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20" windowWidth="11340" windowHeight="5070" tabRatio="837" activeTab="1"/>
  </bookViews>
  <sheets>
    <sheet name="YATIRIMLAR TÜM  DÜZEY" sheetId="112" r:id="rId1"/>
    <sheet name="YATIRIMLAR 2 DÜZEY " sheetId="99" r:id="rId2"/>
    <sheet name="DETAY" sheetId="14" state="hidden" r:id="rId3"/>
    <sheet name="2017 YATIRIM- BAP" sheetId="147" r:id="rId4"/>
    <sheet name="2017 YATIRIM- İMİD" sheetId="148" r:id="rId5"/>
    <sheet name="2017 YATIRIM-KÜTÜPHANE" sheetId="149" r:id="rId6"/>
    <sheet name="2017 YATIRIM-SKS" sheetId="150" r:id="rId7"/>
    <sheet name="2017 YATIRIM-YAPI İŞLERİ" sheetId="151" r:id="rId8"/>
  </sheets>
  <externalReferences>
    <externalReference r:id="rId9"/>
    <externalReference r:id="rId10"/>
    <externalReference r:id="rId11"/>
  </externalReferences>
  <definedNames>
    <definedName name="ButceYil">[1]BÜMKO!$D$7</definedName>
    <definedName name="HarcamaAyAd">[1]BÜMKO!$A$1</definedName>
    <definedName name="_xlnm.Print_Titles" localSheetId="2">DETAY!$6:$10</definedName>
    <definedName name="_xlnm.Print_Titles" localSheetId="1">'YATIRIMLAR 2 DÜZEY '!$6:$10</definedName>
  </definedNames>
  <calcPr calcId="145621"/>
</workbook>
</file>

<file path=xl/calcChain.xml><?xml version="1.0" encoding="utf-8"?>
<calcChain xmlns="http://schemas.openxmlformats.org/spreadsheetml/2006/main">
  <c r="AU10" i="151" l="1"/>
  <c r="AU11" i="151"/>
  <c r="AU12" i="151"/>
  <c r="AQ10" i="151" l="1"/>
  <c r="AQ11" i="151"/>
  <c r="AQ12" i="151"/>
  <c r="AO10" i="151"/>
  <c r="AO11" i="151"/>
  <c r="AO12" i="151"/>
  <c r="AK10" i="151"/>
  <c r="AL10" i="151"/>
  <c r="AM10" i="151"/>
  <c r="AJ10" i="151"/>
  <c r="AK11" i="151"/>
  <c r="AL11" i="151"/>
  <c r="AM11" i="151"/>
  <c r="AJ11" i="151"/>
  <c r="AK12" i="151"/>
  <c r="AL12" i="151"/>
  <c r="AM12" i="151"/>
  <c r="AJ12" i="151"/>
  <c r="AF10" i="151"/>
  <c r="AG10" i="151"/>
  <c r="AH10" i="151"/>
  <c r="AE10" i="151"/>
  <c r="AF11" i="151"/>
  <c r="AG11" i="151"/>
  <c r="AH11" i="151"/>
  <c r="AE11" i="151"/>
  <c r="AF12" i="151"/>
  <c r="AG12" i="151"/>
  <c r="AH12" i="151"/>
  <c r="AE12" i="151"/>
  <c r="Y10" i="151" l="1"/>
  <c r="Z10" i="151"/>
  <c r="AA10" i="151"/>
  <c r="X10" i="151"/>
  <c r="Y11" i="151"/>
  <c r="Z11" i="151"/>
  <c r="AA11" i="151"/>
  <c r="X11" i="151"/>
  <c r="Y12" i="151"/>
  <c r="Z12" i="151"/>
  <c r="AA12" i="151"/>
  <c r="X12" i="151"/>
  <c r="S10" i="151"/>
  <c r="T10" i="151"/>
  <c r="U10" i="151"/>
  <c r="V10" i="151"/>
  <c r="R10" i="151"/>
  <c r="S11" i="151"/>
  <c r="T11" i="151"/>
  <c r="U11" i="151"/>
  <c r="V11" i="151"/>
  <c r="R11" i="151"/>
  <c r="S12" i="151"/>
  <c r="T12" i="151"/>
  <c r="U12" i="151"/>
  <c r="V12" i="151"/>
  <c r="R12" i="151"/>
  <c r="AU10" i="150"/>
  <c r="AU11" i="150"/>
  <c r="AU12" i="150"/>
  <c r="AK10" i="150"/>
  <c r="AL10" i="150"/>
  <c r="AM10" i="150"/>
  <c r="AJ10" i="150"/>
  <c r="AK11" i="150"/>
  <c r="AL11" i="150"/>
  <c r="AM11" i="150"/>
  <c r="AJ11" i="150"/>
  <c r="AK12" i="150"/>
  <c r="AL12" i="150"/>
  <c r="AM12" i="150"/>
  <c r="AJ12" i="150"/>
  <c r="AF10" i="150"/>
  <c r="AG10" i="150"/>
  <c r="AH10" i="150"/>
  <c r="AF11" i="150"/>
  <c r="AG11" i="150"/>
  <c r="AH11" i="150"/>
  <c r="AF12" i="150"/>
  <c r="AG12" i="150"/>
  <c r="AH12" i="150"/>
  <c r="AE10" i="150"/>
  <c r="AE11" i="150"/>
  <c r="AE12" i="150"/>
  <c r="AC10" i="150"/>
  <c r="AC11" i="150"/>
  <c r="AC12" i="150"/>
  <c r="Y10" i="150"/>
  <c r="Z10" i="150"/>
  <c r="AA10" i="150"/>
  <c r="X10" i="150"/>
  <c r="Y11" i="150"/>
  <c r="Z11" i="150"/>
  <c r="AA11" i="150"/>
  <c r="X11" i="150"/>
  <c r="Y12" i="150"/>
  <c r="Z12" i="150"/>
  <c r="AA12" i="150"/>
  <c r="X12" i="150"/>
  <c r="S10" i="150"/>
  <c r="T10" i="150"/>
  <c r="U10" i="150"/>
  <c r="V10" i="150"/>
  <c r="R10" i="150"/>
  <c r="S11" i="150"/>
  <c r="T11" i="150"/>
  <c r="U11" i="150"/>
  <c r="V11" i="150"/>
  <c r="R11" i="150"/>
  <c r="S12" i="150"/>
  <c r="T12" i="150"/>
  <c r="U12" i="150"/>
  <c r="V12" i="150"/>
  <c r="R12" i="150" l="1"/>
  <c r="AU10" i="149"/>
  <c r="AU11" i="149"/>
  <c r="AU12" i="149"/>
  <c r="AQ10" i="149"/>
  <c r="AQ11" i="149"/>
  <c r="AQ12" i="149"/>
  <c r="AO10" i="149"/>
  <c r="AO11" i="149"/>
  <c r="AO12" i="149"/>
  <c r="AK10" i="149"/>
  <c r="AL10" i="149"/>
  <c r="AM10" i="149"/>
  <c r="AJ10" i="149"/>
  <c r="AK11" i="149"/>
  <c r="AL11" i="149"/>
  <c r="AM11" i="149"/>
  <c r="AJ11" i="149"/>
  <c r="AK12" i="149"/>
  <c r="AL12" i="149"/>
  <c r="AM12" i="149"/>
  <c r="AJ12" i="149"/>
  <c r="AF10" i="149"/>
  <c r="AG10" i="149"/>
  <c r="AH10" i="149"/>
  <c r="AE10" i="149"/>
  <c r="AF11" i="149"/>
  <c r="AG11" i="149"/>
  <c r="AH11" i="149"/>
  <c r="AE11" i="149"/>
  <c r="AF12" i="149"/>
  <c r="AG12" i="149"/>
  <c r="AH12" i="149"/>
  <c r="AE12" i="149"/>
  <c r="AC10" i="149"/>
  <c r="AC11" i="149"/>
  <c r="AC12" i="149"/>
  <c r="Y10" i="149"/>
  <c r="Z10" i="149"/>
  <c r="AA10" i="149"/>
  <c r="X10" i="149"/>
  <c r="Y11" i="149"/>
  <c r="Z11" i="149"/>
  <c r="AA11" i="149"/>
  <c r="X11" i="149"/>
  <c r="Y12" i="149"/>
  <c r="Z12" i="149"/>
  <c r="AA12" i="149"/>
  <c r="X12" i="149"/>
  <c r="S10" i="149"/>
  <c r="T10" i="149"/>
  <c r="U10" i="149"/>
  <c r="V10" i="149"/>
  <c r="S11" i="149"/>
  <c r="T11" i="149"/>
  <c r="U11" i="149"/>
  <c r="V11" i="149"/>
  <c r="S12" i="149"/>
  <c r="T12" i="149"/>
  <c r="U12" i="149"/>
  <c r="V12" i="149"/>
  <c r="R10" i="149"/>
  <c r="R11" i="149"/>
  <c r="R12" i="149"/>
  <c r="BB10" i="148"/>
  <c r="BB11" i="148"/>
  <c r="BB12" i="148"/>
  <c r="AO10" i="148"/>
  <c r="AP10" i="148"/>
  <c r="AQ10" i="148"/>
  <c r="AN10" i="148"/>
  <c r="AO11" i="148"/>
  <c r="AP11" i="148"/>
  <c r="AQ11" i="148"/>
  <c r="AN11" i="148"/>
  <c r="AO12" i="148"/>
  <c r="AP12" i="148"/>
  <c r="AQ12" i="148"/>
  <c r="AN12" i="148"/>
  <c r="AI10" i="148"/>
  <c r="AJ10" i="148"/>
  <c r="AK10" i="148"/>
  <c r="AI11" i="148"/>
  <c r="AJ11" i="148"/>
  <c r="AK11" i="148"/>
  <c r="AK12" i="148"/>
  <c r="AI12" i="148"/>
  <c r="AJ12" i="148"/>
  <c r="AH10" i="148"/>
  <c r="AH11" i="148"/>
  <c r="AH12" i="148"/>
  <c r="AE10" i="148"/>
  <c r="AE11" i="148"/>
  <c r="AE12" i="148"/>
  <c r="AB10" i="148"/>
  <c r="AB11" i="148"/>
  <c r="Z10" i="148"/>
  <c r="AA10" i="148"/>
  <c r="Y10" i="148"/>
  <c r="Z11" i="148"/>
  <c r="AA11" i="148"/>
  <c r="Y11" i="148"/>
  <c r="Z12" i="148"/>
  <c r="AA12" i="148"/>
  <c r="Y12" i="148"/>
  <c r="S10" i="148"/>
  <c r="T10" i="148"/>
  <c r="U10" i="148"/>
  <c r="S11" i="148"/>
  <c r="T11" i="148"/>
  <c r="U11" i="148"/>
  <c r="S12" i="148"/>
  <c r="T12" i="148"/>
  <c r="U12" i="148"/>
  <c r="R10" i="148"/>
  <c r="R12" i="148"/>
  <c r="R11" i="148" s="1"/>
  <c r="AQ22" i="147" l="1"/>
  <c r="AK22" i="147"/>
  <c r="AK21" i="147" s="1"/>
  <c r="AB22" i="147"/>
  <c r="AB21" i="147" s="1"/>
  <c r="AC21" i="147" s="1"/>
  <c r="V22" i="147"/>
  <c r="W22" i="147" s="1"/>
  <c r="Q22" i="147"/>
  <c r="P22" i="147"/>
  <c r="P21" i="147" s="1"/>
  <c r="P20" i="147" s="1"/>
  <c r="P19" i="147" s="1"/>
  <c r="P18" i="147" s="1"/>
  <c r="P17" i="147" s="1"/>
  <c r="P16" i="147" s="1"/>
  <c r="P15" i="147" s="1"/>
  <c r="P14" i="147" s="1"/>
  <c r="P13" i="147" s="1"/>
  <c r="P12" i="147" s="1"/>
  <c r="P11" i="147" s="1"/>
  <c r="P10" i="147" s="1"/>
  <c r="O22" i="147"/>
  <c r="AQ21" i="147"/>
  <c r="AP21" i="147"/>
  <c r="AO21" i="147"/>
  <c r="AO20" i="147" s="1"/>
  <c r="AO19" i="147" s="1"/>
  <c r="AO18" i="147" s="1"/>
  <c r="AO17" i="147" s="1"/>
  <c r="AO16" i="147" s="1"/>
  <c r="AN21" i="147"/>
  <c r="AJ21" i="147"/>
  <c r="AJ20" i="147" s="1"/>
  <c r="AI21" i="147"/>
  <c r="AH21" i="147"/>
  <c r="AH20" i="147" s="1"/>
  <c r="AH19" i="147" s="1"/>
  <c r="AH18" i="147" s="1"/>
  <c r="AH17" i="147" s="1"/>
  <c r="AA21" i="147"/>
  <c r="AA20" i="147" s="1"/>
  <c r="AA19" i="147" s="1"/>
  <c r="AA18" i="147" s="1"/>
  <c r="AA17" i="147" s="1"/>
  <c r="Z21" i="147"/>
  <c r="Z20" i="147" s="1"/>
  <c r="Z19" i="147" s="1"/>
  <c r="Z18" i="147" s="1"/>
  <c r="Y21" i="147"/>
  <c r="U21" i="147"/>
  <c r="U20" i="147" s="1"/>
  <c r="U19" i="147" s="1"/>
  <c r="U18" i="147" s="1"/>
  <c r="U17" i="147" s="1"/>
  <c r="U16" i="147" s="1"/>
  <c r="T21" i="147"/>
  <c r="S21" i="147"/>
  <c r="R21" i="147"/>
  <c r="Q21" i="147"/>
  <c r="Q20" i="147" s="1"/>
  <c r="Q19" i="147" s="1"/>
  <c r="Q18" i="147" s="1"/>
  <c r="Q17" i="147" s="1"/>
  <c r="Q16" i="147" s="1"/>
  <c r="Q15" i="147" s="1"/>
  <c r="Q14" i="147" s="1"/>
  <c r="Q13" i="147" s="1"/>
  <c r="Q12" i="147" s="1"/>
  <c r="Q11" i="147" s="1"/>
  <c r="Q10" i="147" s="1"/>
  <c r="O21" i="147"/>
  <c r="O20" i="147" s="1"/>
  <c r="O19" i="147" s="1"/>
  <c r="O18" i="147" s="1"/>
  <c r="O17" i="147" s="1"/>
  <c r="O16" i="147" s="1"/>
  <c r="O15" i="147" s="1"/>
  <c r="O14" i="147" s="1"/>
  <c r="O13" i="147" s="1"/>
  <c r="O12" i="147" s="1"/>
  <c r="O11" i="147" s="1"/>
  <c r="O10" i="147" s="1"/>
  <c r="AQ20" i="147"/>
  <c r="AR20" i="147" s="1"/>
  <c r="AP20" i="147"/>
  <c r="AP19" i="147" s="1"/>
  <c r="AP18" i="147" s="1"/>
  <c r="AP17" i="147" s="1"/>
  <c r="AP16" i="147" s="1"/>
  <c r="AP15" i="147" s="1"/>
  <c r="AN20" i="147"/>
  <c r="AI20" i="147"/>
  <c r="AI19" i="147" s="1"/>
  <c r="AI18" i="147" s="1"/>
  <c r="AI17" i="147" s="1"/>
  <c r="AI16" i="147" s="1"/>
  <c r="AI15" i="147" s="1"/>
  <c r="AI14" i="147" s="1"/>
  <c r="AI13" i="147" s="1"/>
  <c r="AI12" i="147" s="1"/>
  <c r="AI11" i="147" s="1"/>
  <c r="AI10" i="147" s="1"/>
  <c r="Y20" i="147"/>
  <c r="V20" i="147"/>
  <c r="T20" i="147"/>
  <c r="S20" i="147"/>
  <c r="R20" i="147"/>
  <c r="AQ19" i="147"/>
  <c r="AN19" i="147"/>
  <c r="AJ19" i="147"/>
  <c r="AJ18" i="147" s="1"/>
  <c r="AJ17" i="147" s="1"/>
  <c r="AJ16" i="147" s="1"/>
  <c r="AJ15" i="147" s="1"/>
  <c r="Y19" i="147"/>
  <c r="T19" i="147"/>
  <c r="S19" i="147"/>
  <c r="AN18" i="147"/>
  <c r="AN17" i="147" s="1"/>
  <c r="Y18" i="147"/>
  <c r="Y17" i="147" s="1"/>
  <c r="Y16" i="147" s="1"/>
  <c r="Y15" i="147" s="1"/>
  <c r="T18" i="147"/>
  <c r="T17" i="147" s="1"/>
  <c r="Z17" i="147"/>
  <c r="Z16" i="147" s="1"/>
  <c r="Z15" i="147" s="1"/>
  <c r="Z14" i="147" s="1"/>
  <c r="AN16" i="147"/>
  <c r="AN15" i="147" s="1"/>
  <c r="AN14" i="147" s="1"/>
  <c r="AN13" i="147" s="1"/>
  <c r="AH16" i="147"/>
  <c r="AH15" i="147" s="1"/>
  <c r="AH14" i="147" s="1"/>
  <c r="AH13" i="147" s="1"/>
  <c r="AH12" i="147" s="1"/>
  <c r="AH11" i="147" s="1"/>
  <c r="AH10" i="147" s="1"/>
  <c r="AA16" i="147"/>
  <c r="AA15" i="147" s="1"/>
  <c r="AA14" i="147" s="1"/>
  <c r="AA13" i="147" s="1"/>
  <c r="AA12" i="147" s="1"/>
  <c r="AA11" i="147" s="1"/>
  <c r="AA10" i="147" s="1"/>
  <c r="T16" i="147"/>
  <c r="T15" i="147" s="1"/>
  <c r="T14" i="147" s="1"/>
  <c r="T13" i="147" s="1"/>
  <c r="AO15" i="147"/>
  <c r="AO14" i="147" s="1"/>
  <c r="AO13" i="147" s="1"/>
  <c r="AO12" i="147" s="1"/>
  <c r="AO11" i="147" s="1"/>
  <c r="AO10" i="147" s="1"/>
  <c r="U15" i="147"/>
  <c r="U14" i="147" s="1"/>
  <c r="U13" i="147" s="1"/>
  <c r="U12" i="147" s="1"/>
  <c r="AP14" i="147"/>
  <c r="AP13" i="147" s="1"/>
  <c r="AP12" i="147" s="1"/>
  <c r="AP11" i="147" s="1"/>
  <c r="AJ14" i="147"/>
  <c r="AJ13" i="147" s="1"/>
  <c r="AJ12" i="147" s="1"/>
  <c r="AJ11" i="147" s="1"/>
  <c r="AJ10" i="147" s="1"/>
  <c r="Y14" i="147"/>
  <c r="Y13" i="147" s="1"/>
  <c r="Z13" i="147"/>
  <c r="Z12" i="147" s="1"/>
  <c r="Z11" i="147" s="1"/>
  <c r="Z10" i="147" s="1"/>
  <c r="AN12" i="147"/>
  <c r="Y12" i="147"/>
  <c r="Y11" i="147" s="1"/>
  <c r="Y10" i="147" s="1"/>
  <c r="T12" i="147"/>
  <c r="AN11" i="147"/>
  <c r="AN10" i="147" s="1"/>
  <c r="U11" i="147"/>
  <c r="T11" i="147"/>
  <c r="T10" i="147" s="1"/>
  <c r="AP10" i="147"/>
  <c r="U10" i="147"/>
  <c r="AR22" i="147" l="1"/>
  <c r="W20" i="147"/>
  <c r="AK20" i="147"/>
  <c r="AT21" i="147"/>
  <c r="AU21" i="147" s="1"/>
  <c r="AL21" i="147"/>
  <c r="AQ18" i="147"/>
  <c r="AB20" i="147"/>
  <c r="V19" i="147"/>
  <c r="S18" i="147"/>
  <c r="R19" i="147"/>
  <c r="AL22" i="147"/>
  <c r="V21" i="147"/>
  <c r="AR21" i="147"/>
  <c r="AC22" i="147"/>
  <c r="AE22" i="147"/>
  <c r="AT22" i="147"/>
  <c r="AU22" i="147" s="1"/>
  <c r="X443" i="14"/>
  <c r="Y443" i="14" s="1"/>
  <c r="AE21" i="147" l="1"/>
  <c r="W21" i="147"/>
  <c r="V18" i="147"/>
  <c r="S17" i="147"/>
  <c r="AQ17" i="147"/>
  <c r="AT20" i="147"/>
  <c r="AU20" i="147" s="1"/>
  <c r="AK19" i="147"/>
  <c r="AL20" i="147"/>
  <c r="AF22" i="147"/>
  <c r="AW22" i="147"/>
  <c r="W19" i="147"/>
  <c r="R18" i="147"/>
  <c r="AB19" i="147"/>
  <c r="AC20" i="147"/>
  <c r="AE20" i="147"/>
  <c r="AR19" i="147"/>
  <c r="X77" i="14"/>
  <c r="Y77" i="14" s="1"/>
  <c r="AD77" i="14"/>
  <c r="AE77" i="14" s="1"/>
  <c r="R17" i="147" l="1"/>
  <c r="AR17" i="147" s="1"/>
  <c r="BA22" i="147"/>
  <c r="AZ22" i="147"/>
  <c r="AX22" i="147"/>
  <c r="BB22" i="147"/>
  <c r="W18" i="147"/>
  <c r="AW20" i="147"/>
  <c r="AF20" i="147"/>
  <c r="AR18" i="147"/>
  <c r="AQ16" i="147"/>
  <c r="AW21" i="147"/>
  <c r="AF21" i="147"/>
  <c r="AB18" i="147"/>
  <c r="AC19" i="147"/>
  <c r="AE19" i="147"/>
  <c r="AT19" i="147"/>
  <c r="AU19" i="147" s="1"/>
  <c r="AL19" i="147"/>
  <c r="AK18" i="147"/>
  <c r="S16" i="147"/>
  <c r="V17" i="147"/>
  <c r="AG77" i="14"/>
  <c r="AH77" i="14" s="1"/>
  <c r="AS74" i="99"/>
  <c r="AT74" i="99" s="1"/>
  <c r="AM74" i="99"/>
  <c r="AN74" i="99" s="1"/>
  <c r="AE74" i="99"/>
  <c r="AD74" i="99"/>
  <c r="X74" i="99"/>
  <c r="Y74" i="99" s="1"/>
  <c r="AR73" i="99"/>
  <c r="AR72" i="99" s="1"/>
  <c r="AR71" i="99" s="1"/>
  <c r="AR70" i="99" s="1"/>
  <c r="AR69" i="99" s="1"/>
  <c r="AQ73" i="99"/>
  <c r="AQ72" i="99" s="1"/>
  <c r="AQ71" i="99" s="1"/>
  <c r="AQ70" i="99" s="1"/>
  <c r="AQ69" i="99" s="1"/>
  <c r="AP73" i="99"/>
  <c r="AL73" i="99"/>
  <c r="AL72" i="99" s="1"/>
  <c r="AL71" i="99" s="1"/>
  <c r="AL70" i="99" s="1"/>
  <c r="AL69" i="99" s="1"/>
  <c r="AK73" i="99"/>
  <c r="AK72" i="99" s="1"/>
  <c r="AK71" i="99" s="1"/>
  <c r="AK70" i="99" s="1"/>
  <c r="AK69" i="99" s="1"/>
  <c r="AJ73" i="99"/>
  <c r="AC73" i="99"/>
  <c r="AC72" i="99" s="1"/>
  <c r="AC71" i="99" s="1"/>
  <c r="AC70" i="99" s="1"/>
  <c r="AC69" i="99" s="1"/>
  <c r="AB73" i="99"/>
  <c r="AB72" i="99" s="1"/>
  <c r="AB71" i="99" s="1"/>
  <c r="AB70" i="99" s="1"/>
  <c r="AB69" i="99" s="1"/>
  <c r="AA73" i="99"/>
  <c r="AD73" i="99" s="1"/>
  <c r="W73" i="99"/>
  <c r="W72" i="99" s="1"/>
  <c r="W71" i="99" s="1"/>
  <c r="W70" i="99" s="1"/>
  <c r="W69" i="99" s="1"/>
  <c r="V73" i="99"/>
  <c r="V72" i="99" s="1"/>
  <c r="V71" i="99" s="1"/>
  <c r="V70" i="99" s="1"/>
  <c r="V69" i="99" s="1"/>
  <c r="U73" i="99"/>
  <c r="S73" i="99"/>
  <c r="S72" i="99" s="1"/>
  <c r="R73" i="99"/>
  <c r="R72" i="99" s="1"/>
  <c r="R71" i="99" s="1"/>
  <c r="R70" i="99" s="1"/>
  <c r="R69" i="99" s="1"/>
  <c r="Q73" i="99"/>
  <c r="Q72" i="99" s="1"/>
  <c r="Q71" i="99" s="1"/>
  <c r="Q70" i="99" s="1"/>
  <c r="Q69" i="99" s="1"/>
  <c r="P73" i="99"/>
  <c r="O73" i="99"/>
  <c r="O72" i="99" s="1"/>
  <c r="O71" i="99" s="1"/>
  <c r="O70" i="99" s="1"/>
  <c r="O69" i="99" s="1"/>
  <c r="AJ72" i="99"/>
  <c r="U72" i="99"/>
  <c r="X72" i="99" s="1"/>
  <c r="P72" i="99"/>
  <c r="P71" i="99" s="1"/>
  <c r="P70" i="99" s="1"/>
  <c r="P69" i="99" s="1"/>
  <c r="AQ162" i="112"/>
  <c r="AT162" i="112" s="1"/>
  <c r="AK162" i="112"/>
  <c r="AP161" i="112"/>
  <c r="AO161" i="112"/>
  <c r="AN161" i="112"/>
  <c r="AB162" i="112"/>
  <c r="AJ161" i="112"/>
  <c r="AI161" i="112"/>
  <c r="AH161" i="112"/>
  <c r="AA161" i="112"/>
  <c r="Z161" i="112"/>
  <c r="AB161" i="112" s="1"/>
  <c r="Y161" i="112"/>
  <c r="T161" i="112"/>
  <c r="U161" i="112"/>
  <c r="S161" i="112"/>
  <c r="V162" i="112"/>
  <c r="AE162" i="112" s="1"/>
  <c r="AQ70" i="112"/>
  <c r="AQ85" i="112"/>
  <c r="AQ83" i="112"/>
  <c r="AK85" i="112"/>
  <c r="AK83" i="112"/>
  <c r="AK81" i="112"/>
  <c r="AQ81" i="112"/>
  <c r="AQ79" i="112"/>
  <c r="AQ78" i="112" s="1"/>
  <c r="AQ77" i="112"/>
  <c r="AQ76" i="112" s="1"/>
  <c r="AP84" i="112"/>
  <c r="AO84" i="112"/>
  <c r="AN84" i="112"/>
  <c r="AP82" i="112"/>
  <c r="AO82" i="112"/>
  <c r="AN82" i="112"/>
  <c r="AJ84" i="112"/>
  <c r="AI84" i="112"/>
  <c r="AH84" i="112"/>
  <c r="AJ82" i="112"/>
  <c r="AI82" i="112"/>
  <c r="AH82" i="112"/>
  <c r="AP80" i="112"/>
  <c r="AO80" i="112"/>
  <c r="AN80" i="112"/>
  <c r="AJ80" i="112"/>
  <c r="AI80" i="112"/>
  <c r="AH80" i="112"/>
  <c r="Y80" i="112"/>
  <c r="AB85" i="112"/>
  <c r="AB83" i="112"/>
  <c r="AA84" i="112"/>
  <c r="Z84" i="112"/>
  <c r="Y84" i="112"/>
  <c r="AA82" i="112"/>
  <c r="Z82" i="112"/>
  <c r="AB82" i="112" s="1"/>
  <c r="AC82" i="112" s="1"/>
  <c r="Y82" i="112"/>
  <c r="AB81" i="112"/>
  <c r="V85" i="112"/>
  <c r="AE85" i="112" s="1"/>
  <c r="V83" i="112"/>
  <c r="AE83" i="112" s="1"/>
  <c r="V81" i="112"/>
  <c r="AE81" i="112" s="1"/>
  <c r="V79" i="112"/>
  <c r="AB80" i="112"/>
  <c r="AC80" i="112" s="1"/>
  <c r="Z80" i="112"/>
  <c r="AA80" i="112"/>
  <c r="AK74" i="112"/>
  <c r="AL74" i="112" s="1"/>
  <c r="AQ74" i="112"/>
  <c r="V68" i="112"/>
  <c r="AB74" i="112"/>
  <c r="V74" i="112"/>
  <c r="W74" i="112" s="1"/>
  <c r="R161" i="112"/>
  <c r="AQ145" i="112"/>
  <c r="AQ144" i="112" s="1"/>
  <c r="AQ143" i="112" s="1"/>
  <c r="AQ142" i="112" s="1"/>
  <c r="AQ141" i="112" s="1"/>
  <c r="AQ140" i="112" s="1"/>
  <c r="AK145" i="112"/>
  <c r="AB145" i="112"/>
  <c r="AB144" i="112" s="1"/>
  <c r="AB143" i="112" s="1"/>
  <c r="AB142" i="112" s="1"/>
  <c r="V145" i="112"/>
  <c r="Q145" i="112"/>
  <c r="P145" i="112"/>
  <c r="O145" i="112"/>
  <c r="O144" i="112" s="1"/>
  <c r="O143" i="112" s="1"/>
  <c r="O142" i="112" s="1"/>
  <c r="O141" i="112" s="1"/>
  <c r="O140" i="112" s="1"/>
  <c r="O139" i="112" s="1"/>
  <c r="O138" i="112" s="1"/>
  <c r="O137" i="112" s="1"/>
  <c r="AP144" i="112"/>
  <c r="AP143" i="112" s="1"/>
  <c r="AP142" i="112" s="1"/>
  <c r="AP141" i="112" s="1"/>
  <c r="AP140" i="112" s="1"/>
  <c r="AP139" i="112" s="1"/>
  <c r="AP138" i="112" s="1"/>
  <c r="AP137" i="112" s="1"/>
  <c r="AO144" i="112"/>
  <c r="AO143" i="112" s="1"/>
  <c r="AO142" i="112" s="1"/>
  <c r="AO141" i="112" s="1"/>
  <c r="AO140" i="112" s="1"/>
  <c r="AO139" i="112" s="1"/>
  <c r="AO138" i="112" s="1"/>
  <c r="AO137" i="112" s="1"/>
  <c r="AN144" i="112"/>
  <c r="AN143" i="112" s="1"/>
  <c r="AN142" i="112" s="1"/>
  <c r="AN141" i="112" s="1"/>
  <c r="AN140" i="112" s="1"/>
  <c r="AN139" i="112" s="1"/>
  <c r="AN138" i="112" s="1"/>
  <c r="AN137" i="112" s="1"/>
  <c r="AJ144" i="112"/>
  <c r="AJ143" i="112" s="1"/>
  <c r="AJ142" i="112" s="1"/>
  <c r="AJ141" i="112" s="1"/>
  <c r="AJ140" i="112" s="1"/>
  <c r="AJ139" i="112" s="1"/>
  <c r="AJ138" i="112" s="1"/>
  <c r="AJ137" i="112" s="1"/>
  <c r="AI144" i="112"/>
  <c r="AI143" i="112" s="1"/>
  <c r="AI142" i="112" s="1"/>
  <c r="AH144" i="112"/>
  <c r="AH143" i="112" s="1"/>
  <c r="AH142" i="112" s="1"/>
  <c r="AH141" i="112" s="1"/>
  <c r="AH140" i="112" s="1"/>
  <c r="AH139" i="112" s="1"/>
  <c r="AH138" i="112" s="1"/>
  <c r="AH137" i="112" s="1"/>
  <c r="AA144" i="112"/>
  <c r="AA143" i="112" s="1"/>
  <c r="AA142" i="112" s="1"/>
  <c r="AA141" i="112" s="1"/>
  <c r="AA140" i="112" s="1"/>
  <c r="AA139" i="112" s="1"/>
  <c r="AA138" i="112" s="1"/>
  <c r="AA137" i="112" s="1"/>
  <c r="Z144" i="112"/>
  <c r="Z143" i="112" s="1"/>
  <c r="Z142" i="112" s="1"/>
  <c r="Z141" i="112" s="1"/>
  <c r="Z140" i="112" s="1"/>
  <c r="Z139" i="112" s="1"/>
  <c r="Z138" i="112" s="1"/>
  <c r="Z137" i="112" s="1"/>
  <c r="Y144" i="112"/>
  <c r="Y143" i="112" s="1"/>
  <c r="Y142" i="112" s="1"/>
  <c r="U144" i="112"/>
  <c r="U143" i="112" s="1"/>
  <c r="U142" i="112" s="1"/>
  <c r="U141" i="112" s="1"/>
  <c r="U140" i="112" s="1"/>
  <c r="U139" i="112" s="1"/>
  <c r="U138" i="112" s="1"/>
  <c r="U137" i="112" s="1"/>
  <c r="T144" i="112"/>
  <c r="S144" i="112"/>
  <c r="R144" i="112"/>
  <c r="R143" i="112" s="1"/>
  <c r="R142" i="112" s="1"/>
  <c r="Q144" i="112"/>
  <c r="Q143" i="112" s="1"/>
  <c r="Q142" i="112" s="1"/>
  <c r="Q141" i="112" s="1"/>
  <c r="P144" i="112"/>
  <c r="P143" i="112" s="1"/>
  <c r="P142" i="112" s="1"/>
  <c r="P141" i="112" s="1"/>
  <c r="P140" i="112" s="1"/>
  <c r="P139" i="112" s="1"/>
  <c r="P138" i="112" s="1"/>
  <c r="P137" i="112" s="1"/>
  <c r="S143" i="112"/>
  <c r="S142" i="112"/>
  <c r="AI141" i="112"/>
  <c r="AI140" i="112" s="1"/>
  <c r="AI139" i="112" s="1"/>
  <c r="AI138" i="112" s="1"/>
  <c r="AI137" i="112" s="1"/>
  <c r="Y141" i="112"/>
  <c r="Y140" i="112" s="1"/>
  <c r="Y139" i="112" s="1"/>
  <c r="Y138" i="112" s="1"/>
  <c r="Y137" i="112" s="1"/>
  <c r="AM73" i="99" l="1"/>
  <c r="AE74" i="112"/>
  <c r="AF74" i="112" s="1"/>
  <c r="AB84" i="112"/>
  <c r="AC84" i="112" s="1"/>
  <c r="AK161" i="112"/>
  <c r="AQ82" i="112"/>
  <c r="V161" i="112"/>
  <c r="AT85" i="112"/>
  <c r="AV85" i="112" s="1"/>
  <c r="Q140" i="112"/>
  <c r="Q139" i="112" s="1"/>
  <c r="Q138" i="112" s="1"/>
  <c r="Q137" i="112" s="1"/>
  <c r="AC142" i="112"/>
  <c r="AC18" i="147"/>
  <c r="AB17" i="147"/>
  <c r="AE18" i="147"/>
  <c r="W17" i="147"/>
  <c r="S15" i="147"/>
  <c r="V16" i="147"/>
  <c r="AF19" i="147"/>
  <c r="AW19" i="147"/>
  <c r="AX21" i="147"/>
  <c r="BB21" i="147"/>
  <c r="BA21" i="147"/>
  <c r="AZ21" i="147"/>
  <c r="AL18" i="147"/>
  <c r="AK17" i="147"/>
  <c r="AT18" i="147"/>
  <c r="AU18" i="147" s="1"/>
  <c r="AQ15" i="147"/>
  <c r="AR16" i="147"/>
  <c r="BB20" i="147"/>
  <c r="BA20" i="147"/>
  <c r="AX20" i="147"/>
  <c r="AZ20" i="147"/>
  <c r="R16" i="147"/>
  <c r="AV74" i="99"/>
  <c r="AW74" i="99" s="1"/>
  <c r="AS73" i="99"/>
  <c r="AG74" i="99"/>
  <c r="X73" i="99"/>
  <c r="Y73" i="99" s="1"/>
  <c r="AT73" i="99"/>
  <c r="AE73" i="99"/>
  <c r="AG73" i="99"/>
  <c r="AH74" i="99"/>
  <c r="AM72" i="99"/>
  <c r="AN73" i="99"/>
  <c r="AV73" i="99"/>
  <c r="AW73" i="99" s="1"/>
  <c r="Y72" i="99"/>
  <c r="S71" i="99"/>
  <c r="AA72" i="99"/>
  <c r="AP72" i="99"/>
  <c r="U71" i="99"/>
  <c r="AJ71" i="99"/>
  <c r="AV162" i="112"/>
  <c r="AQ161" i="112"/>
  <c r="AT145" i="112"/>
  <c r="AU145" i="112" s="1"/>
  <c r="AC144" i="112"/>
  <c r="AE145" i="112"/>
  <c r="AT74" i="112"/>
  <c r="AV74" i="112" s="1"/>
  <c r="AY74" i="112" s="1"/>
  <c r="AQ84" i="112"/>
  <c r="AT83" i="112"/>
  <c r="AV83" i="112" s="1"/>
  <c r="AZ83" i="112" s="1"/>
  <c r="AZ85" i="112"/>
  <c r="AY85" i="112"/>
  <c r="BA85" i="112" s="1"/>
  <c r="AY83" i="112"/>
  <c r="BA83" i="112" s="1"/>
  <c r="AT81" i="112"/>
  <c r="AV81" i="112" s="1"/>
  <c r="AY81" i="112" s="1"/>
  <c r="BA81" i="112" s="1"/>
  <c r="AQ80" i="112"/>
  <c r="AK84" i="112"/>
  <c r="AK82" i="112"/>
  <c r="AT82" i="112" s="1"/>
  <c r="AK80" i="112"/>
  <c r="AC74" i="112"/>
  <c r="AR74" i="112"/>
  <c r="AK144" i="112"/>
  <c r="AL144" i="112" s="1"/>
  <c r="AL145" i="112"/>
  <c r="AR140" i="112"/>
  <c r="AQ139" i="112"/>
  <c r="AQ138" i="112" s="1"/>
  <c r="AR138" i="112" s="1"/>
  <c r="AR145" i="112"/>
  <c r="AR141" i="112"/>
  <c r="AR142" i="112"/>
  <c r="AC143" i="112"/>
  <c r="AR143" i="112"/>
  <c r="S141" i="112"/>
  <c r="R141" i="112"/>
  <c r="T143" i="112"/>
  <c r="V144" i="112"/>
  <c r="AR144" i="112"/>
  <c r="AB141" i="112"/>
  <c r="W145" i="112"/>
  <c r="AC145" i="112"/>
  <c r="AT84" i="112" l="1"/>
  <c r="AY162" i="112"/>
  <c r="BA162" i="112" s="1"/>
  <c r="AZ162" i="112"/>
  <c r="AK16" i="147"/>
  <c r="AT17" i="147"/>
  <c r="AU17" i="147" s="1"/>
  <c r="AL17" i="147"/>
  <c r="W16" i="147"/>
  <c r="AW18" i="147"/>
  <c r="AF18" i="147"/>
  <c r="V15" i="147"/>
  <c r="S14" i="147"/>
  <c r="AC17" i="147"/>
  <c r="AB16" i="147"/>
  <c r="AQ14" i="147"/>
  <c r="BA19" i="147"/>
  <c r="BB19" i="147"/>
  <c r="AX19" i="147"/>
  <c r="AZ19" i="147"/>
  <c r="R15" i="147"/>
  <c r="AE17" i="147"/>
  <c r="AX74" i="99"/>
  <c r="BA74" i="99" s="1"/>
  <c r="X71" i="99"/>
  <c r="U70" i="99"/>
  <c r="AP71" i="99"/>
  <c r="AS72" i="99"/>
  <c r="AT72" i="99" s="1"/>
  <c r="AX73" i="99"/>
  <c r="AH73" i="99"/>
  <c r="AA71" i="99"/>
  <c r="AD72" i="99"/>
  <c r="AN72" i="99"/>
  <c r="AM71" i="99"/>
  <c r="AJ70" i="99"/>
  <c r="S70" i="99"/>
  <c r="AV145" i="112"/>
  <c r="AW145" i="112" s="1"/>
  <c r="AR139" i="112"/>
  <c r="AF145" i="112"/>
  <c r="AU74" i="112"/>
  <c r="AT80" i="112"/>
  <c r="AZ81" i="112"/>
  <c r="BA74" i="112"/>
  <c r="AW74" i="112"/>
  <c r="AZ74" i="112"/>
  <c r="AT144" i="112"/>
  <c r="AU144" i="112" s="1"/>
  <c r="AK143" i="112"/>
  <c r="AQ137" i="112"/>
  <c r="AR137" i="112" s="1"/>
  <c r="W144" i="112"/>
  <c r="AE144" i="112"/>
  <c r="AB140" i="112"/>
  <c r="AC141" i="112"/>
  <c r="T142" i="112"/>
  <c r="V143" i="112"/>
  <c r="R140" i="112"/>
  <c r="AZ145" i="112"/>
  <c r="AY145" i="112"/>
  <c r="BA145" i="112" s="1"/>
  <c r="S140" i="112"/>
  <c r="S84" i="112"/>
  <c r="V84" i="112" s="1"/>
  <c r="AE84" i="112" s="1"/>
  <c r="T84" i="112"/>
  <c r="U84" i="112"/>
  <c r="R84" i="112"/>
  <c r="T82" i="112"/>
  <c r="V82" i="112" s="1"/>
  <c r="AE82" i="112" s="1"/>
  <c r="AV82" i="112" s="1"/>
  <c r="AZ82" i="112" s="1"/>
  <c r="U82" i="112"/>
  <c r="S82" i="112"/>
  <c r="R82" i="112"/>
  <c r="S80" i="112"/>
  <c r="T80" i="112"/>
  <c r="U80" i="112"/>
  <c r="R80" i="112"/>
  <c r="AY74" i="99" l="1"/>
  <c r="AY82" i="112"/>
  <c r="BA82" i="112" s="1"/>
  <c r="V80" i="112"/>
  <c r="AE80" i="112" s="1"/>
  <c r="AV80" i="112"/>
  <c r="AZ80" i="112" s="1"/>
  <c r="AV84" i="112"/>
  <c r="AZ84" i="112" s="1"/>
  <c r="R14" i="147"/>
  <c r="AC16" i="147"/>
  <c r="AB15" i="147"/>
  <c r="BB18" i="147"/>
  <c r="BA18" i="147"/>
  <c r="AX18" i="147"/>
  <c r="AZ18" i="147"/>
  <c r="AR15" i="147"/>
  <c r="S13" i="147"/>
  <c r="V14" i="147"/>
  <c r="AT16" i="147"/>
  <c r="AU16" i="147" s="1"/>
  <c r="AK15" i="147"/>
  <c r="AL16" i="147"/>
  <c r="AW17" i="147"/>
  <c r="AF17" i="147"/>
  <c r="AQ13" i="147"/>
  <c r="AE15" i="147"/>
  <c r="W15" i="147"/>
  <c r="AE16" i="147"/>
  <c r="AV72" i="99"/>
  <c r="AW72" i="99" s="1"/>
  <c r="AY73" i="99"/>
  <c r="BA73" i="99"/>
  <c r="AM70" i="99"/>
  <c r="AJ69" i="99"/>
  <c r="AM69" i="99" s="1"/>
  <c r="AE72" i="99"/>
  <c r="AG72" i="99"/>
  <c r="X70" i="99"/>
  <c r="U69" i="99"/>
  <c r="X69" i="99" s="1"/>
  <c r="AN71" i="99"/>
  <c r="AD71" i="99"/>
  <c r="AE71" i="99" s="1"/>
  <c r="AA70" i="99"/>
  <c r="AS71" i="99"/>
  <c r="AT71" i="99" s="1"/>
  <c r="AP70" i="99"/>
  <c r="S69" i="99"/>
  <c r="BC74" i="99"/>
  <c r="BB74" i="99"/>
  <c r="Y71" i="99"/>
  <c r="AK142" i="112"/>
  <c r="AL143" i="112"/>
  <c r="AT143" i="112"/>
  <c r="AU143" i="112" s="1"/>
  <c r="S139" i="112"/>
  <c r="W143" i="112"/>
  <c r="AE143" i="112"/>
  <c r="T141" i="112"/>
  <c r="V142" i="112"/>
  <c r="R139" i="112"/>
  <c r="AC140" i="112"/>
  <c r="AB139" i="112"/>
  <c r="AV144" i="112"/>
  <c r="AW144" i="112" s="1"/>
  <c r="AF144" i="112"/>
  <c r="AO72" i="112"/>
  <c r="AP72" i="112"/>
  <c r="AN72" i="112"/>
  <c r="AQ72" i="112" s="1"/>
  <c r="AI72" i="112"/>
  <c r="AJ72" i="112"/>
  <c r="AH72" i="112"/>
  <c r="Z72" i="112"/>
  <c r="AA72" i="112"/>
  <c r="Y72" i="112"/>
  <c r="S72" i="112"/>
  <c r="T72" i="112"/>
  <c r="U72" i="112"/>
  <c r="V72" i="112" s="1"/>
  <c r="R72" i="112"/>
  <c r="AV71" i="99" l="1"/>
  <c r="AW71" i="99" s="1"/>
  <c r="AY80" i="112"/>
  <c r="BA80" i="112" s="1"/>
  <c r="AB72" i="112"/>
  <c r="AE72" i="112" s="1"/>
  <c r="AY84" i="112"/>
  <c r="BA84" i="112" s="1"/>
  <c r="AF15" i="147"/>
  <c r="AX17" i="147"/>
  <c r="BA17" i="147"/>
  <c r="AZ17" i="147"/>
  <c r="BB17" i="147" s="1"/>
  <c r="W14" i="147"/>
  <c r="AQ12" i="147"/>
  <c r="V13" i="147"/>
  <c r="S12" i="147"/>
  <c r="R13" i="147"/>
  <c r="AW16" i="147"/>
  <c r="AF16" i="147"/>
  <c r="AR14" i="147"/>
  <c r="AT15" i="147"/>
  <c r="AU15" i="147" s="1"/>
  <c r="AL15" i="147"/>
  <c r="AK14" i="147"/>
  <c r="AB14" i="147"/>
  <c r="AE14" i="147" s="1"/>
  <c r="AC15" i="147"/>
  <c r="Y70" i="99"/>
  <c r="AN70" i="99"/>
  <c r="AG71" i="99"/>
  <c r="AA69" i="99"/>
  <c r="AD69" i="99" s="1"/>
  <c r="AE69" i="99" s="1"/>
  <c r="AD70" i="99"/>
  <c r="AE70" i="99" s="1"/>
  <c r="Y69" i="99"/>
  <c r="AG69" i="99"/>
  <c r="AN69" i="99"/>
  <c r="AP69" i="99"/>
  <c r="AS69" i="99" s="1"/>
  <c r="AT69" i="99" s="1"/>
  <c r="AS70" i="99"/>
  <c r="AT70" i="99" s="1"/>
  <c r="AH72" i="99"/>
  <c r="AX72" i="99"/>
  <c r="BB73" i="99"/>
  <c r="BC73" i="99"/>
  <c r="AL142" i="112"/>
  <c r="AT142" i="112"/>
  <c r="AU142" i="112" s="1"/>
  <c r="AK141" i="112"/>
  <c r="AZ144" i="112"/>
  <c r="AY144" i="112"/>
  <c r="BA144" i="112" s="1"/>
  <c r="R138" i="112"/>
  <c r="AC139" i="112"/>
  <c r="AB138" i="112"/>
  <c r="AE142" i="112"/>
  <c r="W142" i="112"/>
  <c r="T140" i="112"/>
  <c r="V141" i="112"/>
  <c r="AV143" i="112"/>
  <c r="AW143" i="112" s="1"/>
  <c r="AF143" i="112"/>
  <c r="S138" i="112"/>
  <c r="AS892" i="14"/>
  <c r="AT892" i="14" s="1"/>
  <c r="AM892" i="14"/>
  <c r="AN892" i="14" s="1"/>
  <c r="AD892" i="14"/>
  <c r="AE892" i="14" s="1"/>
  <c r="X892" i="14"/>
  <c r="AS891" i="14"/>
  <c r="AT891" i="14" s="1"/>
  <c r="AM891" i="14"/>
  <c r="AN891" i="14" s="1"/>
  <c r="AD891" i="14"/>
  <c r="AE891" i="14" s="1"/>
  <c r="X891" i="14"/>
  <c r="Y891" i="14" s="1"/>
  <c r="AS890" i="14"/>
  <c r="AT890" i="14" s="1"/>
  <c r="AM890" i="14"/>
  <c r="AE890" i="14"/>
  <c r="AD890" i="14"/>
  <c r="X890" i="14"/>
  <c r="AG890" i="14" s="1"/>
  <c r="AS889" i="14"/>
  <c r="AT889" i="14" s="1"/>
  <c r="AM889" i="14"/>
  <c r="AN889" i="14" s="1"/>
  <c r="AD889" i="14"/>
  <c r="AE889" i="14" s="1"/>
  <c r="X889" i="14"/>
  <c r="Y889" i="14" s="1"/>
  <c r="AT888" i="14"/>
  <c r="AS888" i="14"/>
  <c r="AM888" i="14"/>
  <c r="AE888" i="14"/>
  <c r="AD888" i="14"/>
  <c r="X888" i="14"/>
  <c r="AG888" i="14" s="1"/>
  <c r="AS647" i="14"/>
  <c r="AT647" i="14" s="1"/>
  <c r="AM647" i="14"/>
  <c r="AN647" i="14" s="1"/>
  <c r="AD647" i="14"/>
  <c r="AE647" i="14" s="1"/>
  <c r="X647" i="14"/>
  <c r="Y647" i="14" s="1"/>
  <c r="X649" i="14"/>
  <c r="Y649" i="14" s="1"/>
  <c r="AD649" i="14"/>
  <c r="AE649" i="14" s="1"/>
  <c r="AM649" i="14"/>
  <c r="AN649" i="14" s="1"/>
  <c r="AS649" i="14"/>
  <c r="AT649" i="14" s="1"/>
  <c r="X650" i="14"/>
  <c r="Y650" i="14" s="1"/>
  <c r="AD650" i="14"/>
  <c r="AE650" i="14" s="1"/>
  <c r="AM650" i="14"/>
  <c r="AN650" i="14" s="1"/>
  <c r="AS650" i="14"/>
  <c r="AT650" i="14" s="1"/>
  <c r="X651" i="14"/>
  <c r="Y651" i="14" s="1"/>
  <c r="AD651" i="14"/>
  <c r="AM651" i="14"/>
  <c r="AN651" i="14" s="1"/>
  <c r="AS651" i="14"/>
  <c r="AT651" i="14" s="1"/>
  <c r="AV651" i="14"/>
  <c r="AW651" i="14" s="1"/>
  <c r="AS606" i="14"/>
  <c r="AT606" i="14" s="1"/>
  <c r="AN606" i="14"/>
  <c r="AM606" i="14"/>
  <c r="AD606" i="14"/>
  <c r="AE606" i="14" s="1"/>
  <c r="X606" i="14"/>
  <c r="AS605" i="14"/>
  <c r="AT605" i="14" s="1"/>
  <c r="AN605" i="14"/>
  <c r="AM605" i="14"/>
  <c r="AE605" i="14"/>
  <c r="AD605" i="14"/>
  <c r="X605" i="14"/>
  <c r="Y605" i="14" s="1"/>
  <c r="AS604" i="14"/>
  <c r="AT604" i="14" s="1"/>
  <c r="AM604" i="14"/>
  <c r="AN604" i="14" s="1"/>
  <c r="AD604" i="14"/>
  <c r="AE604" i="14" s="1"/>
  <c r="X604" i="14"/>
  <c r="AG604" i="14" s="1"/>
  <c r="AS595" i="14"/>
  <c r="AT595" i="14" s="1"/>
  <c r="AM595" i="14"/>
  <c r="AV595" i="14" s="1"/>
  <c r="AW595" i="14" s="1"/>
  <c r="AD595" i="14"/>
  <c r="AE595" i="14" s="1"/>
  <c r="X595" i="14"/>
  <c r="Y595" i="14" s="1"/>
  <c r="AS674" i="14"/>
  <c r="AT674" i="14" s="1"/>
  <c r="AM674" i="14"/>
  <c r="AD674" i="14"/>
  <c r="AE674" i="14" s="1"/>
  <c r="X674" i="14"/>
  <c r="AS673" i="14"/>
  <c r="AT673" i="14" s="1"/>
  <c r="AM673" i="14"/>
  <c r="AD673" i="14"/>
  <c r="AE673" i="14" s="1"/>
  <c r="X673" i="14"/>
  <c r="AT672" i="14"/>
  <c r="AS672" i="14"/>
  <c r="AM672" i="14"/>
  <c r="AN672" i="14" s="1"/>
  <c r="AD672" i="14"/>
  <c r="AE672" i="14" s="1"/>
  <c r="X672" i="14"/>
  <c r="AS671" i="14"/>
  <c r="AT671" i="14" s="1"/>
  <c r="AM671" i="14"/>
  <c r="AD671" i="14"/>
  <c r="AE671" i="14" s="1"/>
  <c r="X671" i="14"/>
  <c r="AS800" i="14"/>
  <c r="AT800" i="14" s="1"/>
  <c r="AM800" i="14"/>
  <c r="AN800" i="14" s="1"/>
  <c r="AD800" i="14"/>
  <c r="AE800" i="14" s="1"/>
  <c r="X800" i="14"/>
  <c r="Y800" i="14" s="1"/>
  <c r="AS419" i="14"/>
  <c r="AT419" i="14" s="1"/>
  <c r="AN419" i="14"/>
  <c r="AM419" i="14"/>
  <c r="AV419" i="14" s="1"/>
  <c r="AW419" i="14" s="1"/>
  <c r="AD419" i="14"/>
  <c r="AE419" i="14" s="1"/>
  <c r="X419" i="14"/>
  <c r="X418" i="14" s="1"/>
  <c r="S418" i="14"/>
  <c r="AS417" i="14"/>
  <c r="AT417" i="14" s="1"/>
  <c r="AM417" i="14"/>
  <c r="AD417" i="14"/>
  <c r="AE417" i="14" s="1"/>
  <c r="X417" i="14"/>
  <c r="Y417" i="14" s="1"/>
  <c r="AS416" i="14"/>
  <c r="AT416" i="14" s="1"/>
  <c r="AM416" i="14"/>
  <c r="AN416" i="14" s="1"/>
  <c r="AD416" i="14"/>
  <c r="AE416" i="14" s="1"/>
  <c r="X416" i="14"/>
  <c r="S415" i="14"/>
  <c r="U415" i="14"/>
  <c r="V415" i="14"/>
  <c r="W415" i="14"/>
  <c r="AA415" i="14"/>
  <c r="AB415" i="14"/>
  <c r="AC415" i="14"/>
  <c r="AJ415" i="14"/>
  <c r="AK415" i="14"/>
  <c r="AL415" i="14"/>
  <c r="AP415" i="14"/>
  <c r="AQ415" i="14"/>
  <c r="AR415" i="14"/>
  <c r="U418" i="14"/>
  <c r="V418" i="14"/>
  <c r="W418" i="14"/>
  <c r="AA418" i="14"/>
  <c r="AB418" i="14"/>
  <c r="AC418" i="14"/>
  <c r="AJ418" i="14"/>
  <c r="AK418" i="14"/>
  <c r="AL418" i="14"/>
  <c r="AP418" i="14"/>
  <c r="AQ418" i="14"/>
  <c r="AR418" i="14"/>
  <c r="AM418" i="14"/>
  <c r="AS418" i="14"/>
  <c r="S422" i="14"/>
  <c r="S421" i="14" s="1"/>
  <c r="S420" i="14" s="1"/>
  <c r="S423" i="14"/>
  <c r="U423" i="14"/>
  <c r="V423" i="14"/>
  <c r="W423" i="14"/>
  <c r="AA423" i="14"/>
  <c r="AB423" i="14"/>
  <c r="AC423" i="14"/>
  <c r="AJ423" i="14"/>
  <c r="AM423" i="14" s="1"/>
  <c r="AK423" i="14"/>
  <c r="AL423" i="14"/>
  <c r="AP423" i="14"/>
  <c r="AQ423" i="14"/>
  <c r="AR423" i="14"/>
  <c r="AS41" i="14"/>
  <c r="AT41" i="14" s="1"/>
  <c r="AM41" i="14"/>
  <c r="AN41" i="14" s="1"/>
  <c r="AD41" i="14"/>
  <c r="AE41" i="14" s="1"/>
  <c r="X41" i="14"/>
  <c r="Y41" i="14" s="1"/>
  <c r="AS40" i="14"/>
  <c r="AT40" i="14" s="1"/>
  <c r="AM40" i="14"/>
  <c r="AN40" i="14" s="1"/>
  <c r="AD40" i="14"/>
  <c r="AE40" i="14" s="1"/>
  <c r="X40" i="14"/>
  <c r="Y40" i="14" s="1"/>
  <c r="AS39" i="14"/>
  <c r="AT39" i="14" s="1"/>
  <c r="AM39" i="14"/>
  <c r="AN39" i="14" s="1"/>
  <c r="AD39" i="14"/>
  <c r="AE39" i="14" s="1"/>
  <c r="X39" i="14"/>
  <c r="Y39" i="14" s="1"/>
  <c r="AS38" i="14"/>
  <c r="AT38" i="14" s="1"/>
  <c r="AM38" i="14"/>
  <c r="AN38" i="14" s="1"/>
  <c r="AL37" i="14"/>
  <c r="AD38" i="14"/>
  <c r="AE38" i="14" s="1"/>
  <c r="X38" i="14"/>
  <c r="AR37" i="14"/>
  <c r="AQ37" i="14"/>
  <c r="AP37" i="14"/>
  <c r="AK37" i="14"/>
  <c r="AJ37" i="14"/>
  <c r="AF37" i="14"/>
  <c r="AC37" i="14"/>
  <c r="AB37" i="14"/>
  <c r="AA37" i="14"/>
  <c r="W37" i="14"/>
  <c r="V37" i="14"/>
  <c r="U37" i="14"/>
  <c r="S37" i="14"/>
  <c r="AS36" i="14"/>
  <c r="AS35" i="14" s="1"/>
  <c r="AM36" i="14"/>
  <c r="AD36" i="14"/>
  <c r="AE36" i="14" s="1"/>
  <c r="X36" i="14"/>
  <c r="Y36" i="14" s="1"/>
  <c r="AR35" i="14"/>
  <c r="AQ35" i="14"/>
  <c r="AP35" i="14"/>
  <c r="AL35" i="14"/>
  <c r="AK35" i="14"/>
  <c r="AJ35" i="14"/>
  <c r="AD35" i="14"/>
  <c r="AE35" i="14" s="1"/>
  <c r="AC35" i="14"/>
  <c r="AB35" i="14"/>
  <c r="AA35" i="14"/>
  <c r="W35" i="14"/>
  <c r="V35" i="14"/>
  <c r="U35" i="14"/>
  <c r="S35" i="14"/>
  <c r="AS34" i="14"/>
  <c r="AT34" i="14" s="1"/>
  <c r="AM34" i="14"/>
  <c r="AN34" i="14" s="1"/>
  <c r="AD34" i="14"/>
  <c r="AE34" i="14" s="1"/>
  <c r="X34" i="14"/>
  <c r="Y34" i="14" s="1"/>
  <c r="AS33" i="14"/>
  <c r="AT33" i="14" s="1"/>
  <c r="AM33" i="14"/>
  <c r="AD33" i="14"/>
  <c r="AE33" i="14" s="1"/>
  <c r="X33" i="14"/>
  <c r="Y33" i="14" s="1"/>
  <c r="AS32" i="14"/>
  <c r="AT32" i="14" s="1"/>
  <c r="AR32" i="14"/>
  <c r="AQ32" i="14"/>
  <c r="AP32" i="14"/>
  <c r="AL32" i="14"/>
  <c r="AK32" i="14"/>
  <c r="AJ32" i="14"/>
  <c r="AC32" i="14"/>
  <c r="AB32" i="14"/>
  <c r="AA32" i="14"/>
  <c r="W32" i="14"/>
  <c r="W31" i="14" s="1"/>
  <c r="W30" i="14" s="1"/>
  <c r="V32" i="14"/>
  <c r="U32" i="14"/>
  <c r="S32" i="14"/>
  <c r="S31" i="14"/>
  <c r="S30" i="14" s="1"/>
  <c r="AS786" i="14"/>
  <c r="AT786" i="14" s="1"/>
  <c r="AM786" i="14"/>
  <c r="AN786" i="14" s="1"/>
  <c r="AD786" i="14"/>
  <c r="AE786" i="14" s="1"/>
  <c r="X786" i="14"/>
  <c r="AS281" i="14"/>
  <c r="AT281" i="14" s="1"/>
  <c r="AM281" i="14"/>
  <c r="AN281" i="14" s="1"/>
  <c r="AD281" i="14"/>
  <c r="AE281" i="14" s="1"/>
  <c r="X281" i="14"/>
  <c r="Y281" i="14" s="1"/>
  <c r="AS239" i="14"/>
  <c r="AT239" i="14" s="1"/>
  <c r="AM239" i="14"/>
  <c r="AN239" i="14" s="1"/>
  <c r="AD239" i="14"/>
  <c r="AE239" i="14" s="1"/>
  <c r="X239" i="14"/>
  <c r="Y239" i="14" s="1"/>
  <c r="AS197" i="14"/>
  <c r="AT197" i="14" s="1"/>
  <c r="AM197" i="14"/>
  <c r="AN197" i="14" s="1"/>
  <c r="AD197" i="14"/>
  <c r="AE197" i="14" s="1"/>
  <c r="X197" i="14"/>
  <c r="Y197" i="14" s="1"/>
  <c r="AS159" i="14"/>
  <c r="AT159" i="14" s="1"/>
  <c r="AM159" i="14"/>
  <c r="AN159" i="14" s="1"/>
  <c r="AD159" i="14"/>
  <c r="AE159" i="14" s="1"/>
  <c r="X159" i="14"/>
  <c r="Y159" i="14" s="1"/>
  <c r="AS119" i="14"/>
  <c r="AT119" i="14" s="1"/>
  <c r="AM119" i="14"/>
  <c r="AN119" i="14" s="1"/>
  <c r="AD119" i="14"/>
  <c r="AE119" i="14" s="1"/>
  <c r="X119" i="14"/>
  <c r="Y119" i="14" s="1"/>
  <c r="AS77" i="14"/>
  <c r="AT77" i="14" s="1"/>
  <c r="AM77" i="14"/>
  <c r="AN77" i="14" s="1"/>
  <c r="AF14" i="147" l="1"/>
  <c r="AL14" i="147"/>
  <c r="AT14" i="147"/>
  <c r="AU14" i="147" s="1"/>
  <c r="AK13" i="147"/>
  <c r="S11" i="147"/>
  <c r="V12" i="147"/>
  <c r="BA16" i="147"/>
  <c r="AX16" i="147"/>
  <c r="AZ16" i="147"/>
  <c r="BB16" i="147" s="1"/>
  <c r="W13" i="147"/>
  <c r="R12" i="147"/>
  <c r="AQ11" i="147"/>
  <c r="AW15" i="147"/>
  <c r="AB13" i="147"/>
  <c r="AE13" i="147" s="1"/>
  <c r="AC14" i="147"/>
  <c r="AR13" i="147"/>
  <c r="AV888" i="14"/>
  <c r="AW888" i="14" s="1"/>
  <c r="AV890" i="14"/>
  <c r="AW890" i="14" s="1"/>
  <c r="AG892" i="14"/>
  <c r="Y892" i="14"/>
  <c r="AV673" i="14"/>
  <c r="AW673" i="14" s="1"/>
  <c r="AV674" i="14"/>
  <c r="AW674" i="14" s="1"/>
  <c r="AV605" i="14"/>
  <c r="AW605" i="14" s="1"/>
  <c r="AV606" i="14"/>
  <c r="AW606" i="14" s="1"/>
  <c r="AG606" i="14"/>
  <c r="AV417" i="14"/>
  <c r="AW417" i="14" s="1"/>
  <c r="AN417" i="14"/>
  <c r="AG416" i="14"/>
  <c r="AS37" i="14"/>
  <c r="AT37" i="14" s="1"/>
  <c r="AV36" i="14"/>
  <c r="AW36" i="14" s="1"/>
  <c r="U31" i="14"/>
  <c r="U30" i="14" s="1"/>
  <c r="AN890" i="14"/>
  <c r="Y890" i="14"/>
  <c r="AN888" i="14"/>
  <c r="Y888" i="14"/>
  <c r="AG786" i="14"/>
  <c r="Y786" i="14"/>
  <c r="AG674" i="14"/>
  <c r="Y674" i="14"/>
  <c r="AN673" i="14"/>
  <c r="AG673" i="14"/>
  <c r="AY673" i="14" s="1"/>
  <c r="AZ673" i="14" s="1"/>
  <c r="AV672" i="14"/>
  <c r="AW672" i="14" s="1"/>
  <c r="AG672" i="14"/>
  <c r="AY672" i="14" s="1"/>
  <c r="AZ672" i="14" s="1"/>
  <c r="Y672" i="14"/>
  <c r="AV671" i="14"/>
  <c r="AW671" i="14" s="1"/>
  <c r="AG671" i="14"/>
  <c r="AN671" i="14"/>
  <c r="AG651" i="14"/>
  <c r="AY651" i="14" s="1"/>
  <c r="AZ651" i="14" s="1"/>
  <c r="AG650" i="14"/>
  <c r="AH650" i="14" s="1"/>
  <c r="AV649" i="14"/>
  <c r="AW649" i="14" s="1"/>
  <c r="AV647" i="14"/>
  <c r="AW647" i="14" s="1"/>
  <c r="Y604" i="14"/>
  <c r="X423" i="14"/>
  <c r="AD418" i="14"/>
  <c r="AE418" i="14" s="1"/>
  <c r="AG419" i="14"/>
  <c r="AY419" i="14" s="1"/>
  <c r="AZ419" i="14" s="1"/>
  <c r="AM415" i="14"/>
  <c r="AM414" i="14" s="1"/>
  <c r="AV416" i="14"/>
  <c r="AW416" i="14" s="1"/>
  <c r="AJ414" i="14"/>
  <c r="AJ413" i="14" s="1"/>
  <c r="X415" i="14"/>
  <c r="X414" i="14" s="1"/>
  <c r="Y416" i="14"/>
  <c r="AA31" i="14"/>
  <c r="AA30" i="14" s="1"/>
  <c r="AB31" i="14"/>
  <c r="AB30" i="14" s="1"/>
  <c r="AC31" i="14"/>
  <c r="AC30" i="14" s="1"/>
  <c r="AD37" i="14"/>
  <c r="AP31" i="14"/>
  <c r="AP30" i="14" s="1"/>
  <c r="AJ31" i="14"/>
  <c r="AJ30" i="14" s="1"/>
  <c r="AM37" i="14"/>
  <c r="AE37" i="14"/>
  <c r="AG38" i="14"/>
  <c r="AH38" i="14" s="1"/>
  <c r="Y38" i="14"/>
  <c r="AQ31" i="14"/>
  <c r="AQ30" i="14" s="1"/>
  <c r="AR31" i="14"/>
  <c r="AR30" i="14" s="1"/>
  <c r="AK31" i="14"/>
  <c r="AK30" i="14" s="1"/>
  <c r="AM35" i="14"/>
  <c r="AN35" i="14" s="1"/>
  <c r="AN36" i="14"/>
  <c r="V31" i="14"/>
  <c r="V30" i="14" s="1"/>
  <c r="X35" i="14"/>
  <c r="AM32" i="14"/>
  <c r="AV32" i="14" s="1"/>
  <c r="AW32" i="14" s="1"/>
  <c r="AD32" i="14"/>
  <c r="AH69" i="99"/>
  <c r="AV70" i="99"/>
  <c r="AW70" i="99" s="1"/>
  <c r="AY72" i="99"/>
  <c r="BA72" i="99"/>
  <c r="AV69" i="99"/>
  <c r="AW69" i="99" s="1"/>
  <c r="AX71" i="99"/>
  <c r="AH71" i="99"/>
  <c r="AG70" i="99"/>
  <c r="AT141" i="112"/>
  <c r="AU141" i="112" s="1"/>
  <c r="AK140" i="112"/>
  <c r="AL141" i="112"/>
  <c r="AZ143" i="112"/>
  <c r="AY143" i="112"/>
  <c r="BA143" i="112" s="1"/>
  <c r="AF142" i="112"/>
  <c r="AV142" i="112"/>
  <c r="AW142" i="112" s="1"/>
  <c r="AE141" i="112"/>
  <c r="W141" i="112"/>
  <c r="AB137" i="112"/>
  <c r="AC137" i="112" s="1"/>
  <c r="AC138" i="112"/>
  <c r="S137" i="112"/>
  <c r="T139" i="112"/>
  <c r="V140" i="112"/>
  <c r="R137" i="112"/>
  <c r="AH888" i="14"/>
  <c r="AH890" i="14"/>
  <c r="AY890" i="14"/>
  <c r="AH892" i="14"/>
  <c r="AG889" i="14"/>
  <c r="AV891" i="14"/>
  <c r="AW891" i="14" s="1"/>
  <c r="AV892" i="14"/>
  <c r="AW892" i="14" s="1"/>
  <c r="AV889" i="14"/>
  <c r="AW889" i="14" s="1"/>
  <c r="AG891" i="14"/>
  <c r="AG647" i="14"/>
  <c r="AV650" i="14"/>
  <c r="AG649" i="14"/>
  <c r="AE651" i="14"/>
  <c r="AH604" i="14"/>
  <c r="AH606" i="14"/>
  <c r="AG605" i="14"/>
  <c r="AV604" i="14"/>
  <c r="AW604" i="14" s="1"/>
  <c r="Y606" i="14"/>
  <c r="AN595" i="14"/>
  <c r="AG595" i="14"/>
  <c r="AH672" i="14"/>
  <c r="AH674" i="14"/>
  <c r="AY674" i="14"/>
  <c r="AZ674" i="14" s="1"/>
  <c r="AH671" i="14"/>
  <c r="AH673" i="14"/>
  <c r="Y671" i="14"/>
  <c r="Y673" i="14"/>
  <c r="AN674" i="14"/>
  <c r="AG800" i="14"/>
  <c r="AV800" i="14"/>
  <c r="AW800" i="14" s="1"/>
  <c r="AH419" i="14"/>
  <c r="AL414" i="14"/>
  <c r="AL413" i="14" s="1"/>
  <c r="AR414" i="14"/>
  <c r="AR413" i="14" s="1"/>
  <c r="AK414" i="14"/>
  <c r="AK413" i="14" s="1"/>
  <c r="Y419" i="14"/>
  <c r="AQ414" i="14"/>
  <c r="AQ413" i="14" s="1"/>
  <c r="W414" i="14"/>
  <c r="W413" i="14" s="1"/>
  <c r="AP414" i="14"/>
  <c r="AP413" i="14" s="1"/>
  <c r="AC414" i="14"/>
  <c r="AC413" i="14" s="1"/>
  <c r="V414" i="14"/>
  <c r="V413" i="14" s="1"/>
  <c r="AB414" i="14"/>
  <c r="AB413" i="14" s="1"/>
  <c r="AA414" i="14"/>
  <c r="AA413" i="14" s="1"/>
  <c r="S414" i="14"/>
  <c r="S413" i="14" s="1"/>
  <c r="AT418" i="14"/>
  <c r="AH416" i="14"/>
  <c r="AG417" i="14"/>
  <c r="U414" i="14"/>
  <c r="U413" i="14" s="1"/>
  <c r="AN418" i="14"/>
  <c r="AV418" i="14"/>
  <c r="AW418" i="14" s="1"/>
  <c r="Y423" i="14"/>
  <c r="AN423" i="14"/>
  <c r="Y418" i="14"/>
  <c r="AS423" i="14"/>
  <c r="AT423" i="14" s="1"/>
  <c r="AD423" i="14"/>
  <c r="AE423" i="14" s="1"/>
  <c r="AS415" i="14"/>
  <c r="AD415" i="14"/>
  <c r="Y415" i="14"/>
  <c r="AL31" i="14"/>
  <c r="AL30" i="14" s="1"/>
  <c r="AT35" i="14"/>
  <c r="AV33" i="14"/>
  <c r="AW33" i="14" s="1"/>
  <c r="AG34" i="14"/>
  <c r="AV39" i="14"/>
  <c r="AW39" i="14" s="1"/>
  <c r="AG40" i="14"/>
  <c r="AV41" i="14"/>
  <c r="AW41" i="14" s="1"/>
  <c r="AN33" i="14"/>
  <c r="AG36" i="14"/>
  <c r="AG33" i="14"/>
  <c r="AV38" i="14"/>
  <c r="AW38" i="14" s="1"/>
  <c r="AG39" i="14"/>
  <c r="AV40" i="14"/>
  <c r="AW40" i="14" s="1"/>
  <c r="AG41" i="14"/>
  <c r="AV34" i="14"/>
  <c r="AW34" i="14" s="1"/>
  <c r="AT36" i="14"/>
  <c r="X32" i="14"/>
  <c r="X37" i="14"/>
  <c r="AH786" i="14"/>
  <c r="AV786" i="14"/>
  <c r="AW786" i="14" s="1"/>
  <c r="AV281" i="14"/>
  <c r="AW281" i="14" s="1"/>
  <c r="AG281" i="14"/>
  <c r="AV239" i="14"/>
  <c r="AW239" i="14" s="1"/>
  <c r="AG239" i="14"/>
  <c r="AV197" i="14"/>
  <c r="AW197" i="14" s="1"/>
  <c r="AG197" i="14"/>
  <c r="AV159" i="14"/>
  <c r="AW159" i="14" s="1"/>
  <c r="AG159" i="14"/>
  <c r="AG119" i="14"/>
  <c r="AV119" i="14"/>
  <c r="AW119" i="14" s="1"/>
  <c r="AV77" i="14"/>
  <c r="AW77" i="14" s="1"/>
  <c r="AF13" i="147" l="1"/>
  <c r="AQ10" i="147"/>
  <c r="AC13" i="147"/>
  <c r="AB12" i="147"/>
  <c r="AE12" i="147"/>
  <c r="W12" i="147"/>
  <c r="BA15" i="147"/>
  <c r="AX15" i="147"/>
  <c r="AZ15" i="147"/>
  <c r="BB15" i="147" s="1"/>
  <c r="R11" i="147"/>
  <c r="AR11" i="147" s="1"/>
  <c r="V11" i="147"/>
  <c r="S10" i="147"/>
  <c r="V10" i="147" s="1"/>
  <c r="AR12" i="147"/>
  <c r="AK12" i="147"/>
  <c r="AT13" i="147"/>
  <c r="AU13" i="147" s="1"/>
  <c r="AL13" i="147"/>
  <c r="AW14" i="147"/>
  <c r="AY888" i="14"/>
  <c r="BB888" i="14" s="1"/>
  <c r="AY671" i="14"/>
  <c r="AZ671" i="14" s="1"/>
  <c r="AY606" i="14"/>
  <c r="BB606" i="14" s="1"/>
  <c r="AG418" i="14"/>
  <c r="AN415" i="14"/>
  <c r="AY416" i="14"/>
  <c r="AZ416" i="14" s="1"/>
  <c r="AV37" i="14"/>
  <c r="AW37" i="14" s="1"/>
  <c r="AS31" i="14"/>
  <c r="AN32" i="14"/>
  <c r="AH651" i="14"/>
  <c r="AG423" i="14"/>
  <c r="AH423" i="14" s="1"/>
  <c r="AN37" i="14"/>
  <c r="AV35" i="14"/>
  <c r="AW35" i="14" s="1"/>
  <c r="AM31" i="14"/>
  <c r="AN31" i="14" s="1"/>
  <c r="Y35" i="14"/>
  <c r="AG35" i="14"/>
  <c r="AE32" i="14"/>
  <c r="AD31" i="14"/>
  <c r="AX69" i="99"/>
  <c r="AY69" i="99" s="1"/>
  <c r="AH70" i="99"/>
  <c r="AX70" i="99"/>
  <c r="AY71" i="99"/>
  <c r="BA71" i="99"/>
  <c r="BB72" i="99"/>
  <c r="BC72" i="99"/>
  <c r="AT140" i="112"/>
  <c r="AU140" i="112" s="1"/>
  <c r="AL140" i="112"/>
  <c r="AK139" i="112"/>
  <c r="AF141" i="112"/>
  <c r="AV141" i="112"/>
  <c r="AW141" i="112" s="1"/>
  <c r="AZ142" i="112"/>
  <c r="AY142" i="112"/>
  <c r="BA142" i="112" s="1"/>
  <c r="W140" i="112"/>
  <c r="AE140" i="112"/>
  <c r="T138" i="112"/>
  <c r="V139" i="112"/>
  <c r="AY892" i="14"/>
  <c r="AH891" i="14"/>
  <c r="AY891" i="14"/>
  <c r="AH889" i="14"/>
  <c r="AY889" i="14"/>
  <c r="BB890" i="14"/>
  <c r="AZ890" i="14"/>
  <c r="AH647" i="14"/>
  <c r="AY647" i="14"/>
  <c r="AZ647" i="14" s="1"/>
  <c r="AY650" i="14"/>
  <c r="AZ650" i="14" s="1"/>
  <c r="AW650" i="14"/>
  <c r="AH649" i="14"/>
  <c r="AY649" i="14"/>
  <c r="AZ649" i="14" s="1"/>
  <c r="AY604" i="14"/>
  <c r="AH605" i="14"/>
  <c r="AY605" i="14"/>
  <c r="AH595" i="14"/>
  <c r="AY595" i="14"/>
  <c r="AY800" i="14"/>
  <c r="AZ800" i="14" s="1"/>
  <c r="AH800" i="14"/>
  <c r="AH417" i="14"/>
  <c r="AY417" i="14"/>
  <c r="AZ417" i="14" s="1"/>
  <c r="AS414" i="14"/>
  <c r="AV414" i="14" s="1"/>
  <c r="AW414" i="14" s="1"/>
  <c r="AT415" i="14"/>
  <c r="AV423" i="14"/>
  <c r="AW423" i="14" s="1"/>
  <c r="AV415" i="14"/>
  <c r="AW415" i="14" s="1"/>
  <c r="AD414" i="14"/>
  <c r="AG414" i="14" s="1"/>
  <c r="AE415" i="14"/>
  <c r="AH418" i="14"/>
  <c r="AY418" i="14"/>
  <c r="AZ418" i="14" s="1"/>
  <c r="AG415" i="14"/>
  <c r="X413" i="14"/>
  <c r="Y414" i="14"/>
  <c r="AM413" i="14"/>
  <c r="AN414" i="14"/>
  <c r="AH41" i="14"/>
  <c r="AY41" i="14"/>
  <c r="AZ41" i="14" s="1"/>
  <c r="AH33" i="14"/>
  <c r="AY33" i="14"/>
  <c r="AZ33" i="14" s="1"/>
  <c r="AH34" i="14"/>
  <c r="AY34" i="14"/>
  <c r="AZ34" i="14" s="1"/>
  <c r="AT31" i="14"/>
  <c r="AS30" i="14"/>
  <c r="AT30" i="14" s="1"/>
  <c r="AG37" i="14"/>
  <c r="Y37" i="14"/>
  <c r="AH39" i="14"/>
  <c r="AY39" i="14"/>
  <c r="AZ39" i="14" s="1"/>
  <c r="AH36" i="14"/>
  <c r="AY36" i="14"/>
  <c r="AZ36" i="14" s="1"/>
  <c r="AH40" i="14"/>
  <c r="AY40" i="14"/>
  <c r="AZ40" i="14" s="1"/>
  <c r="AG32" i="14"/>
  <c r="Y32" i="14"/>
  <c r="X31" i="14"/>
  <c r="AY38" i="14"/>
  <c r="AZ38" i="14" s="1"/>
  <c r="AY786" i="14"/>
  <c r="AH281" i="14"/>
  <c r="AY281" i="14"/>
  <c r="AH239" i="14"/>
  <c r="AY239" i="14"/>
  <c r="AH197" i="14"/>
  <c r="AY197" i="14"/>
  <c r="AH159" i="14"/>
  <c r="AY159" i="14"/>
  <c r="AH119" i="14"/>
  <c r="AY119" i="14"/>
  <c r="AY77" i="14"/>
  <c r="AS788" i="14"/>
  <c r="AT788" i="14" s="1"/>
  <c r="AM788" i="14"/>
  <c r="AN788" i="14" s="1"/>
  <c r="AD788" i="14"/>
  <c r="AE788" i="14" s="1"/>
  <c r="X788" i="14"/>
  <c r="AS787" i="14"/>
  <c r="AT787" i="14" s="1"/>
  <c r="AN787" i="14"/>
  <c r="AM787" i="14"/>
  <c r="AD787" i="14"/>
  <c r="AE787" i="14" s="1"/>
  <c r="Y787" i="14"/>
  <c r="X787" i="14"/>
  <c r="AS785" i="14"/>
  <c r="AT785" i="14" s="1"/>
  <c r="AN785" i="14"/>
  <c r="AM785" i="14"/>
  <c r="AE785" i="14"/>
  <c r="AD785" i="14"/>
  <c r="Y785" i="14"/>
  <c r="X785" i="14"/>
  <c r="AS784" i="14"/>
  <c r="AT784" i="14" s="1"/>
  <c r="AM784" i="14"/>
  <c r="AN784" i="14" s="1"/>
  <c r="AD784" i="14"/>
  <c r="AE784" i="14" s="1"/>
  <c r="X784" i="14"/>
  <c r="AS783" i="14"/>
  <c r="AT783" i="14" s="1"/>
  <c r="AN783" i="14"/>
  <c r="AM783" i="14"/>
  <c r="AD783" i="14"/>
  <c r="AE783" i="14" s="1"/>
  <c r="X783" i="14"/>
  <c r="AS639" i="14"/>
  <c r="AT639" i="14" s="1"/>
  <c r="AM639" i="14"/>
  <c r="AN639" i="14" s="1"/>
  <c r="AD639" i="14"/>
  <c r="AE639" i="14" s="1"/>
  <c r="X639" i="14"/>
  <c r="AR638" i="14"/>
  <c r="AR634" i="14" s="1"/>
  <c r="AR633" i="14" s="1"/>
  <c r="AQ638" i="14"/>
  <c r="AP638" i="14"/>
  <c r="AL638" i="14"/>
  <c r="AK638" i="14"/>
  <c r="AJ638" i="14"/>
  <c r="AC638" i="14"/>
  <c r="AB638" i="14"/>
  <c r="AA638" i="14"/>
  <c r="AA634" i="14" s="1"/>
  <c r="AA633" i="14" s="1"/>
  <c r="W638" i="14"/>
  <c r="V638" i="14"/>
  <c r="U638" i="14"/>
  <c r="S638" i="14"/>
  <c r="AT637" i="14"/>
  <c r="AS637" i="14"/>
  <c r="AM637" i="14"/>
  <c r="AV637" i="14" s="1"/>
  <c r="AW637" i="14" s="1"/>
  <c r="AD637" i="14"/>
  <c r="AE637" i="14" s="1"/>
  <c r="X637" i="14"/>
  <c r="AS636" i="14"/>
  <c r="AS635" i="14" s="1"/>
  <c r="AT635" i="14" s="1"/>
  <c r="AM636" i="14"/>
  <c r="AN636" i="14" s="1"/>
  <c r="AD636" i="14"/>
  <c r="AE636" i="14" s="1"/>
  <c r="X636" i="14"/>
  <c r="AR635" i="14"/>
  <c r="AQ635" i="14"/>
  <c r="AP635" i="14"/>
  <c r="AP634" i="14" s="1"/>
  <c r="AL635" i="14"/>
  <c r="AK635" i="14"/>
  <c r="AJ635" i="14"/>
  <c r="AC635" i="14"/>
  <c r="AB635" i="14"/>
  <c r="AB634" i="14" s="1"/>
  <c r="AB633" i="14" s="1"/>
  <c r="AA635" i="14"/>
  <c r="W635" i="14"/>
  <c r="V635" i="14"/>
  <c r="U635" i="14"/>
  <c r="S635" i="14"/>
  <c r="AQ634" i="14"/>
  <c r="AQ633" i="14" s="1"/>
  <c r="AL634" i="14"/>
  <c r="AL633" i="14" s="1"/>
  <c r="S634" i="14"/>
  <c r="S633" i="14"/>
  <c r="AT585" i="14"/>
  <c r="AS585" i="14"/>
  <c r="AM585" i="14"/>
  <c r="AD585" i="14"/>
  <c r="AE585" i="14" s="1"/>
  <c r="X585" i="14"/>
  <c r="AS584" i="14"/>
  <c r="AT584" i="14" s="1"/>
  <c r="AM584" i="14"/>
  <c r="AD584" i="14"/>
  <c r="AE584" i="14" s="1"/>
  <c r="X584" i="14"/>
  <c r="AS583" i="14"/>
  <c r="AT583" i="14" s="1"/>
  <c r="AM583" i="14"/>
  <c r="AD583" i="14"/>
  <c r="AE583" i="14" s="1"/>
  <c r="X583" i="14"/>
  <c r="Y583" i="14" s="1"/>
  <c r="AC582" i="14"/>
  <c r="W582" i="14"/>
  <c r="AS581" i="14"/>
  <c r="AT581" i="14" s="1"/>
  <c r="AN581" i="14"/>
  <c r="AM581" i="14"/>
  <c r="AD581" i="14"/>
  <c r="AE581" i="14" s="1"/>
  <c r="X581" i="14"/>
  <c r="AL580" i="14"/>
  <c r="AC580" i="14"/>
  <c r="AQ580" i="14"/>
  <c r="AS579" i="14"/>
  <c r="AT579" i="14" s="1"/>
  <c r="AM579" i="14"/>
  <c r="AN579" i="14" s="1"/>
  <c r="AD579" i="14"/>
  <c r="AE579" i="14" s="1"/>
  <c r="X579" i="14"/>
  <c r="AS578" i="14"/>
  <c r="AT578" i="14" s="1"/>
  <c r="AM578" i="14"/>
  <c r="AD578" i="14"/>
  <c r="AE578" i="14" s="1"/>
  <c r="X578" i="14"/>
  <c r="X577" i="14" s="1"/>
  <c r="Z576" i="14"/>
  <c r="S577" i="14"/>
  <c r="U577" i="14"/>
  <c r="V577" i="14"/>
  <c r="W577" i="14"/>
  <c r="AA577" i="14"/>
  <c r="AB577" i="14"/>
  <c r="AC577" i="14"/>
  <c r="AJ577" i="14"/>
  <c r="AK577" i="14"/>
  <c r="AL577" i="14"/>
  <c r="AP577" i="14"/>
  <c r="AQ577" i="14"/>
  <c r="AR577" i="14"/>
  <c r="S580" i="14"/>
  <c r="U580" i="14"/>
  <c r="V580" i="14"/>
  <c r="AA580" i="14"/>
  <c r="AJ580" i="14"/>
  <c r="AP580" i="14"/>
  <c r="S582" i="14"/>
  <c r="U582" i="14"/>
  <c r="V582" i="14"/>
  <c r="AA582" i="14"/>
  <c r="AB582" i="14"/>
  <c r="AJ582" i="14"/>
  <c r="AL582" i="14"/>
  <c r="AP582" i="14"/>
  <c r="AR582" i="14"/>
  <c r="AS543" i="14"/>
  <c r="AT543" i="14" s="1"/>
  <c r="AM543" i="14"/>
  <c r="AD543" i="14"/>
  <c r="AE543" i="14" s="1"/>
  <c r="X543" i="14"/>
  <c r="AS542" i="14"/>
  <c r="AT542" i="14" s="1"/>
  <c r="AM542" i="14"/>
  <c r="AD542" i="14"/>
  <c r="AE542" i="14" s="1"/>
  <c r="X542" i="14"/>
  <c r="Y542" i="14" s="1"/>
  <c r="AS541" i="14"/>
  <c r="AT541" i="14" s="1"/>
  <c r="AM541" i="14"/>
  <c r="AD541" i="14"/>
  <c r="AE541" i="14" s="1"/>
  <c r="Y541" i="14"/>
  <c r="X541" i="14"/>
  <c r="AS540" i="14"/>
  <c r="AT540" i="14" s="1"/>
  <c r="AM540" i="14"/>
  <c r="AN540" i="14" s="1"/>
  <c r="AD540" i="14"/>
  <c r="AE540" i="14" s="1"/>
  <c r="X540" i="14"/>
  <c r="AR539" i="14"/>
  <c r="AR538" i="14" s="1"/>
  <c r="AR537" i="14" s="1"/>
  <c r="AQ539" i="14"/>
  <c r="AP539" i="14"/>
  <c r="AL539" i="14"/>
  <c r="AK539" i="14"/>
  <c r="AJ539" i="14"/>
  <c r="AC539" i="14"/>
  <c r="AC538" i="14" s="1"/>
  <c r="AC537" i="14" s="1"/>
  <c r="AB539" i="14"/>
  <c r="AA539" i="14"/>
  <c r="AA538" i="14" s="1"/>
  <c r="AD538" i="14" s="1"/>
  <c r="W539" i="14"/>
  <c r="W538" i="14" s="1"/>
  <c r="W537" i="14" s="1"/>
  <c r="V539" i="14"/>
  <c r="V538" i="14" s="1"/>
  <c r="V537" i="14" s="1"/>
  <c r="U539" i="14"/>
  <c r="S539" i="14"/>
  <c r="AQ538" i="14"/>
  <c r="AP538" i="14"/>
  <c r="AL538" i="14"/>
  <c r="AL537" i="14" s="1"/>
  <c r="AK538" i="14"/>
  <c r="AK537" i="14" s="1"/>
  <c r="AJ538" i="14"/>
  <c r="AB538" i="14"/>
  <c r="U538" i="14"/>
  <c r="U537" i="14" s="1"/>
  <c r="AQ537" i="14"/>
  <c r="AJ537" i="14"/>
  <c r="AB537" i="14"/>
  <c r="AS505" i="14"/>
  <c r="AT505" i="14" s="1"/>
  <c r="AM505" i="14"/>
  <c r="AN505" i="14" s="1"/>
  <c r="AD505" i="14"/>
  <c r="AE505" i="14" s="1"/>
  <c r="X505" i="14"/>
  <c r="AS504" i="14"/>
  <c r="AT504" i="14" s="1"/>
  <c r="AN504" i="14"/>
  <c r="AM504" i="14"/>
  <c r="AV504" i="14" s="1"/>
  <c r="AW504" i="14" s="1"/>
  <c r="AD504" i="14"/>
  <c r="AE504" i="14" s="1"/>
  <c r="X504" i="14"/>
  <c r="Y504" i="14" s="1"/>
  <c r="AS503" i="14"/>
  <c r="AT503" i="14" s="1"/>
  <c r="AM503" i="14"/>
  <c r="AV503" i="14" s="1"/>
  <c r="AW503" i="14" s="1"/>
  <c r="AD503" i="14"/>
  <c r="AE503" i="14" s="1"/>
  <c r="X503" i="14"/>
  <c r="AS502" i="14"/>
  <c r="AT502" i="14" s="1"/>
  <c r="AM502" i="14"/>
  <c r="AN502" i="14" s="1"/>
  <c r="AD502" i="14"/>
  <c r="AE502" i="14" s="1"/>
  <c r="X502" i="14"/>
  <c r="AR501" i="14"/>
  <c r="AQ501" i="14"/>
  <c r="AP501" i="14"/>
  <c r="AL501" i="14"/>
  <c r="AK501" i="14"/>
  <c r="AJ501" i="14"/>
  <c r="AC501" i="14"/>
  <c r="AB501" i="14"/>
  <c r="AA501" i="14"/>
  <c r="W501" i="14"/>
  <c r="V501" i="14"/>
  <c r="U501" i="14"/>
  <c r="T501" i="14"/>
  <c r="S501" i="14"/>
  <c r="AT500" i="14"/>
  <c r="AS500" i="14"/>
  <c r="AM500" i="14"/>
  <c r="AV500" i="14" s="1"/>
  <c r="AW500" i="14" s="1"/>
  <c r="AD500" i="14"/>
  <c r="AE500" i="14" s="1"/>
  <c r="X500" i="14"/>
  <c r="AR499" i="14"/>
  <c r="AQ499" i="14"/>
  <c r="AS499" i="14" s="1"/>
  <c r="AT499" i="14" s="1"/>
  <c r="AP499" i="14"/>
  <c r="AL499" i="14"/>
  <c r="AK499" i="14"/>
  <c r="AJ499" i="14"/>
  <c r="AM499" i="14" s="1"/>
  <c r="AN499" i="14" s="1"/>
  <c r="AC499" i="14"/>
  <c r="AB499" i="14"/>
  <c r="AA499" i="14"/>
  <c r="W499" i="14"/>
  <c r="V499" i="14"/>
  <c r="X499" i="14" s="1"/>
  <c r="U499" i="14"/>
  <c r="S499" i="14"/>
  <c r="AS498" i="14"/>
  <c r="AT498" i="14" s="1"/>
  <c r="AM498" i="14"/>
  <c r="AN498" i="14" s="1"/>
  <c r="AD498" i="14"/>
  <c r="AE498" i="14" s="1"/>
  <c r="X498" i="14"/>
  <c r="AS497" i="14"/>
  <c r="AT497" i="14" s="1"/>
  <c r="AM497" i="14"/>
  <c r="AN497" i="14" s="1"/>
  <c r="AD497" i="14"/>
  <c r="AE497" i="14" s="1"/>
  <c r="X497" i="14"/>
  <c r="AR496" i="14"/>
  <c r="AQ496" i="14"/>
  <c r="AP496" i="14"/>
  <c r="AL496" i="14"/>
  <c r="AL495" i="14" s="1"/>
  <c r="AL494" i="14" s="1"/>
  <c r="AK496" i="14"/>
  <c r="AJ496" i="14"/>
  <c r="AC496" i="14"/>
  <c r="AB496" i="14"/>
  <c r="AA496" i="14"/>
  <c r="W496" i="14"/>
  <c r="V496" i="14"/>
  <c r="U496" i="14"/>
  <c r="S496" i="14"/>
  <c r="AP495" i="14"/>
  <c r="AS464" i="14"/>
  <c r="AT464" i="14" s="1"/>
  <c r="AM464" i="14"/>
  <c r="AN464" i="14" s="1"/>
  <c r="AD464" i="14"/>
  <c r="AE464" i="14" s="1"/>
  <c r="X464" i="14"/>
  <c r="AS463" i="14"/>
  <c r="AT463" i="14" s="1"/>
  <c r="AM463" i="14"/>
  <c r="AD463" i="14"/>
  <c r="AE463" i="14" s="1"/>
  <c r="X463" i="14"/>
  <c r="Y463" i="14" s="1"/>
  <c r="AT462" i="14"/>
  <c r="AS462" i="14"/>
  <c r="AM462" i="14"/>
  <c r="AD462" i="14"/>
  <c r="AE462" i="14" s="1"/>
  <c r="X462" i="14"/>
  <c r="AS461" i="14"/>
  <c r="AT461" i="14" s="1"/>
  <c r="AM461" i="14"/>
  <c r="AN461" i="14" s="1"/>
  <c r="AD461" i="14"/>
  <c r="AE461" i="14" s="1"/>
  <c r="X461" i="14"/>
  <c r="Y461" i="14" s="1"/>
  <c r="AR460" i="14"/>
  <c r="AQ460" i="14"/>
  <c r="AP460" i="14"/>
  <c r="AL460" i="14"/>
  <c r="AK460" i="14"/>
  <c r="AJ460" i="14"/>
  <c r="AC460" i="14"/>
  <c r="AB460" i="14"/>
  <c r="AA460" i="14"/>
  <c r="W460" i="14"/>
  <c r="V460" i="14"/>
  <c r="U460" i="14"/>
  <c r="S460" i="14"/>
  <c r="AS459" i="14"/>
  <c r="AT459" i="14" s="1"/>
  <c r="AM459" i="14"/>
  <c r="AD459" i="14"/>
  <c r="AE459" i="14" s="1"/>
  <c r="X459" i="14"/>
  <c r="AR458" i="14"/>
  <c r="AQ458" i="14"/>
  <c r="AP458" i="14"/>
  <c r="AL458" i="14"/>
  <c r="AK458" i="14"/>
  <c r="AJ458" i="14"/>
  <c r="AC458" i="14"/>
  <c r="AB458" i="14"/>
  <c r="AA458" i="14"/>
  <c r="W458" i="14"/>
  <c r="X458" i="14" s="1"/>
  <c r="V458" i="14"/>
  <c r="U458" i="14"/>
  <c r="S458" i="14"/>
  <c r="AS457" i="14"/>
  <c r="AT457" i="14" s="1"/>
  <c r="AM457" i="14"/>
  <c r="AD457" i="14"/>
  <c r="AE457" i="14" s="1"/>
  <c r="X457" i="14"/>
  <c r="Y457" i="14" s="1"/>
  <c r="AS456" i="14"/>
  <c r="AT456" i="14" s="1"/>
  <c r="AM456" i="14"/>
  <c r="AD456" i="14"/>
  <c r="AE456" i="14" s="1"/>
  <c r="X456" i="14"/>
  <c r="AG456" i="14" s="1"/>
  <c r="AR455" i="14"/>
  <c r="AQ455" i="14"/>
  <c r="AQ454" i="14" s="1"/>
  <c r="AQ453" i="14" s="1"/>
  <c r="AP455" i="14"/>
  <c r="AL455" i="14"/>
  <c r="AK455" i="14"/>
  <c r="AJ455" i="14"/>
  <c r="AC455" i="14"/>
  <c r="AB455" i="14"/>
  <c r="AA455" i="14"/>
  <c r="W455" i="14"/>
  <c r="V455" i="14"/>
  <c r="U455" i="14"/>
  <c r="S455" i="14"/>
  <c r="S454" i="14"/>
  <c r="S453" i="14"/>
  <c r="AS406" i="14"/>
  <c r="AT406" i="14" s="1"/>
  <c r="AM406" i="14"/>
  <c r="AV406" i="14" s="1"/>
  <c r="AW406" i="14" s="1"/>
  <c r="AD406" i="14"/>
  <c r="AE406" i="14" s="1"/>
  <c r="X406" i="14"/>
  <c r="Y406" i="14" s="1"/>
  <c r="AS405" i="14"/>
  <c r="AT405" i="14" s="1"/>
  <c r="AN405" i="14"/>
  <c r="AM405" i="14"/>
  <c r="AD405" i="14"/>
  <c r="AE405" i="14" s="1"/>
  <c r="X405" i="14"/>
  <c r="Y405" i="14" s="1"/>
  <c r="AS404" i="14"/>
  <c r="AT404" i="14" s="1"/>
  <c r="AM404" i="14"/>
  <c r="AN404" i="14" s="1"/>
  <c r="AD404" i="14"/>
  <c r="AE404" i="14" s="1"/>
  <c r="X404" i="14"/>
  <c r="AS366" i="14"/>
  <c r="AT366" i="14" s="1"/>
  <c r="AM366" i="14"/>
  <c r="AD366" i="14"/>
  <c r="X366" i="14"/>
  <c r="AS365" i="14"/>
  <c r="AT365" i="14" s="1"/>
  <c r="AM365" i="14"/>
  <c r="AD365" i="14"/>
  <c r="AE365" i="14" s="1"/>
  <c r="X365" i="14"/>
  <c r="Y365" i="14" s="1"/>
  <c r="AS363" i="14"/>
  <c r="AT363" i="14" s="1"/>
  <c r="AM363" i="14"/>
  <c r="AD363" i="14"/>
  <c r="AE363" i="14" s="1"/>
  <c r="X363" i="14"/>
  <c r="AS361" i="14"/>
  <c r="AT361" i="14" s="1"/>
  <c r="AM361" i="14"/>
  <c r="AN361" i="14" s="1"/>
  <c r="AD361" i="14"/>
  <c r="AE361" i="14" s="1"/>
  <c r="X361" i="14"/>
  <c r="AS360" i="14"/>
  <c r="AT360" i="14" s="1"/>
  <c r="AM360" i="14"/>
  <c r="AN360" i="14" s="1"/>
  <c r="AD360" i="14"/>
  <c r="AE360" i="14" s="1"/>
  <c r="X360" i="14"/>
  <c r="Y360" i="14" s="1"/>
  <c r="S359" i="14"/>
  <c r="U359" i="14"/>
  <c r="V359" i="14"/>
  <c r="W359" i="14"/>
  <c r="AA359" i="14"/>
  <c r="AB359" i="14"/>
  <c r="AC359" i="14"/>
  <c r="AJ359" i="14"/>
  <c r="AK359" i="14"/>
  <c r="AL359" i="14"/>
  <c r="AP359" i="14"/>
  <c r="AQ359" i="14"/>
  <c r="AR359" i="14"/>
  <c r="S362" i="14"/>
  <c r="U362" i="14"/>
  <c r="V362" i="14"/>
  <c r="W362" i="14"/>
  <c r="AA362" i="14"/>
  <c r="AB362" i="14"/>
  <c r="AC362" i="14"/>
  <c r="AJ362" i="14"/>
  <c r="AK362" i="14"/>
  <c r="AL362" i="14"/>
  <c r="AP362" i="14"/>
  <c r="AQ362" i="14"/>
  <c r="AS362" i="14" s="1"/>
  <c r="AT362" i="14" s="1"/>
  <c r="AR362" i="14"/>
  <c r="S364" i="14"/>
  <c r="AC364" i="14"/>
  <c r="AJ364" i="14"/>
  <c r="AK364" i="14"/>
  <c r="AL364" i="14"/>
  <c r="AS326" i="14"/>
  <c r="AT326" i="14" s="1"/>
  <c r="AM326" i="14"/>
  <c r="AN326" i="14" s="1"/>
  <c r="AD326" i="14"/>
  <c r="AE326" i="14" s="1"/>
  <c r="X326" i="14"/>
  <c r="Y326" i="14" s="1"/>
  <c r="AS325" i="14"/>
  <c r="AT325" i="14" s="1"/>
  <c r="AN325" i="14"/>
  <c r="AM325" i="14"/>
  <c r="AV325" i="14" s="1"/>
  <c r="AW325" i="14" s="1"/>
  <c r="AD325" i="14"/>
  <c r="AE325" i="14" s="1"/>
  <c r="X325" i="14"/>
  <c r="AS324" i="14"/>
  <c r="AT324" i="14" s="1"/>
  <c r="AM324" i="14"/>
  <c r="AN324" i="14" s="1"/>
  <c r="AD324" i="14"/>
  <c r="AE324" i="14" s="1"/>
  <c r="X324" i="14"/>
  <c r="Y324" i="14" s="1"/>
  <c r="AR323" i="14"/>
  <c r="AR322" i="14" s="1"/>
  <c r="AR321" i="14" s="1"/>
  <c r="AQ323" i="14"/>
  <c r="AQ322" i="14" s="1"/>
  <c r="AQ321" i="14" s="1"/>
  <c r="AP323" i="14"/>
  <c r="AP322" i="14" s="1"/>
  <c r="AL323" i="14"/>
  <c r="AL322" i="14" s="1"/>
  <c r="AL321" i="14" s="1"/>
  <c r="AK323" i="14"/>
  <c r="AK322" i="14" s="1"/>
  <c r="AK321" i="14" s="1"/>
  <c r="AJ323" i="14"/>
  <c r="AJ322" i="14" s="1"/>
  <c r="AJ321" i="14" s="1"/>
  <c r="AC323" i="14"/>
  <c r="AC322" i="14" s="1"/>
  <c r="AC321" i="14" s="1"/>
  <c r="AB323" i="14"/>
  <c r="AB322" i="14" s="1"/>
  <c r="AB321" i="14" s="1"/>
  <c r="AA323" i="14"/>
  <c r="W323" i="14"/>
  <c r="W322" i="14" s="1"/>
  <c r="W321" i="14" s="1"/>
  <c r="V323" i="14"/>
  <c r="U323" i="14"/>
  <c r="U322" i="14" s="1"/>
  <c r="U321" i="14" s="1"/>
  <c r="S323" i="14"/>
  <c r="S322" i="14"/>
  <c r="S321" i="14" s="1"/>
  <c r="AS289" i="14"/>
  <c r="AT289" i="14" s="1"/>
  <c r="AM289" i="14"/>
  <c r="AN289" i="14" s="1"/>
  <c r="AD289" i="14"/>
  <c r="X289" i="14"/>
  <c r="AT288" i="14"/>
  <c r="AS288" i="14"/>
  <c r="AM288" i="14"/>
  <c r="AV288" i="14" s="1"/>
  <c r="AW288" i="14" s="1"/>
  <c r="AD288" i="14"/>
  <c r="AE288" i="14" s="1"/>
  <c r="X288" i="14"/>
  <c r="AS287" i="14"/>
  <c r="AM287" i="14"/>
  <c r="AD287" i="14"/>
  <c r="AE287" i="14" s="1"/>
  <c r="X287" i="14"/>
  <c r="Y287" i="14" s="1"/>
  <c r="AS286" i="14"/>
  <c r="AT286" i="14" s="1"/>
  <c r="AM286" i="14"/>
  <c r="AV286" i="14" s="1"/>
  <c r="AW286" i="14" s="1"/>
  <c r="AD286" i="14"/>
  <c r="AE286" i="14" s="1"/>
  <c r="X286" i="14"/>
  <c r="AR285" i="14"/>
  <c r="AQ285" i="14"/>
  <c r="AP285" i="14"/>
  <c r="AL285" i="14"/>
  <c r="AK285" i="14"/>
  <c r="AJ285" i="14"/>
  <c r="AC285" i="14"/>
  <c r="AB285" i="14"/>
  <c r="AA285" i="14"/>
  <c r="W285" i="14"/>
  <c r="V285" i="14"/>
  <c r="U285" i="14"/>
  <c r="S285" i="14"/>
  <c r="AS284" i="14"/>
  <c r="AT284" i="14" s="1"/>
  <c r="AM284" i="14"/>
  <c r="AV284" i="14" s="1"/>
  <c r="AD284" i="14"/>
  <c r="AE284" i="14" s="1"/>
  <c r="X284" i="14"/>
  <c r="X283" i="14" s="1"/>
  <c r="AR283" i="14"/>
  <c r="AQ283" i="14"/>
  <c r="AP283" i="14"/>
  <c r="AL283" i="14"/>
  <c r="AK283" i="14"/>
  <c r="AJ283" i="14"/>
  <c r="AC283" i="14"/>
  <c r="AB283" i="14"/>
  <c r="AA283" i="14"/>
  <c r="W283" i="14"/>
  <c r="V283" i="14"/>
  <c r="U283" i="14"/>
  <c r="S283" i="14"/>
  <c r="AS282" i="14"/>
  <c r="AT282" i="14" s="1"/>
  <c r="AM282" i="14"/>
  <c r="AD282" i="14"/>
  <c r="AE282" i="14" s="1"/>
  <c r="X282" i="14"/>
  <c r="AR280" i="14"/>
  <c r="AQ280" i="14"/>
  <c r="AP280" i="14"/>
  <c r="AL280" i="14"/>
  <c r="AK280" i="14"/>
  <c r="AJ280" i="14"/>
  <c r="AC280" i="14"/>
  <c r="AB280" i="14"/>
  <c r="AB279" i="14" s="1"/>
  <c r="AB278" i="14" s="1"/>
  <c r="AA280" i="14"/>
  <c r="W280" i="14"/>
  <c r="V280" i="14"/>
  <c r="U280" i="14"/>
  <c r="S280" i="14"/>
  <c r="S279" i="14" s="1"/>
  <c r="S278" i="14" s="1"/>
  <c r="AS246" i="14"/>
  <c r="AT246" i="14" s="1"/>
  <c r="AM246" i="14"/>
  <c r="AN246" i="14" s="1"/>
  <c r="AD246" i="14"/>
  <c r="AE246" i="14" s="1"/>
  <c r="X246" i="14"/>
  <c r="AS245" i="14"/>
  <c r="AT245" i="14" s="1"/>
  <c r="AM245" i="14"/>
  <c r="AE245" i="14"/>
  <c r="AD245" i="14"/>
  <c r="X245" i="14"/>
  <c r="Y245" i="14" s="1"/>
  <c r="AS244" i="14"/>
  <c r="AT244" i="14" s="1"/>
  <c r="AM244" i="14"/>
  <c r="AD244" i="14"/>
  <c r="AE244" i="14" s="1"/>
  <c r="X244" i="14"/>
  <c r="Y244" i="14" s="1"/>
  <c r="AR243" i="14"/>
  <c r="AQ243" i="14"/>
  <c r="AP243" i="14"/>
  <c r="AL243" i="14"/>
  <c r="AK243" i="14"/>
  <c r="AJ243" i="14"/>
  <c r="AC243" i="14"/>
  <c r="AB243" i="14"/>
  <c r="AA243" i="14"/>
  <c r="W243" i="14"/>
  <c r="V243" i="14"/>
  <c r="U243" i="14"/>
  <c r="S243" i="14"/>
  <c r="AS242" i="14"/>
  <c r="AT242" i="14" s="1"/>
  <c r="AM242" i="14"/>
  <c r="AD242" i="14"/>
  <c r="AE242" i="14" s="1"/>
  <c r="X242" i="14"/>
  <c r="Y242" i="14" s="1"/>
  <c r="AR241" i="14"/>
  <c r="AQ241" i="14"/>
  <c r="AP241" i="14"/>
  <c r="AL241" i="14"/>
  <c r="AK241" i="14"/>
  <c r="AJ241" i="14"/>
  <c r="AM241" i="14" s="1"/>
  <c r="AC241" i="14"/>
  <c r="AB241" i="14"/>
  <c r="AA241" i="14"/>
  <c r="W241" i="14"/>
  <c r="V241" i="14"/>
  <c r="U241" i="14"/>
  <c r="X241" i="14" s="1"/>
  <c r="S241" i="14"/>
  <c r="AS240" i="14"/>
  <c r="AT240" i="14" s="1"/>
  <c r="AM240" i="14"/>
  <c r="AN240" i="14" s="1"/>
  <c r="AD240" i="14"/>
  <c r="AE240" i="14" s="1"/>
  <c r="X240" i="14"/>
  <c r="AR238" i="14"/>
  <c r="AQ238" i="14"/>
  <c r="AP238" i="14"/>
  <c r="AL238" i="14"/>
  <c r="AL237" i="14" s="1"/>
  <c r="AL236" i="14" s="1"/>
  <c r="AK238" i="14"/>
  <c r="AJ238" i="14"/>
  <c r="AC238" i="14"/>
  <c r="AB238" i="14"/>
  <c r="AA238" i="14"/>
  <c r="W238" i="14"/>
  <c r="W237" i="14" s="1"/>
  <c r="W236" i="14" s="1"/>
  <c r="V238" i="14"/>
  <c r="U238" i="14"/>
  <c r="S238" i="14"/>
  <c r="S237" i="14" s="1"/>
  <c r="AQ237" i="14"/>
  <c r="AQ236" i="14" s="1"/>
  <c r="AB237" i="14"/>
  <c r="AB236" i="14" s="1"/>
  <c r="AS204" i="14"/>
  <c r="AT204" i="14" s="1"/>
  <c r="AM204" i="14"/>
  <c r="AN204" i="14" s="1"/>
  <c r="AD204" i="14"/>
  <c r="AE204" i="14" s="1"/>
  <c r="X204" i="14"/>
  <c r="Y204" i="14" s="1"/>
  <c r="AS203" i="14"/>
  <c r="AT203" i="14" s="1"/>
  <c r="AM203" i="14"/>
  <c r="AD203" i="14"/>
  <c r="AE203" i="14" s="1"/>
  <c r="X203" i="14"/>
  <c r="AS202" i="14"/>
  <c r="AT202" i="14" s="1"/>
  <c r="AM202" i="14"/>
  <c r="AN202" i="14" s="1"/>
  <c r="AD202" i="14"/>
  <c r="AE202" i="14" s="1"/>
  <c r="X202" i="14"/>
  <c r="Y202" i="14" s="1"/>
  <c r="AR201" i="14"/>
  <c r="AQ201" i="14"/>
  <c r="AP201" i="14"/>
  <c r="AL201" i="14"/>
  <c r="AK201" i="14"/>
  <c r="AJ201" i="14"/>
  <c r="AC201" i="14"/>
  <c r="AB201" i="14"/>
  <c r="AA201" i="14"/>
  <c r="W201" i="14"/>
  <c r="V201" i="14"/>
  <c r="U201" i="14"/>
  <c r="S201" i="14"/>
  <c r="AS200" i="14"/>
  <c r="AT200" i="14" s="1"/>
  <c r="AM200" i="14"/>
  <c r="AD200" i="14"/>
  <c r="AE200" i="14" s="1"/>
  <c r="X200" i="14"/>
  <c r="AS199" i="14"/>
  <c r="AT199" i="14" s="1"/>
  <c r="AR199" i="14"/>
  <c r="AQ199" i="14"/>
  <c r="AP199" i="14"/>
  <c r="AL199" i="14"/>
  <c r="AK199" i="14"/>
  <c r="AJ199" i="14"/>
  <c r="AC199" i="14"/>
  <c r="AB199" i="14"/>
  <c r="AA199" i="14"/>
  <c r="AD199" i="14" s="1"/>
  <c r="AE199" i="14" s="1"/>
  <c r="W199" i="14"/>
  <c r="V199" i="14"/>
  <c r="U199" i="14"/>
  <c r="S199" i="14"/>
  <c r="AS198" i="14"/>
  <c r="AT198" i="14" s="1"/>
  <c r="AM198" i="14"/>
  <c r="AN198" i="14" s="1"/>
  <c r="AD198" i="14"/>
  <c r="AE198" i="14" s="1"/>
  <c r="X198" i="14"/>
  <c r="Y198" i="14" s="1"/>
  <c r="AR196" i="14"/>
  <c r="AQ196" i="14"/>
  <c r="AQ195" i="14" s="1"/>
  <c r="AQ194" i="14" s="1"/>
  <c r="AP196" i="14"/>
  <c r="AP195" i="14" s="1"/>
  <c r="AP194" i="14" s="1"/>
  <c r="AL196" i="14"/>
  <c r="AK196" i="14"/>
  <c r="AJ196" i="14"/>
  <c r="AC196" i="14"/>
  <c r="AB196" i="14"/>
  <c r="AA196" i="14"/>
  <c r="W196" i="14"/>
  <c r="V196" i="14"/>
  <c r="V195" i="14" s="1"/>
  <c r="V194" i="14" s="1"/>
  <c r="U196" i="14"/>
  <c r="S196" i="14"/>
  <c r="S195" i="14" s="1"/>
  <c r="AS166" i="14"/>
  <c r="AT166" i="14" s="1"/>
  <c r="AM166" i="14"/>
  <c r="AN166" i="14" s="1"/>
  <c r="AD166" i="14"/>
  <c r="AE166" i="14" s="1"/>
  <c r="X166" i="14"/>
  <c r="AS165" i="14"/>
  <c r="AM165" i="14"/>
  <c r="AD165" i="14"/>
  <c r="AE165" i="14" s="1"/>
  <c r="X165" i="14"/>
  <c r="Y165" i="14" s="1"/>
  <c r="AS164" i="14"/>
  <c r="AT164" i="14" s="1"/>
  <c r="AM164" i="14"/>
  <c r="AD164" i="14"/>
  <c r="AE164" i="14" s="1"/>
  <c r="X164" i="14"/>
  <c r="AR163" i="14"/>
  <c r="AQ163" i="14"/>
  <c r="AP163" i="14"/>
  <c r="AL163" i="14"/>
  <c r="AK163" i="14"/>
  <c r="AJ163" i="14"/>
  <c r="AC163" i="14"/>
  <c r="AB163" i="14"/>
  <c r="AA163" i="14"/>
  <c r="W163" i="14"/>
  <c r="V163" i="14"/>
  <c r="U163" i="14"/>
  <c r="S163" i="14"/>
  <c r="AS162" i="14"/>
  <c r="AM162" i="14"/>
  <c r="AN162" i="14" s="1"/>
  <c r="AD162" i="14"/>
  <c r="AE162" i="14" s="1"/>
  <c r="X162" i="14"/>
  <c r="AR161" i="14"/>
  <c r="AS161" i="14" s="1"/>
  <c r="AT161" i="14" s="1"/>
  <c r="AQ161" i="14"/>
  <c r="AP161" i="14"/>
  <c r="AL161" i="14"/>
  <c r="AM161" i="14" s="1"/>
  <c r="AK161" i="14"/>
  <c r="AJ161" i="14"/>
  <c r="AC161" i="14"/>
  <c r="AD161" i="14" s="1"/>
  <c r="AE161" i="14" s="1"/>
  <c r="AB161" i="14"/>
  <c r="AA161" i="14"/>
  <c r="W161" i="14"/>
  <c r="V161" i="14"/>
  <c r="U161" i="14"/>
  <c r="X161" i="14" s="1"/>
  <c r="S161" i="14"/>
  <c r="AS160" i="14"/>
  <c r="AT160" i="14" s="1"/>
  <c r="AM160" i="14"/>
  <c r="AN160" i="14" s="1"/>
  <c r="AD160" i="14"/>
  <c r="AE160" i="14" s="1"/>
  <c r="X160" i="14"/>
  <c r="AS158" i="14"/>
  <c r="AR158" i="14"/>
  <c r="AQ158" i="14"/>
  <c r="AP158" i="14"/>
  <c r="AL158" i="14"/>
  <c r="AK158" i="14"/>
  <c r="AJ158" i="14"/>
  <c r="AC158" i="14"/>
  <c r="AB158" i="14"/>
  <c r="AA158" i="14"/>
  <c r="W158" i="14"/>
  <c r="V158" i="14"/>
  <c r="U158" i="14"/>
  <c r="S158" i="14"/>
  <c r="W11" i="147" l="1"/>
  <c r="AF12" i="147"/>
  <c r="AT12" i="147"/>
  <c r="AU12" i="147" s="1"/>
  <c r="AK11" i="147"/>
  <c r="AL12" i="147"/>
  <c r="R10" i="147"/>
  <c r="AC12" i="147"/>
  <c r="AB11" i="147"/>
  <c r="BB14" i="147"/>
  <c r="BA14" i="147"/>
  <c r="AX14" i="147"/>
  <c r="AZ14" i="147"/>
  <c r="AW13" i="147"/>
  <c r="AZ888" i="14"/>
  <c r="AV785" i="14"/>
  <c r="AW785" i="14" s="1"/>
  <c r="AG785" i="14"/>
  <c r="AK634" i="14"/>
  <c r="AK633" i="14" s="1"/>
  <c r="X638" i="14"/>
  <c r="U634" i="14"/>
  <c r="AN637" i="14"/>
  <c r="AZ606" i="14"/>
  <c r="AV583" i="14"/>
  <c r="AW583" i="14" s="1"/>
  <c r="AV581" i="14"/>
  <c r="AW581" i="14" s="1"/>
  <c r="AV542" i="14"/>
  <c r="AW542" i="14" s="1"/>
  <c r="AN542" i="14"/>
  <c r="AG503" i="14"/>
  <c r="AD499" i="14"/>
  <c r="AE499" i="14" s="1"/>
  <c r="AM496" i="14"/>
  <c r="AN496" i="14" s="1"/>
  <c r="AV463" i="14"/>
  <c r="AW463" i="14" s="1"/>
  <c r="AV462" i="14"/>
  <c r="AW462" i="14" s="1"/>
  <c r="AR454" i="14"/>
  <c r="AR453" i="14" s="1"/>
  <c r="AB454" i="14"/>
  <c r="AB453" i="14" s="1"/>
  <c r="V454" i="14"/>
  <c r="V453" i="14" s="1"/>
  <c r="AS455" i="14"/>
  <c r="AV457" i="14"/>
  <c r="AW457" i="14" s="1"/>
  <c r="AV405" i="14"/>
  <c r="AW405" i="14" s="1"/>
  <c r="AV365" i="14"/>
  <c r="AW365" i="14" s="1"/>
  <c r="AD364" i="14"/>
  <c r="AE364" i="14" s="1"/>
  <c r="AG325" i="14"/>
  <c r="AG289" i="14"/>
  <c r="AH289" i="14" s="1"/>
  <c r="AG288" i="14"/>
  <c r="AM283" i="14"/>
  <c r="AN283" i="14" s="1"/>
  <c r="AV245" i="14"/>
  <c r="AW245" i="14" s="1"/>
  <c r="AD241" i="14"/>
  <c r="AE241" i="14" s="1"/>
  <c r="AG200" i="14"/>
  <c r="X199" i="14"/>
  <c r="Y199" i="14" s="1"/>
  <c r="AL195" i="14"/>
  <c r="AL194" i="14" s="1"/>
  <c r="AD196" i="14"/>
  <c r="AB195" i="14"/>
  <c r="AB194" i="14" s="1"/>
  <c r="AC195" i="14"/>
  <c r="AC194" i="14" s="1"/>
  <c r="AS163" i="14"/>
  <c r="AT163" i="14" s="1"/>
  <c r="AV164" i="14"/>
  <c r="AV163" i="14" s="1"/>
  <c r="AW163" i="14" s="1"/>
  <c r="AQ157" i="14"/>
  <c r="AQ156" i="14" s="1"/>
  <c r="AV162" i="14"/>
  <c r="AW162" i="14" s="1"/>
  <c r="AG162" i="14"/>
  <c r="AP157" i="14"/>
  <c r="AG788" i="14"/>
  <c r="AH788" i="14" s="1"/>
  <c r="AV787" i="14"/>
  <c r="AW787" i="14" s="1"/>
  <c r="AG787" i="14"/>
  <c r="AG784" i="14"/>
  <c r="AV783" i="14"/>
  <c r="AW783" i="14" s="1"/>
  <c r="AG783" i="14"/>
  <c r="AH783" i="14" s="1"/>
  <c r="Y783" i="14"/>
  <c r="AS638" i="14"/>
  <c r="AT638" i="14" s="1"/>
  <c r="AJ634" i="14"/>
  <c r="AM638" i="14"/>
  <c r="AN638" i="14" s="1"/>
  <c r="AD638" i="14"/>
  <c r="AE638" i="14" s="1"/>
  <c r="AG639" i="14"/>
  <c r="AC634" i="14"/>
  <c r="AC633" i="14" s="1"/>
  <c r="AD633" i="14" s="1"/>
  <c r="AE633" i="14" s="1"/>
  <c r="V634" i="14"/>
  <c r="V633" i="14" s="1"/>
  <c r="W634" i="14"/>
  <c r="W633" i="14" s="1"/>
  <c r="AG637" i="14"/>
  <c r="AY637" i="14" s="1"/>
  <c r="Y637" i="14"/>
  <c r="AS634" i="14"/>
  <c r="AT634" i="14" s="1"/>
  <c r="AP633" i="14"/>
  <c r="AS633" i="14" s="1"/>
  <c r="AT633" i="14" s="1"/>
  <c r="AM635" i="14"/>
  <c r="AN635" i="14" s="1"/>
  <c r="AG636" i="14"/>
  <c r="AH636" i="14" s="1"/>
  <c r="X635" i="14"/>
  <c r="Y635" i="14" s="1"/>
  <c r="AV585" i="14"/>
  <c r="AW585" i="14" s="1"/>
  <c r="AN585" i="14"/>
  <c r="AG585" i="14"/>
  <c r="AH585" i="14" s="1"/>
  <c r="Y585" i="14"/>
  <c r="AV584" i="14"/>
  <c r="AW584" i="14" s="1"/>
  <c r="AN584" i="14"/>
  <c r="AG584" i="14"/>
  <c r="AN583" i="14"/>
  <c r="AG581" i="14"/>
  <c r="AM577" i="14"/>
  <c r="AG579" i="14"/>
  <c r="AV578" i="14"/>
  <c r="AW578" i="14" s="1"/>
  <c r="AN578" i="14"/>
  <c r="AD577" i="14"/>
  <c r="AG578" i="14"/>
  <c r="AH578" i="14" s="1"/>
  <c r="Y578" i="14"/>
  <c r="AV543" i="14"/>
  <c r="AW543" i="14" s="1"/>
  <c r="AN543" i="14"/>
  <c r="AG543" i="14"/>
  <c r="AV541" i="14"/>
  <c r="AW541" i="14" s="1"/>
  <c r="AM538" i="14"/>
  <c r="AM539" i="14"/>
  <c r="AN539" i="14" s="1"/>
  <c r="AG541" i="14"/>
  <c r="X539" i="14"/>
  <c r="Y539" i="14" s="1"/>
  <c r="AS538" i="14"/>
  <c r="AV538" i="14" s="1"/>
  <c r="AS539" i="14"/>
  <c r="AT539" i="14" s="1"/>
  <c r="AD539" i="14"/>
  <c r="AE539" i="14" s="1"/>
  <c r="AG540" i="14"/>
  <c r="AH540" i="14" s="1"/>
  <c r="Y540" i="14"/>
  <c r="AG505" i="14"/>
  <c r="AH505" i="14" s="1"/>
  <c r="AR495" i="14"/>
  <c r="AR494" i="14" s="1"/>
  <c r="AS501" i="14"/>
  <c r="AT501" i="14" s="1"/>
  <c r="AM501" i="14"/>
  <c r="AN501" i="14" s="1"/>
  <c r="V495" i="14"/>
  <c r="V494" i="14" s="1"/>
  <c r="X501" i="14"/>
  <c r="Y501" i="14" s="1"/>
  <c r="Y503" i="14"/>
  <c r="AJ495" i="14"/>
  <c r="AJ494" i="14" s="1"/>
  <c r="AC495" i="14"/>
  <c r="AC494" i="14" s="1"/>
  <c r="AG500" i="14"/>
  <c r="AY500" i="14" s="1"/>
  <c r="AG499" i="14"/>
  <c r="AH499" i="14" s="1"/>
  <c r="W495" i="14"/>
  <c r="W494" i="14" s="1"/>
  <c r="Y500" i="14"/>
  <c r="AK495" i="14"/>
  <c r="AK494" i="14" s="1"/>
  <c r="AD496" i="14"/>
  <c r="AE496" i="14" s="1"/>
  <c r="AG498" i="14"/>
  <c r="AH498" i="14" s="1"/>
  <c r="Y498" i="14"/>
  <c r="X496" i="14"/>
  <c r="AA495" i="14"/>
  <c r="AA494" i="14" s="1"/>
  <c r="AG497" i="14"/>
  <c r="AH497" i="14" s="1"/>
  <c r="U495" i="14"/>
  <c r="U494" i="14" s="1"/>
  <c r="Y497" i="14"/>
  <c r="AQ495" i="14"/>
  <c r="AQ494" i="14" s="1"/>
  <c r="AD501" i="14"/>
  <c r="AE501" i="14" s="1"/>
  <c r="AG502" i="14"/>
  <c r="AH502" i="14" s="1"/>
  <c r="Y502" i="14"/>
  <c r="AD460" i="14"/>
  <c r="AE460" i="14" s="1"/>
  <c r="AG464" i="14"/>
  <c r="AH464" i="14" s="1"/>
  <c r="AN463" i="14"/>
  <c r="AG463" i="14"/>
  <c r="AY463" i="14" s="1"/>
  <c r="AL454" i="14"/>
  <c r="AL453" i="14" s="1"/>
  <c r="AM460" i="14"/>
  <c r="AN460" i="14" s="1"/>
  <c r="AG462" i="14"/>
  <c r="AY462" i="14" s="1"/>
  <c r="Y462" i="14"/>
  <c r="X460" i="14"/>
  <c r="Y460" i="14" s="1"/>
  <c r="AS460" i="14"/>
  <c r="AT460" i="14" s="1"/>
  <c r="AP454" i="14"/>
  <c r="AP453" i="14" s="1"/>
  <c r="AJ454" i="14"/>
  <c r="AJ453" i="14" s="1"/>
  <c r="U454" i="14"/>
  <c r="U453" i="14" s="1"/>
  <c r="AG461" i="14"/>
  <c r="AH461" i="14" s="1"/>
  <c r="AS458" i="14"/>
  <c r="AT458" i="14" s="1"/>
  <c r="AV459" i="14"/>
  <c r="AW459" i="14" s="1"/>
  <c r="AM458" i="14"/>
  <c r="AN458" i="14" s="1"/>
  <c r="AC454" i="14"/>
  <c r="AC453" i="14" s="1"/>
  <c r="AG459" i="14"/>
  <c r="AD458" i="14"/>
  <c r="AE458" i="14" s="1"/>
  <c r="W454" i="14"/>
  <c r="W453" i="14" s="1"/>
  <c r="Y459" i="14"/>
  <c r="AN457" i="14"/>
  <c r="AD455" i="14"/>
  <c r="AV456" i="14"/>
  <c r="AV455" i="14" s="1"/>
  <c r="AM455" i="14"/>
  <c r="AK454" i="14"/>
  <c r="AK453" i="14" s="1"/>
  <c r="AA454" i="14"/>
  <c r="AA453" i="14" s="1"/>
  <c r="X455" i="14"/>
  <c r="Y456" i="14"/>
  <c r="AY423" i="14"/>
  <c r="AZ423" i="14" s="1"/>
  <c r="AN406" i="14"/>
  <c r="AG404" i="14"/>
  <c r="AH404" i="14" s="1"/>
  <c r="Y404" i="14"/>
  <c r="AV366" i="14"/>
  <c r="AW366" i="14" s="1"/>
  <c r="AM364" i="14"/>
  <c r="AN366" i="14"/>
  <c r="AG366" i="14"/>
  <c r="AE366" i="14"/>
  <c r="AN365" i="14"/>
  <c r="AV363" i="14"/>
  <c r="AW363" i="14" s="1"/>
  <c r="AN363" i="14"/>
  <c r="AD362" i="14"/>
  <c r="AE362" i="14" s="1"/>
  <c r="AG363" i="14"/>
  <c r="AH363" i="14" s="1"/>
  <c r="X362" i="14"/>
  <c r="AM359" i="14"/>
  <c r="AN359" i="14" s="1"/>
  <c r="AD359" i="14"/>
  <c r="AG361" i="14"/>
  <c r="AV360" i="14"/>
  <c r="AW360" i="14" s="1"/>
  <c r="AG360" i="14"/>
  <c r="AD323" i="14"/>
  <c r="AE323" i="14" s="1"/>
  <c r="X323" i="14"/>
  <c r="AN288" i="14"/>
  <c r="AA279" i="14"/>
  <c r="AA278" i="14" s="1"/>
  <c r="Y288" i="14"/>
  <c r="AP279" i="14"/>
  <c r="AP278" i="14" s="1"/>
  <c r="AV287" i="14"/>
  <c r="AW287" i="14" s="1"/>
  <c r="AS285" i="14"/>
  <c r="AT285" i="14" s="1"/>
  <c r="AJ279" i="14"/>
  <c r="AJ278" i="14" s="1"/>
  <c r="AN286" i="14"/>
  <c r="AC279" i="14"/>
  <c r="AC278" i="14" s="1"/>
  <c r="AG286" i="14"/>
  <c r="AH286" i="14" s="1"/>
  <c r="AD285" i="14"/>
  <c r="AE285" i="14" s="1"/>
  <c r="U279" i="14"/>
  <c r="U278" i="14" s="1"/>
  <c r="W279" i="14"/>
  <c r="W278" i="14" s="1"/>
  <c r="Y286" i="14"/>
  <c r="AQ279" i="14"/>
  <c r="AQ278" i="14" s="1"/>
  <c r="AR279" i="14"/>
  <c r="AR278" i="14" s="1"/>
  <c r="AL279" i="14"/>
  <c r="AL278" i="14" s="1"/>
  <c r="AV282" i="14"/>
  <c r="AW282" i="14" s="1"/>
  <c r="AN282" i="14"/>
  <c r="AG282" i="14"/>
  <c r="Y282" i="14"/>
  <c r="AV200" i="14"/>
  <c r="AW200" i="14" s="1"/>
  <c r="AG246" i="14"/>
  <c r="AC237" i="14"/>
  <c r="AC236" i="14" s="1"/>
  <c r="AN245" i="14"/>
  <c r="AV244" i="14"/>
  <c r="AW244" i="14" s="1"/>
  <c r="AK237" i="14"/>
  <c r="AK236" i="14" s="1"/>
  <c r="AM243" i="14"/>
  <c r="V237" i="14"/>
  <c r="V236" i="14" s="1"/>
  <c r="X243" i="14"/>
  <c r="Y243" i="14" s="1"/>
  <c r="AP237" i="14"/>
  <c r="AP236" i="14" s="1"/>
  <c r="AS241" i="14"/>
  <c r="AR237" i="14"/>
  <c r="AR236" i="14" s="1"/>
  <c r="AV242" i="14"/>
  <c r="AW242" i="14" s="1"/>
  <c r="AJ237" i="14"/>
  <c r="AJ236" i="14" s="1"/>
  <c r="AM236" i="14" s="1"/>
  <c r="AN242" i="14"/>
  <c r="U237" i="14"/>
  <c r="U236" i="14" s="1"/>
  <c r="X236" i="14" s="1"/>
  <c r="AD238" i="14"/>
  <c r="AE238" i="14" s="1"/>
  <c r="AG240" i="14"/>
  <c r="AH240" i="14" s="1"/>
  <c r="AV203" i="14"/>
  <c r="AW203" i="14" s="1"/>
  <c r="AN203" i="14"/>
  <c r="AG203" i="14"/>
  <c r="AH203" i="14" s="1"/>
  <c r="AR195" i="14"/>
  <c r="AR194" i="14" s="1"/>
  <c r="AS201" i="14"/>
  <c r="AT201" i="14" s="1"/>
  <c r="AM201" i="14"/>
  <c r="AD201" i="14"/>
  <c r="AE201" i="14" s="1"/>
  <c r="W195" i="14"/>
  <c r="W194" i="14" s="1"/>
  <c r="X201" i="14"/>
  <c r="AN200" i="14"/>
  <c r="AM199" i="14"/>
  <c r="AN199" i="14" s="1"/>
  <c r="AV198" i="14"/>
  <c r="AW198" i="14" s="1"/>
  <c r="AV165" i="14"/>
  <c r="AW165" i="14" s="1"/>
  <c r="AT165" i="14"/>
  <c r="AG166" i="14"/>
  <c r="AH166" i="14" s="1"/>
  <c r="Y166" i="14"/>
  <c r="U157" i="14"/>
  <c r="U156" i="14" s="1"/>
  <c r="X163" i="14"/>
  <c r="Y163" i="14" s="1"/>
  <c r="AJ157" i="14"/>
  <c r="AJ156" i="14" s="1"/>
  <c r="AN164" i="14"/>
  <c r="AK157" i="14"/>
  <c r="AK156" i="14" s="1"/>
  <c r="AW164" i="14"/>
  <c r="AB157" i="14"/>
  <c r="AB156" i="14" s="1"/>
  <c r="AD163" i="14"/>
  <c r="AE163" i="14" s="1"/>
  <c r="AA157" i="14"/>
  <c r="AT162" i="14"/>
  <c r="AL157" i="14"/>
  <c r="AL156" i="14" s="1"/>
  <c r="Y162" i="14"/>
  <c r="V157" i="14"/>
  <c r="V156" i="14" s="1"/>
  <c r="W157" i="14"/>
  <c r="W156" i="14" s="1"/>
  <c r="AG160" i="14"/>
  <c r="AH160" i="14" s="1"/>
  <c r="X158" i="14"/>
  <c r="Y160" i="14"/>
  <c r="AM30" i="14"/>
  <c r="AN30" i="14" s="1"/>
  <c r="AV31" i="14"/>
  <c r="AW31" i="14" s="1"/>
  <c r="AY35" i="14"/>
  <c r="AZ35" i="14" s="1"/>
  <c r="AH35" i="14"/>
  <c r="AE31" i="14"/>
  <c r="AD30" i="14"/>
  <c r="AE30" i="14" s="1"/>
  <c r="BA69" i="99"/>
  <c r="BB69" i="99" s="1"/>
  <c r="BB71" i="99"/>
  <c r="BC71" i="99"/>
  <c r="AY70" i="99"/>
  <c r="BA70" i="99"/>
  <c r="AT139" i="112"/>
  <c r="AU139" i="112" s="1"/>
  <c r="AL139" i="112"/>
  <c r="AK138" i="112"/>
  <c r="AE139" i="112"/>
  <c r="W139" i="112"/>
  <c r="AZ141" i="112"/>
  <c r="AY141" i="112"/>
  <c r="BA141" i="112" s="1"/>
  <c r="T137" i="112"/>
  <c r="V137" i="112" s="1"/>
  <c r="V138" i="112"/>
  <c r="AV140" i="112"/>
  <c r="AW140" i="112" s="1"/>
  <c r="AF140" i="112"/>
  <c r="BD890" i="14"/>
  <c r="BC890" i="14"/>
  <c r="BB889" i="14"/>
  <c r="AZ889" i="14"/>
  <c r="BD888" i="14"/>
  <c r="BC888" i="14"/>
  <c r="AZ891" i="14"/>
  <c r="BB891" i="14"/>
  <c r="BB892" i="14"/>
  <c r="AZ892" i="14"/>
  <c r="BB647" i="14"/>
  <c r="BD647" i="14" s="1"/>
  <c r="BB604" i="14"/>
  <c r="AZ604" i="14"/>
  <c r="BB605" i="14"/>
  <c r="AZ605" i="14"/>
  <c r="BD606" i="14"/>
  <c r="BC606" i="14"/>
  <c r="BB595" i="14"/>
  <c r="AZ595" i="14"/>
  <c r="Y413" i="14"/>
  <c r="AH415" i="14"/>
  <c r="AY415" i="14"/>
  <c r="AZ415" i="14" s="1"/>
  <c r="AN413" i="14"/>
  <c r="AY414" i="14"/>
  <c r="AZ414" i="14" s="1"/>
  <c r="AH414" i="14"/>
  <c r="AD413" i="14"/>
  <c r="AE413" i="14" s="1"/>
  <c r="AE414" i="14"/>
  <c r="AS413" i="14"/>
  <c r="AT413" i="14" s="1"/>
  <c r="AT414" i="14"/>
  <c r="AH32" i="14"/>
  <c r="AY32" i="14"/>
  <c r="AZ32" i="14" s="1"/>
  <c r="AY37" i="14"/>
  <c r="AZ37" i="14" s="1"/>
  <c r="AH37" i="14"/>
  <c r="AG31" i="14"/>
  <c r="Y31" i="14"/>
  <c r="X30" i="14"/>
  <c r="BB786" i="14"/>
  <c r="AZ786" i="14"/>
  <c r="AZ281" i="14"/>
  <c r="BB281" i="14"/>
  <c r="AM238" i="14"/>
  <c r="AN238" i="14" s="1"/>
  <c r="X238" i="14"/>
  <c r="X237" i="14" s="1"/>
  <c r="AZ239" i="14"/>
  <c r="BB239" i="14"/>
  <c r="AZ197" i="14"/>
  <c r="BB197" i="14"/>
  <c r="AZ159" i="14"/>
  <c r="BB159" i="14"/>
  <c r="BB119" i="14"/>
  <c r="AZ119" i="14"/>
  <c r="BB77" i="14"/>
  <c r="AZ77" i="14"/>
  <c r="AS196" i="14"/>
  <c r="AS238" i="14"/>
  <c r="AT238" i="14" s="1"/>
  <c r="AM280" i="14"/>
  <c r="X280" i="14"/>
  <c r="AH784" i="14"/>
  <c r="AH785" i="14"/>
  <c r="AH787" i="14"/>
  <c r="Y784" i="14"/>
  <c r="Y788" i="14"/>
  <c r="AV784" i="14"/>
  <c r="AW784" i="14" s="1"/>
  <c r="AV788" i="14"/>
  <c r="AW788" i="14" s="1"/>
  <c r="AH637" i="14"/>
  <c r="AM634" i="14"/>
  <c r="AJ633" i="14"/>
  <c r="AM633" i="14" s="1"/>
  <c r="AH639" i="14"/>
  <c r="U633" i="14"/>
  <c r="X633" i="14" s="1"/>
  <c r="Y638" i="14"/>
  <c r="Y636" i="14"/>
  <c r="AT636" i="14"/>
  <c r="Y639" i="14"/>
  <c r="AV636" i="14"/>
  <c r="AV639" i="14"/>
  <c r="AW639" i="14" s="1"/>
  <c r="AD635" i="14"/>
  <c r="AE635" i="14" s="1"/>
  <c r="AY585" i="14"/>
  <c r="AH584" i="14"/>
  <c r="Y584" i="14"/>
  <c r="AG583" i="14"/>
  <c r="X582" i="14"/>
  <c r="Y582" i="14" s="1"/>
  <c r="S576" i="14"/>
  <c r="S575" i="14" s="1"/>
  <c r="AQ582" i="14"/>
  <c r="AQ576" i="14" s="1"/>
  <c r="AQ575" i="14" s="1"/>
  <c r="AK582" i="14"/>
  <c r="AM582" i="14" s="1"/>
  <c r="AN582" i="14" s="1"/>
  <c r="AY581" i="14"/>
  <c r="AH581" i="14"/>
  <c r="AP576" i="14"/>
  <c r="AP575" i="14" s="1"/>
  <c r="Y581" i="14"/>
  <c r="AM580" i="14"/>
  <c r="AN580" i="14" s="1"/>
  <c r="X580" i="14"/>
  <c r="Y580" i="14" s="1"/>
  <c r="AS580" i="14"/>
  <c r="AT580" i="14" s="1"/>
  <c r="V576" i="14"/>
  <c r="V575" i="14" s="1"/>
  <c r="AV580" i="14"/>
  <c r="AW580" i="14" s="1"/>
  <c r="AD580" i="14"/>
  <c r="AE580" i="14" s="1"/>
  <c r="AA576" i="14"/>
  <c r="AA575" i="14" s="1"/>
  <c r="AL576" i="14"/>
  <c r="AL575" i="14" s="1"/>
  <c r="U576" i="14"/>
  <c r="U575" i="14" s="1"/>
  <c r="W580" i="14"/>
  <c r="W576" i="14" s="1"/>
  <c r="W575" i="14" s="1"/>
  <c r="AR580" i="14"/>
  <c r="AR576" i="14" s="1"/>
  <c r="AR575" i="14" s="1"/>
  <c r="AK580" i="14"/>
  <c r="AB580" i="14"/>
  <c r="AB576" i="14" s="1"/>
  <c r="AB575" i="14" s="1"/>
  <c r="AJ576" i="14"/>
  <c r="AJ575" i="14" s="1"/>
  <c r="AC576" i="14"/>
  <c r="AC575" i="14" s="1"/>
  <c r="AH579" i="14"/>
  <c r="Y579" i="14"/>
  <c r="AV579" i="14"/>
  <c r="AW579" i="14" s="1"/>
  <c r="AG577" i="14"/>
  <c r="AH577" i="14" s="1"/>
  <c r="Y577" i="14"/>
  <c r="AN577" i="14"/>
  <c r="AE577" i="14"/>
  <c r="AS577" i="14"/>
  <c r="AD582" i="14"/>
  <c r="AE582" i="14" s="1"/>
  <c r="AD537" i="14"/>
  <c r="AE538" i="14"/>
  <c r="AH541" i="14"/>
  <c r="AH543" i="14"/>
  <c r="AS537" i="14"/>
  <c r="AM537" i="14"/>
  <c r="AN538" i="14"/>
  <c r="AA537" i="14"/>
  <c r="AP537" i="14"/>
  <c r="S538" i="14"/>
  <c r="X538" i="14"/>
  <c r="AN541" i="14"/>
  <c r="Y543" i="14"/>
  <c r="AV540" i="14"/>
  <c r="AW540" i="14" s="1"/>
  <c r="AG542" i="14"/>
  <c r="AH500" i="14"/>
  <c r="AH503" i="14"/>
  <c r="AY503" i="14"/>
  <c r="AB495" i="14"/>
  <c r="AB494" i="14" s="1"/>
  <c r="AS496" i="14"/>
  <c r="AT496" i="14" s="1"/>
  <c r="AV498" i="14"/>
  <c r="AW498" i="14" s="1"/>
  <c r="Y499" i="14"/>
  <c r="AN500" i="14"/>
  <c r="AP494" i="14"/>
  <c r="S495" i="14"/>
  <c r="AN503" i="14"/>
  <c r="Y505" i="14"/>
  <c r="AV499" i="14"/>
  <c r="AW499" i="14" s="1"/>
  <c r="AV501" i="14"/>
  <c r="AW501" i="14" s="1"/>
  <c r="AV505" i="14"/>
  <c r="AW505" i="14" s="1"/>
  <c r="AV497" i="14"/>
  <c r="AW497" i="14" s="1"/>
  <c r="AV502" i="14"/>
  <c r="AW502" i="14" s="1"/>
  <c r="AG504" i="14"/>
  <c r="Y455" i="14"/>
  <c r="AT455" i="14"/>
  <c r="AH459" i="14"/>
  <c r="AY459" i="14"/>
  <c r="AE455" i="14"/>
  <c r="Y458" i="14"/>
  <c r="AH456" i="14"/>
  <c r="AN456" i="14"/>
  <c r="AN459" i="14"/>
  <c r="AN462" i="14"/>
  <c r="Y464" i="14"/>
  <c r="AV464" i="14"/>
  <c r="AW464" i="14" s="1"/>
  <c r="AG457" i="14"/>
  <c r="AV461" i="14"/>
  <c r="AG405" i="14"/>
  <c r="AV404" i="14"/>
  <c r="AW404" i="14" s="1"/>
  <c r="AG406" i="14"/>
  <c r="AH366" i="14"/>
  <c r="Y366" i="14"/>
  <c r="AG365" i="14"/>
  <c r="AG364" i="14" s="1"/>
  <c r="AY363" i="14"/>
  <c r="AL358" i="14"/>
  <c r="AL357" i="14" s="1"/>
  <c r="AC358" i="14"/>
  <c r="AC357" i="14" s="1"/>
  <c r="Y363" i="14"/>
  <c r="AK358" i="14"/>
  <c r="AK357" i="14" s="1"/>
  <c r="S358" i="14"/>
  <c r="AM362" i="14"/>
  <c r="AM358" i="14" s="1"/>
  <c r="AJ358" i="14"/>
  <c r="AJ357" i="14" s="1"/>
  <c r="AH360" i="14"/>
  <c r="AY360" i="14"/>
  <c r="AH361" i="14"/>
  <c r="X359" i="14"/>
  <c r="Y359" i="14" s="1"/>
  <c r="Y361" i="14"/>
  <c r="AV361" i="14"/>
  <c r="AW361" i="14" s="1"/>
  <c r="Y362" i="14"/>
  <c r="AG362" i="14"/>
  <c r="S357" i="14"/>
  <c r="AN364" i="14"/>
  <c r="AE359" i="14"/>
  <c r="AS359" i="14"/>
  <c r="AV359" i="14" s="1"/>
  <c r="AW359" i="14" s="1"/>
  <c r="AY325" i="14"/>
  <c r="AH325" i="14"/>
  <c r="Y323" i="14"/>
  <c r="AP321" i="14"/>
  <c r="AS322" i="14"/>
  <c r="V322" i="14"/>
  <c r="AA322" i="14"/>
  <c r="AM323" i="14"/>
  <c r="AV324" i="14"/>
  <c r="AW324" i="14" s="1"/>
  <c r="Y325" i="14"/>
  <c r="AG326" i="14"/>
  <c r="AS323" i="14"/>
  <c r="AT323" i="14" s="1"/>
  <c r="AG324" i="14"/>
  <c r="AV326" i="14"/>
  <c r="AW326" i="14" s="1"/>
  <c r="Y283" i="14"/>
  <c r="AH288" i="14"/>
  <c r="AY288" i="14"/>
  <c r="AH282" i="14"/>
  <c r="AY282" i="14"/>
  <c r="AV283" i="14"/>
  <c r="AW283" i="14" s="1"/>
  <c r="AW284" i="14"/>
  <c r="AD280" i="14"/>
  <c r="AS280" i="14"/>
  <c r="AD283" i="14"/>
  <c r="AE283" i="14" s="1"/>
  <c r="AS283" i="14"/>
  <c r="AT283" i="14" s="1"/>
  <c r="AN284" i="14"/>
  <c r="AN287" i="14"/>
  <c r="Y289" i="14"/>
  <c r="AG284" i="14"/>
  <c r="AG287" i="14"/>
  <c r="AV289" i="14"/>
  <c r="AW289" i="14" s="1"/>
  <c r="Y284" i="14"/>
  <c r="X285" i="14"/>
  <c r="AM285" i="14"/>
  <c r="AT287" i="14"/>
  <c r="AE289" i="14"/>
  <c r="V279" i="14"/>
  <c r="V278" i="14" s="1"/>
  <c r="AK279" i="14"/>
  <c r="AK278" i="14" s="1"/>
  <c r="AM278" i="14" s="1"/>
  <c r="AG238" i="14"/>
  <c r="AH238" i="14" s="1"/>
  <c r="Y238" i="14"/>
  <c r="AG241" i="14"/>
  <c r="Y241" i="14"/>
  <c r="AT241" i="14"/>
  <c r="AV241" i="14"/>
  <c r="AW241" i="14" s="1"/>
  <c r="AN241" i="14"/>
  <c r="AH246" i="14"/>
  <c r="S236" i="14"/>
  <c r="AA237" i="14"/>
  <c r="AA236" i="14" s="1"/>
  <c r="Y240" i="14"/>
  <c r="AD243" i="14"/>
  <c r="AE243" i="14" s="1"/>
  <c r="AS243" i="14"/>
  <c r="AT243" i="14" s="1"/>
  <c r="AN244" i="14"/>
  <c r="Y246" i="14"/>
  <c r="AV240" i="14"/>
  <c r="AW240" i="14" s="1"/>
  <c r="AG244" i="14"/>
  <c r="AV246" i="14"/>
  <c r="AW246" i="14" s="1"/>
  <c r="AG242" i="14"/>
  <c r="AG245" i="14"/>
  <c r="AE196" i="14"/>
  <c r="AY200" i="14"/>
  <c r="AH200" i="14"/>
  <c r="U195" i="14"/>
  <c r="U194" i="14" s="1"/>
  <c r="X196" i="14"/>
  <c r="AA195" i="14"/>
  <c r="AA194" i="14" s="1"/>
  <c r="AM196" i="14"/>
  <c r="AJ195" i="14"/>
  <c r="AJ194" i="14" s="1"/>
  <c r="AN201" i="14"/>
  <c r="AK195" i="14"/>
  <c r="AK194" i="14" s="1"/>
  <c r="AG199" i="14"/>
  <c r="AV199" i="14"/>
  <c r="AW199" i="14" s="1"/>
  <c r="Y201" i="14"/>
  <c r="S194" i="14"/>
  <c r="AG198" i="14"/>
  <c r="Y200" i="14"/>
  <c r="AV202" i="14"/>
  <c r="AW202" i="14" s="1"/>
  <c r="Y203" i="14"/>
  <c r="AG204" i="14"/>
  <c r="AG202" i="14"/>
  <c r="AV204" i="14"/>
  <c r="AW204" i="14" s="1"/>
  <c r="AD158" i="14"/>
  <c r="AE158" i="14" s="1"/>
  <c r="AV158" i="14"/>
  <c r="AW158" i="14" s="1"/>
  <c r="AH162" i="14"/>
  <c r="AY162" i="14"/>
  <c r="AA156" i="14"/>
  <c r="AC157" i="14"/>
  <c r="AC156" i="14" s="1"/>
  <c r="AR157" i="14"/>
  <c r="AR156" i="14" s="1"/>
  <c r="AG161" i="14"/>
  <c r="Y161" i="14"/>
  <c r="AV161" i="14"/>
  <c r="AW161" i="14" s="1"/>
  <c r="AN161" i="14"/>
  <c r="AM163" i="14"/>
  <c r="AN163" i="14" s="1"/>
  <c r="AN165" i="14"/>
  <c r="AP156" i="14"/>
  <c r="S157" i="14"/>
  <c r="AG158" i="14"/>
  <c r="AH158" i="14" s="1"/>
  <c r="Y158" i="14"/>
  <c r="AM158" i="14"/>
  <c r="AN158" i="14" s="1"/>
  <c r="AT158" i="14"/>
  <c r="AG165" i="14"/>
  <c r="AV160" i="14"/>
  <c r="AW160" i="14" s="1"/>
  <c r="AG164" i="14"/>
  <c r="AV166" i="14"/>
  <c r="AW166" i="14" s="1"/>
  <c r="Y164" i="14"/>
  <c r="AS126" i="14"/>
  <c r="AT126" i="14" s="1"/>
  <c r="AM126" i="14"/>
  <c r="AN126" i="14" s="1"/>
  <c r="AD126" i="14"/>
  <c r="AE126" i="14" s="1"/>
  <c r="X126" i="14"/>
  <c r="AS125" i="14"/>
  <c r="AT125" i="14" s="1"/>
  <c r="AM125" i="14"/>
  <c r="AD125" i="14"/>
  <c r="AE125" i="14" s="1"/>
  <c r="X125" i="14"/>
  <c r="AS124" i="14"/>
  <c r="AT124" i="14" s="1"/>
  <c r="AM124" i="14"/>
  <c r="AD124" i="14"/>
  <c r="AE124" i="14" s="1"/>
  <c r="X124" i="14"/>
  <c r="Y124" i="14" s="1"/>
  <c r="AR123" i="14"/>
  <c r="AQ123" i="14"/>
  <c r="AP123" i="14"/>
  <c r="AL123" i="14"/>
  <c r="AK123" i="14"/>
  <c r="AJ123" i="14"/>
  <c r="AC123" i="14"/>
  <c r="AB123" i="14"/>
  <c r="AA123" i="14"/>
  <c r="W123" i="14"/>
  <c r="V123" i="14"/>
  <c r="U123" i="14"/>
  <c r="S123" i="14"/>
  <c r="AT122" i="14"/>
  <c r="AS122" i="14"/>
  <c r="AN122" i="14"/>
  <c r="AM122" i="14"/>
  <c r="AV122" i="14" s="1"/>
  <c r="AD122" i="14"/>
  <c r="AE122" i="14" s="1"/>
  <c r="X122" i="14"/>
  <c r="AS121" i="14"/>
  <c r="AT121" i="14" s="1"/>
  <c r="AR121" i="14"/>
  <c r="AQ121" i="14"/>
  <c r="AP121" i="14"/>
  <c r="AN121" i="14"/>
  <c r="AM121" i="14"/>
  <c r="AL121" i="14"/>
  <c r="AK121" i="14"/>
  <c r="AJ121" i="14"/>
  <c r="AC121" i="14"/>
  <c r="AB121" i="14"/>
  <c r="AA121" i="14"/>
  <c r="W121" i="14"/>
  <c r="V121" i="14"/>
  <c r="U121" i="14"/>
  <c r="S121" i="14"/>
  <c r="AS120" i="14"/>
  <c r="AT120" i="14" s="1"/>
  <c r="AM120" i="14"/>
  <c r="AN120" i="14" s="1"/>
  <c r="AD120" i="14"/>
  <c r="AE120" i="14" s="1"/>
  <c r="X120" i="14"/>
  <c r="AR118" i="14"/>
  <c r="AQ118" i="14"/>
  <c r="AP118" i="14"/>
  <c r="AS118" i="14" s="1"/>
  <c r="AT118" i="14" s="1"/>
  <c r="AL118" i="14"/>
  <c r="AK118" i="14"/>
  <c r="AJ118" i="14"/>
  <c r="AC118" i="14"/>
  <c r="AB118" i="14"/>
  <c r="AA118" i="14"/>
  <c r="W118" i="14"/>
  <c r="V118" i="14"/>
  <c r="U118" i="14"/>
  <c r="S118" i="14"/>
  <c r="S117" i="14"/>
  <c r="S116" i="14"/>
  <c r="AS84" i="14"/>
  <c r="AT84" i="14" s="1"/>
  <c r="AM84" i="14"/>
  <c r="AD84" i="14"/>
  <c r="AE84" i="14" s="1"/>
  <c r="X84" i="14"/>
  <c r="AG84" i="14" s="1"/>
  <c r="AS83" i="14"/>
  <c r="AT83" i="14" s="1"/>
  <c r="AM83" i="14"/>
  <c r="AD83" i="14"/>
  <c r="AE83" i="14" s="1"/>
  <c r="X83" i="14"/>
  <c r="Y83" i="14" s="1"/>
  <c r="AS82" i="14"/>
  <c r="AT82" i="14" s="1"/>
  <c r="AM82" i="14"/>
  <c r="AD82" i="14"/>
  <c r="AE82" i="14" s="1"/>
  <c r="Y82" i="14"/>
  <c r="X82" i="14"/>
  <c r="AR81" i="14"/>
  <c r="AQ81" i="14"/>
  <c r="AP81" i="14"/>
  <c r="AL81" i="14"/>
  <c r="AK81" i="14"/>
  <c r="AJ81" i="14"/>
  <c r="AC81" i="14"/>
  <c r="AB81" i="14"/>
  <c r="AA81" i="14"/>
  <c r="W81" i="14"/>
  <c r="V81" i="14"/>
  <c r="U81" i="14"/>
  <c r="S81" i="14"/>
  <c r="AS80" i="14"/>
  <c r="AT80" i="14" s="1"/>
  <c r="AM80" i="14"/>
  <c r="AN80" i="14" s="1"/>
  <c r="AD80" i="14"/>
  <c r="AE80" i="14" s="1"/>
  <c r="X80" i="14"/>
  <c r="Y80" i="14" s="1"/>
  <c r="AR79" i="14"/>
  <c r="AQ79" i="14"/>
  <c r="AP79" i="14"/>
  <c r="AS79" i="14" s="1"/>
  <c r="AT79" i="14" s="1"/>
  <c r="AL79" i="14"/>
  <c r="AK79" i="14"/>
  <c r="AJ79" i="14"/>
  <c r="AM79" i="14" s="1"/>
  <c r="AD79" i="14"/>
  <c r="AE79" i="14" s="1"/>
  <c r="AC79" i="14"/>
  <c r="AB79" i="14"/>
  <c r="AA79" i="14"/>
  <c r="W79" i="14"/>
  <c r="V79" i="14"/>
  <c r="U79" i="14"/>
  <c r="X79" i="14" s="1"/>
  <c r="S79" i="14"/>
  <c r="AS78" i="14"/>
  <c r="AT78" i="14" s="1"/>
  <c r="AM78" i="14"/>
  <c r="AN78" i="14" s="1"/>
  <c r="AD78" i="14"/>
  <c r="AE78" i="14" s="1"/>
  <c r="X78" i="14"/>
  <c r="AR76" i="14"/>
  <c r="AQ76" i="14"/>
  <c r="AP76" i="14"/>
  <c r="AL76" i="14"/>
  <c r="AK76" i="14"/>
  <c r="AJ76" i="14"/>
  <c r="AC76" i="14"/>
  <c r="AB76" i="14"/>
  <c r="AA76" i="14"/>
  <c r="W76" i="14"/>
  <c r="V76" i="14"/>
  <c r="U76" i="14"/>
  <c r="S76" i="14"/>
  <c r="S75" i="14"/>
  <c r="AS23" i="14"/>
  <c r="AT23" i="14" s="1"/>
  <c r="AM23" i="14"/>
  <c r="AD23" i="14"/>
  <c r="AE23" i="14" s="1"/>
  <c r="X23" i="14"/>
  <c r="Y23" i="14" s="1"/>
  <c r="AS22" i="14"/>
  <c r="AT22" i="14" s="1"/>
  <c r="AM22" i="14"/>
  <c r="AD22" i="14"/>
  <c r="AE22" i="14" s="1"/>
  <c r="X22" i="14"/>
  <c r="Y22" i="14" s="1"/>
  <c r="AS21" i="14"/>
  <c r="AS20" i="14" s="1"/>
  <c r="AT20" i="14" s="1"/>
  <c r="AM21" i="14"/>
  <c r="AD21" i="14"/>
  <c r="AE21" i="14" s="1"/>
  <c r="X21" i="14"/>
  <c r="AR20" i="14"/>
  <c r="AQ20" i="14"/>
  <c r="AP20" i="14"/>
  <c r="AL20" i="14"/>
  <c r="AK20" i="14"/>
  <c r="AJ20" i="14"/>
  <c r="AC20" i="14"/>
  <c r="AB20" i="14"/>
  <c r="AA20" i="14"/>
  <c r="W20" i="14"/>
  <c r="V20" i="14"/>
  <c r="U20" i="14"/>
  <c r="S20" i="14"/>
  <c r="AX13" i="147" l="1"/>
  <c r="BA13" i="147"/>
  <c r="AZ13" i="147"/>
  <c r="BB13" i="147" s="1"/>
  <c r="AR10" i="147"/>
  <c r="AB10" i="147"/>
  <c r="AC11" i="147"/>
  <c r="AW12" i="147"/>
  <c r="AL11" i="147"/>
  <c r="AK10" i="147"/>
  <c r="AT11" i="147"/>
  <c r="AU11" i="147" s="1"/>
  <c r="AE11" i="147"/>
  <c r="W10" i="147"/>
  <c r="AY785" i="14"/>
  <c r="AY788" i="14"/>
  <c r="AY783" i="14"/>
  <c r="AG638" i="14"/>
  <c r="AY636" i="14"/>
  <c r="BB636" i="14" s="1"/>
  <c r="AY584" i="14"/>
  <c r="AZ584" i="14" s="1"/>
  <c r="X495" i="14"/>
  <c r="X494" i="14" s="1"/>
  <c r="AH463" i="14"/>
  <c r="AH462" i="14"/>
  <c r="AV458" i="14"/>
  <c r="AW458" i="14" s="1"/>
  <c r="AM454" i="14"/>
  <c r="AD358" i="14"/>
  <c r="AD357" i="14" s="1"/>
  <c r="AE357" i="14" s="1"/>
  <c r="AY286" i="14"/>
  <c r="BB286" i="14" s="1"/>
  <c r="AM237" i="14"/>
  <c r="AN237" i="14" s="1"/>
  <c r="AY166" i="14"/>
  <c r="AV124" i="14"/>
  <c r="AW124" i="14" s="1"/>
  <c r="AG126" i="14"/>
  <c r="AQ117" i="14"/>
  <c r="AQ116" i="14" s="1"/>
  <c r="AR117" i="14"/>
  <c r="AR116" i="14" s="1"/>
  <c r="AA117" i="14"/>
  <c r="AA116" i="14" s="1"/>
  <c r="AV82" i="14"/>
  <c r="AW82" i="14" s="1"/>
  <c r="AR75" i="14"/>
  <c r="AR74" i="14" s="1"/>
  <c r="AV30" i="14"/>
  <c r="AW30" i="14" s="1"/>
  <c r="AV22" i="14"/>
  <c r="AW22" i="14" s="1"/>
  <c r="AV23" i="14"/>
  <c r="AW23" i="14" s="1"/>
  <c r="AN22" i="14"/>
  <c r="AY787" i="14"/>
  <c r="BC647" i="14"/>
  <c r="AV638" i="14"/>
  <c r="AW638" i="14" s="1"/>
  <c r="AD634" i="14"/>
  <c r="AE634" i="14" s="1"/>
  <c r="X634" i="14"/>
  <c r="X576" i="14"/>
  <c r="X575" i="14" s="1"/>
  <c r="AY579" i="14"/>
  <c r="BB579" i="14" s="1"/>
  <c r="AY578" i="14"/>
  <c r="AZ578" i="14" s="1"/>
  <c r="AY543" i="14"/>
  <c r="BB543" i="14" s="1"/>
  <c r="AV539" i="14"/>
  <c r="AW539" i="14" s="1"/>
  <c r="AY541" i="14"/>
  <c r="AZ541" i="14" s="1"/>
  <c r="AY540" i="14"/>
  <c r="BB540" i="14" s="1"/>
  <c r="AG539" i="14"/>
  <c r="AH539" i="14" s="1"/>
  <c r="AY505" i="14"/>
  <c r="BB505" i="14" s="1"/>
  <c r="AG501" i="14"/>
  <c r="AY501" i="14" s="1"/>
  <c r="AM495" i="14"/>
  <c r="AM494" i="14" s="1"/>
  <c r="AG496" i="14"/>
  <c r="AH496" i="14" s="1"/>
  <c r="Y496" i="14"/>
  <c r="AY497" i="14"/>
  <c r="BB497" i="14" s="1"/>
  <c r="AS495" i="14"/>
  <c r="AS494" i="14" s="1"/>
  <c r="AY464" i="14"/>
  <c r="AZ464" i="14" s="1"/>
  <c r="AG460" i="14"/>
  <c r="AH460" i="14" s="1"/>
  <c r="AS454" i="14"/>
  <c r="AD454" i="14"/>
  <c r="AE454" i="14" s="1"/>
  <c r="AG458" i="14"/>
  <c r="AG455" i="14"/>
  <c r="AH455" i="14" s="1"/>
  <c r="X454" i="14"/>
  <c r="AY456" i="14"/>
  <c r="AZ456" i="14" s="1"/>
  <c r="AW456" i="14"/>
  <c r="AN455" i="14"/>
  <c r="AV413" i="14"/>
  <c r="AW413" i="14" s="1"/>
  <c r="AY404" i="14"/>
  <c r="AZ404" i="14" s="1"/>
  <c r="AY366" i="14"/>
  <c r="AV362" i="14"/>
  <c r="AW362" i="14" s="1"/>
  <c r="AN362" i="14"/>
  <c r="AG359" i="14"/>
  <c r="AH359" i="14" s="1"/>
  <c r="AG323" i="14"/>
  <c r="AD278" i="14"/>
  <c r="AE278" i="14" s="1"/>
  <c r="AS278" i="14"/>
  <c r="AT278" i="14" s="1"/>
  <c r="AM279" i="14"/>
  <c r="X278" i="14"/>
  <c r="AG283" i="14"/>
  <c r="AY283" i="14" s="1"/>
  <c r="AN280" i="14"/>
  <c r="AN243" i="14"/>
  <c r="AY246" i="14"/>
  <c r="AD236" i="14"/>
  <c r="AE236" i="14" s="1"/>
  <c r="AS236" i="14"/>
  <c r="AT236" i="14" s="1"/>
  <c r="AY240" i="14"/>
  <c r="AZ240" i="14" s="1"/>
  <c r="AV238" i="14"/>
  <c r="AW238" i="14" s="1"/>
  <c r="AG236" i="14"/>
  <c r="AH236" i="14" s="1"/>
  <c r="AY203" i="14"/>
  <c r="BB203" i="14" s="1"/>
  <c r="AS195" i="14"/>
  <c r="AS194" i="14" s="1"/>
  <c r="AT194" i="14" s="1"/>
  <c r="AV201" i="14"/>
  <c r="AW201" i="14" s="1"/>
  <c r="AD195" i="14"/>
  <c r="AE195" i="14" s="1"/>
  <c r="AG201" i="14"/>
  <c r="AH201" i="14" s="1"/>
  <c r="AT196" i="14"/>
  <c r="AM156" i="14"/>
  <c r="AN156" i="14" s="1"/>
  <c r="AG163" i="14"/>
  <c r="AH163" i="14" s="1"/>
  <c r="X156" i="14"/>
  <c r="AM157" i="14"/>
  <c r="AN157" i="14" s="1"/>
  <c r="AD157" i="14"/>
  <c r="AE157" i="14" s="1"/>
  <c r="X157" i="14"/>
  <c r="AS156" i="14"/>
  <c r="AD156" i="14"/>
  <c r="AV125" i="14"/>
  <c r="AW125" i="14" s="1"/>
  <c r="AL117" i="14"/>
  <c r="AL116" i="14" s="1"/>
  <c r="AJ117" i="14"/>
  <c r="AJ116" i="14" s="1"/>
  <c r="AN125" i="14"/>
  <c r="AB117" i="14"/>
  <c r="AB116" i="14" s="1"/>
  <c r="AG125" i="14"/>
  <c r="Y125" i="14"/>
  <c r="AK117" i="14"/>
  <c r="AK116" i="14" s="1"/>
  <c r="AM123" i="14"/>
  <c r="AN123" i="14" s="1"/>
  <c r="V117" i="14"/>
  <c r="V116" i="14" s="1"/>
  <c r="U117" i="14"/>
  <c r="U116" i="14" s="1"/>
  <c r="X123" i="14"/>
  <c r="AD121" i="14"/>
  <c r="AC117" i="14"/>
  <c r="AC116" i="14" s="1"/>
  <c r="AG122" i="14"/>
  <c r="AH122" i="14" s="1"/>
  <c r="W117" i="14"/>
  <c r="W116" i="14" s="1"/>
  <c r="X121" i="14"/>
  <c r="Y121" i="14" s="1"/>
  <c r="Y122" i="14"/>
  <c r="AG120" i="14"/>
  <c r="AD118" i="14"/>
  <c r="AE118" i="14" s="1"/>
  <c r="AV83" i="14"/>
  <c r="AW83" i="14" s="1"/>
  <c r="AN83" i="14"/>
  <c r="AP75" i="14"/>
  <c r="AV84" i="14"/>
  <c r="AW84" i="14" s="1"/>
  <c r="AN84" i="14"/>
  <c r="AA75" i="14"/>
  <c r="U75" i="14"/>
  <c r="AD81" i="14"/>
  <c r="AE81" i="14" s="1"/>
  <c r="AQ75" i="14"/>
  <c r="AQ74" i="14" s="1"/>
  <c r="AS81" i="14"/>
  <c r="AT81" i="14" s="1"/>
  <c r="AL75" i="14"/>
  <c r="AL74" i="14" s="1"/>
  <c r="AM81" i="14"/>
  <c r="AG82" i="14"/>
  <c r="AH82" i="14" s="1"/>
  <c r="X81" i="14"/>
  <c r="Y81" i="14" s="1"/>
  <c r="V75" i="14"/>
  <c r="V74" i="14" s="1"/>
  <c r="W75" i="14"/>
  <c r="W74" i="14" s="1"/>
  <c r="AK75" i="14"/>
  <c r="AK74" i="14" s="1"/>
  <c r="AJ75" i="14"/>
  <c r="AJ74" i="14" s="1"/>
  <c r="AC75" i="14"/>
  <c r="AC74" i="14" s="1"/>
  <c r="AG78" i="14"/>
  <c r="Y78" i="14"/>
  <c r="AD76" i="14"/>
  <c r="AE76" i="14" s="1"/>
  <c r="AN23" i="14"/>
  <c r="AT21" i="14"/>
  <c r="AV21" i="14"/>
  <c r="AM20" i="14"/>
  <c r="AN20" i="14" s="1"/>
  <c r="AG21" i="14"/>
  <c r="AH21" i="14" s="1"/>
  <c r="Y21" i="14"/>
  <c r="BC69" i="99"/>
  <c r="BB70" i="99"/>
  <c r="BC70" i="99"/>
  <c r="AK137" i="112"/>
  <c r="AL138" i="112"/>
  <c r="AT138" i="112"/>
  <c r="AU138" i="112" s="1"/>
  <c r="AE138" i="112"/>
  <c r="W138" i="112"/>
  <c r="AE137" i="112"/>
  <c r="W137" i="112"/>
  <c r="AZ140" i="112"/>
  <c r="AY140" i="112"/>
  <c r="BA140" i="112" s="1"/>
  <c r="AV139" i="112"/>
  <c r="AW139" i="112" s="1"/>
  <c r="AF139" i="112"/>
  <c r="BD891" i="14"/>
  <c r="BC891" i="14"/>
  <c r="BC889" i="14"/>
  <c r="BD889" i="14"/>
  <c r="BD892" i="14"/>
  <c r="BC892" i="14"/>
  <c r="BD605" i="14"/>
  <c r="BC605" i="14"/>
  <c r="BD604" i="14"/>
  <c r="BC604" i="14"/>
  <c r="BD595" i="14"/>
  <c r="BC595" i="14"/>
  <c r="AG413" i="14"/>
  <c r="Y30" i="14"/>
  <c r="AG30" i="14"/>
  <c r="AY31" i="14"/>
  <c r="AZ31" i="14" s="1"/>
  <c r="AH31" i="14"/>
  <c r="BD786" i="14"/>
  <c r="BC786" i="14"/>
  <c r="BD281" i="14"/>
  <c r="BC281" i="14"/>
  <c r="BD239" i="14"/>
  <c r="BC239" i="14"/>
  <c r="BD197" i="14"/>
  <c r="BC197" i="14"/>
  <c r="BD159" i="14"/>
  <c r="BC159" i="14"/>
  <c r="AM117" i="14"/>
  <c r="AM118" i="14"/>
  <c r="AN118" i="14" s="1"/>
  <c r="X118" i="14"/>
  <c r="BC119" i="14"/>
  <c r="BD119" i="14"/>
  <c r="AB75" i="14"/>
  <c r="AB74" i="14" s="1"/>
  <c r="BD77" i="14"/>
  <c r="BC77" i="14"/>
  <c r="AP117" i="14"/>
  <c r="AS117" i="14" s="1"/>
  <c r="AT117" i="14" s="1"/>
  <c r="AS76" i="14"/>
  <c r="AT76" i="14" s="1"/>
  <c r="AS237" i="14"/>
  <c r="AT237" i="14" s="1"/>
  <c r="AG280" i="14"/>
  <c r="AH280" i="14" s="1"/>
  <c r="Y280" i="14"/>
  <c r="BB785" i="14"/>
  <c r="AZ785" i="14"/>
  <c r="AZ783" i="14"/>
  <c r="BB783" i="14"/>
  <c r="BB788" i="14"/>
  <c r="AZ788" i="14"/>
  <c r="AZ787" i="14"/>
  <c r="BB787" i="14"/>
  <c r="AY784" i="14"/>
  <c r="AW636" i="14"/>
  <c r="AV635" i="14"/>
  <c r="AW635" i="14" s="1"/>
  <c r="Y633" i="14"/>
  <c r="AG633" i="14"/>
  <c r="AY639" i="14"/>
  <c r="BB637" i="14"/>
  <c r="AZ637" i="14"/>
  <c r="Y634" i="14"/>
  <c r="AN633" i="14"/>
  <c r="AV633" i="14"/>
  <c r="AW633" i="14" s="1"/>
  <c r="AG635" i="14"/>
  <c r="AH638" i="14"/>
  <c r="AV634" i="14"/>
  <c r="AW634" i="14" s="1"/>
  <c r="AN634" i="14"/>
  <c r="AZ585" i="14"/>
  <c r="BB585" i="14"/>
  <c r="BB584" i="14"/>
  <c r="AH583" i="14"/>
  <c r="AY583" i="14"/>
  <c r="AS582" i="14"/>
  <c r="AT582" i="14" s="1"/>
  <c r="AK576" i="14"/>
  <c r="AK575" i="14" s="1"/>
  <c r="AM576" i="14"/>
  <c r="AM575" i="14" s="1"/>
  <c r="AN575" i="14" s="1"/>
  <c r="BB581" i="14"/>
  <c r="AZ581" i="14"/>
  <c r="AG580" i="14"/>
  <c r="AH580" i="14" s="1"/>
  <c r="Y576" i="14"/>
  <c r="BB578" i="14"/>
  <c r="AG582" i="14"/>
  <c r="AD576" i="14"/>
  <c r="AG576" i="14" s="1"/>
  <c r="AH576" i="14" s="1"/>
  <c r="AT577" i="14"/>
  <c r="AV577" i="14"/>
  <c r="X537" i="14"/>
  <c r="Y538" i="14"/>
  <c r="AG538" i="14"/>
  <c r="AH542" i="14"/>
  <c r="AY542" i="14"/>
  <c r="S537" i="14"/>
  <c r="AN537" i="14" s="1"/>
  <c r="AV537" i="14"/>
  <c r="AW537" i="14" s="1"/>
  <c r="AW538" i="14"/>
  <c r="AZ543" i="14"/>
  <c r="AE537" i="14"/>
  <c r="AT538" i="14"/>
  <c r="BB541" i="14"/>
  <c r="AT537" i="14"/>
  <c r="AH504" i="14"/>
  <c r="AY504" i="14"/>
  <c r="BB500" i="14"/>
  <c r="AZ500" i="14"/>
  <c r="AN495" i="14"/>
  <c r="AY499" i="14"/>
  <c r="AZ505" i="14"/>
  <c r="AY502" i="14"/>
  <c r="AV496" i="14"/>
  <c r="S494" i="14"/>
  <c r="BB503" i="14"/>
  <c r="AZ503" i="14"/>
  <c r="Y495" i="14"/>
  <c r="AD495" i="14"/>
  <c r="AY498" i="14"/>
  <c r="AZ463" i="14"/>
  <c r="BB463" i="14"/>
  <c r="AH458" i="14"/>
  <c r="AN454" i="14"/>
  <c r="AM453" i="14"/>
  <c r="AN453" i="14" s="1"/>
  <c r="BB459" i="14"/>
  <c r="AZ459" i="14"/>
  <c r="AW461" i="14"/>
  <c r="AV460" i="14"/>
  <c r="AW460" i="14" s="1"/>
  <c r="AY461" i="14"/>
  <c r="BB462" i="14"/>
  <c r="AZ462" i="14"/>
  <c r="AS453" i="14"/>
  <c r="AT453" i="14" s="1"/>
  <c r="AT454" i="14"/>
  <c r="AH457" i="14"/>
  <c r="AY457" i="14"/>
  <c r="BB464" i="14"/>
  <c r="AW455" i="14"/>
  <c r="AY405" i="14"/>
  <c r="AH405" i="14"/>
  <c r="AH406" i="14"/>
  <c r="AY406" i="14"/>
  <c r="AH365" i="14"/>
  <c r="AY365" i="14"/>
  <c r="BB366" i="14"/>
  <c r="AZ366" i="14"/>
  <c r="BB363" i="14"/>
  <c r="AZ363" i="14"/>
  <c r="AY361" i="14"/>
  <c r="AZ360" i="14"/>
  <c r="BB360" i="14"/>
  <c r="AE358" i="14"/>
  <c r="AT359" i="14"/>
  <c r="AM357" i="14"/>
  <c r="AN357" i="14" s="1"/>
  <c r="AN358" i="14"/>
  <c r="AH364" i="14"/>
  <c r="AH362" i="14"/>
  <c r="AH326" i="14"/>
  <c r="AY326" i="14"/>
  <c r="AD322" i="14"/>
  <c r="AA321" i="14"/>
  <c r="AH323" i="14"/>
  <c r="AH324" i="14"/>
  <c r="AY324" i="14"/>
  <c r="X322" i="14"/>
  <c r="V321" i="14"/>
  <c r="AS321" i="14"/>
  <c r="AT321" i="14" s="1"/>
  <c r="AT322" i="14"/>
  <c r="BB325" i="14"/>
  <c r="AZ325" i="14"/>
  <c r="AV323" i="14"/>
  <c r="AM322" i="14"/>
  <c r="AN323" i="14"/>
  <c r="AN278" i="14"/>
  <c r="AN285" i="14"/>
  <c r="AV285" i="14"/>
  <c r="AW285" i="14" s="1"/>
  <c r="AS279" i="14"/>
  <c r="AT279" i="14" s="1"/>
  <c r="AT280" i="14"/>
  <c r="AZ286" i="14"/>
  <c r="AV280" i="14"/>
  <c r="AW280" i="14" s="1"/>
  <c r="Y285" i="14"/>
  <c r="AG285" i="14"/>
  <c r="AH285" i="14" s="1"/>
  <c r="AH287" i="14"/>
  <c r="AY287" i="14"/>
  <c r="AD279" i="14"/>
  <c r="AE279" i="14" s="1"/>
  <c r="AE280" i="14"/>
  <c r="AY289" i="14"/>
  <c r="X279" i="14"/>
  <c r="AH284" i="14"/>
  <c r="AY284" i="14"/>
  <c r="AZ282" i="14"/>
  <c r="BB282" i="14"/>
  <c r="AZ288" i="14"/>
  <c r="BB288" i="14"/>
  <c r="AN279" i="14"/>
  <c r="AH245" i="14"/>
  <c r="AY245" i="14"/>
  <c r="AH244" i="14"/>
  <c r="AY244" i="14"/>
  <c r="AH242" i="14"/>
  <c r="AY242" i="14"/>
  <c r="BB246" i="14"/>
  <c r="AZ246" i="14"/>
  <c r="AD237" i="14"/>
  <c r="AE237" i="14" s="1"/>
  <c r="AY241" i="14"/>
  <c r="AH241" i="14"/>
  <c r="AN236" i="14"/>
  <c r="AG243" i="14"/>
  <c r="AH243" i="14" s="1"/>
  <c r="AV243" i="14"/>
  <c r="AW243" i="14" s="1"/>
  <c r="Y236" i="14"/>
  <c r="Y237" i="14"/>
  <c r="AH202" i="14"/>
  <c r="AY202" i="14"/>
  <c r="AY204" i="14"/>
  <c r="AH204" i="14"/>
  <c r="AH198" i="14"/>
  <c r="AY198" i="14"/>
  <c r="AG196" i="14"/>
  <c r="X195" i="14"/>
  <c r="Y196" i="14"/>
  <c r="AZ200" i="14"/>
  <c r="BB200" i="14"/>
  <c r="AD194" i="14"/>
  <c r="AE194" i="14" s="1"/>
  <c r="AH199" i="14"/>
  <c r="AY199" i="14"/>
  <c r="AV196" i="14"/>
  <c r="AM195" i="14"/>
  <c r="AN196" i="14"/>
  <c r="AT195" i="14"/>
  <c r="AY161" i="14"/>
  <c r="AH161" i="14"/>
  <c r="Y157" i="14"/>
  <c r="AS157" i="14"/>
  <c r="AT157" i="14" s="1"/>
  <c r="AZ162" i="14"/>
  <c r="BB162" i="14"/>
  <c r="AH164" i="14"/>
  <c r="AY164" i="14"/>
  <c r="BB166" i="14"/>
  <c r="AZ166" i="14"/>
  <c r="S156" i="14"/>
  <c r="Y156" i="14" s="1"/>
  <c r="AY160" i="14"/>
  <c r="AH165" i="14"/>
  <c r="AY165" i="14"/>
  <c r="AN117" i="14"/>
  <c r="AY122" i="14"/>
  <c r="AV121" i="14"/>
  <c r="AW121" i="14" s="1"/>
  <c r="AW122" i="14"/>
  <c r="AH120" i="14"/>
  <c r="AV118" i="14"/>
  <c r="AW118" i="14" s="1"/>
  <c r="AH125" i="14"/>
  <c r="AH126" i="14"/>
  <c r="Y120" i="14"/>
  <c r="Y123" i="14"/>
  <c r="AD123" i="14"/>
  <c r="AE123" i="14" s="1"/>
  <c r="AS123" i="14"/>
  <c r="AT123" i="14" s="1"/>
  <c r="AN124" i="14"/>
  <c r="Y126" i="14"/>
  <c r="AV120" i="14"/>
  <c r="AW120" i="14" s="1"/>
  <c r="AG124" i="14"/>
  <c r="AV126" i="14"/>
  <c r="AW126" i="14" s="1"/>
  <c r="AE121" i="14"/>
  <c r="U74" i="14"/>
  <c r="AH78" i="14"/>
  <c r="AG81" i="14"/>
  <c r="AY82" i="14"/>
  <c r="AY84" i="14"/>
  <c r="AH84" i="14"/>
  <c r="AV79" i="14"/>
  <c r="AW79" i="14" s="1"/>
  <c r="AN79" i="14"/>
  <c r="AA74" i="14"/>
  <c r="AD74" i="14" s="1"/>
  <c r="AG79" i="14"/>
  <c r="Y79" i="14"/>
  <c r="AV81" i="14"/>
  <c r="AW81" i="14" s="1"/>
  <c r="AN81" i="14"/>
  <c r="S74" i="14"/>
  <c r="X76" i="14"/>
  <c r="AM76" i="14"/>
  <c r="AN76" i="14" s="1"/>
  <c r="AV80" i="14"/>
  <c r="AW80" i="14" s="1"/>
  <c r="AN82" i="14"/>
  <c r="Y84" i="14"/>
  <c r="AG83" i="14"/>
  <c r="AV78" i="14"/>
  <c r="AW78" i="14" s="1"/>
  <c r="AG80" i="14"/>
  <c r="AV20" i="14"/>
  <c r="AW20" i="14" s="1"/>
  <c r="AW21" i="14"/>
  <c r="AG22" i="14"/>
  <c r="X20" i="14"/>
  <c r="Y20" i="14" s="1"/>
  <c r="AG23" i="14"/>
  <c r="AD20" i="14"/>
  <c r="AE20" i="14" s="1"/>
  <c r="AN21" i="14"/>
  <c r="AL10" i="147" l="1"/>
  <c r="AT10" i="147"/>
  <c r="AU10" i="147" s="1"/>
  <c r="AC10" i="147"/>
  <c r="AE10" i="147"/>
  <c r="AF11" i="147"/>
  <c r="AW11" i="147"/>
  <c r="AX12" i="147"/>
  <c r="BA12" i="147"/>
  <c r="AZ12" i="147"/>
  <c r="BB12" i="147" s="1"/>
  <c r="AZ636" i="14"/>
  <c r="AV582" i="14"/>
  <c r="AW582" i="14" s="1"/>
  <c r="AG495" i="14"/>
  <c r="AH495" i="14" s="1"/>
  <c r="AY458" i="14"/>
  <c r="AZ458" i="14" s="1"/>
  <c r="BB456" i="14"/>
  <c r="BD456" i="14" s="1"/>
  <c r="AY455" i="14"/>
  <c r="AZ455" i="14" s="1"/>
  <c r="BB404" i="14"/>
  <c r="AH283" i="14"/>
  <c r="BB240" i="14"/>
  <c r="AD117" i="14"/>
  <c r="AE117" i="14" s="1"/>
  <c r="AM116" i="14"/>
  <c r="AN116" i="14" s="1"/>
  <c r="X75" i="14"/>
  <c r="Y75" i="14" s="1"/>
  <c r="X74" i="14"/>
  <c r="AG74" i="14" s="1"/>
  <c r="AY21" i="14"/>
  <c r="AY638" i="14"/>
  <c r="AZ638" i="14" s="1"/>
  <c r="AG634" i="14"/>
  <c r="AY580" i="14"/>
  <c r="AZ580" i="14" s="1"/>
  <c r="AZ579" i="14"/>
  <c r="AY577" i="14"/>
  <c r="BB577" i="14" s="1"/>
  <c r="AY539" i="14"/>
  <c r="AZ539" i="14" s="1"/>
  <c r="AZ540" i="14"/>
  <c r="AT495" i="14"/>
  <c r="AH501" i="14"/>
  <c r="AZ497" i="14"/>
  <c r="AT494" i="14"/>
  <c r="AV495" i="14"/>
  <c r="AW495" i="14" s="1"/>
  <c r="AV454" i="14"/>
  <c r="AV453" i="14" s="1"/>
  <c r="AW453" i="14" s="1"/>
  <c r="AD453" i="14"/>
  <c r="AE453" i="14" s="1"/>
  <c r="AG454" i="14"/>
  <c r="Y454" i="14"/>
  <c r="X453" i="14"/>
  <c r="AY362" i="14"/>
  <c r="AZ362" i="14" s="1"/>
  <c r="AY359" i="14"/>
  <c r="BB359" i="14" s="1"/>
  <c r="AG278" i="14"/>
  <c r="AV278" i="14"/>
  <c r="AW278" i="14" s="1"/>
  <c r="Y278" i="14"/>
  <c r="AZ203" i="14"/>
  <c r="AY201" i="14"/>
  <c r="BB201" i="14" s="1"/>
  <c r="AV156" i="14"/>
  <c r="AW156" i="14" s="1"/>
  <c r="AG157" i="14"/>
  <c r="AG156" i="14"/>
  <c r="AH156" i="14" s="1"/>
  <c r="AD116" i="14"/>
  <c r="AE116" i="14" s="1"/>
  <c r="AY125" i="14"/>
  <c r="AV117" i="14"/>
  <c r="AW117" i="14" s="1"/>
  <c r="X116" i="14"/>
  <c r="Y116" i="14" s="1"/>
  <c r="X117" i="14"/>
  <c r="AG117" i="14" s="1"/>
  <c r="AH117" i="14" s="1"/>
  <c r="AG121" i="14"/>
  <c r="AH121" i="14" s="1"/>
  <c r="AG118" i="14"/>
  <c r="AH118" i="14" s="1"/>
  <c r="Y118" i="14"/>
  <c r="AS75" i="14"/>
  <c r="AT75" i="14" s="1"/>
  <c r="AP74" i="14"/>
  <c r="AS74" i="14" s="1"/>
  <c r="AT74" i="14" s="1"/>
  <c r="AM75" i="14"/>
  <c r="AD75" i="14"/>
  <c r="AE75" i="14" s="1"/>
  <c r="AM74" i="14"/>
  <c r="AT137" i="112"/>
  <c r="AU137" i="112" s="1"/>
  <c r="AL137" i="112"/>
  <c r="AF137" i="112"/>
  <c r="AZ139" i="112"/>
  <c r="AY139" i="112"/>
  <c r="BA139" i="112" s="1"/>
  <c r="AV138" i="112"/>
  <c r="AW138" i="112" s="1"/>
  <c r="AF138" i="112"/>
  <c r="AH413" i="14"/>
  <c r="AY413" i="14"/>
  <c r="AZ413" i="14" s="1"/>
  <c r="AY30" i="14"/>
  <c r="AZ30" i="14" s="1"/>
  <c r="AH30" i="14"/>
  <c r="AE156" i="14"/>
  <c r="AT156" i="14"/>
  <c r="AE74" i="14"/>
  <c r="AP116" i="14"/>
  <c r="AS116" i="14" s="1"/>
  <c r="AY280" i="14"/>
  <c r="BB280" i="14" s="1"/>
  <c r="BD787" i="14"/>
  <c r="BC787" i="14"/>
  <c r="BD783" i="14"/>
  <c r="BC783" i="14"/>
  <c r="BB784" i="14"/>
  <c r="AZ784" i="14"/>
  <c r="BD788" i="14"/>
  <c r="BC788" i="14"/>
  <c r="BC785" i="14"/>
  <c r="BD785" i="14"/>
  <c r="AY635" i="14"/>
  <c r="AH635" i="14"/>
  <c r="AY633" i="14"/>
  <c r="AH633" i="14"/>
  <c r="BC637" i="14"/>
  <c r="BD637" i="14"/>
  <c r="AH634" i="14"/>
  <c r="AY634" i="14"/>
  <c r="BD636" i="14"/>
  <c r="BC636" i="14"/>
  <c r="BB638" i="14"/>
  <c r="BB639" i="14"/>
  <c r="AZ639" i="14"/>
  <c r="BD585" i="14"/>
  <c r="BC585" i="14"/>
  <c r="AS576" i="14"/>
  <c r="AT576" i="14" s="1"/>
  <c r="AZ583" i="14"/>
  <c r="BB583" i="14"/>
  <c r="BD584" i="14"/>
  <c r="BC584" i="14"/>
  <c r="AN576" i="14"/>
  <c r="BD581" i="14"/>
  <c r="BC581" i="14"/>
  <c r="BD578" i="14"/>
  <c r="BC578" i="14"/>
  <c r="BD579" i="14"/>
  <c r="BC579" i="14"/>
  <c r="Y575" i="14"/>
  <c r="AD575" i="14"/>
  <c r="AE575" i="14" s="1"/>
  <c r="AE576" i="14"/>
  <c r="AH582" i="14"/>
  <c r="AY582" i="14"/>
  <c r="AW577" i="14"/>
  <c r="AV576" i="14"/>
  <c r="AZ577" i="14"/>
  <c r="BD541" i="14"/>
  <c r="BC541" i="14"/>
  <c r="BD543" i="14"/>
  <c r="BC543" i="14"/>
  <c r="BD540" i="14"/>
  <c r="BC540" i="14"/>
  <c r="AY538" i="14"/>
  <c r="AH538" i="14"/>
  <c r="AZ542" i="14"/>
  <c r="BB542" i="14"/>
  <c r="AG537" i="14"/>
  <c r="Y537" i="14"/>
  <c r="AZ498" i="14"/>
  <c r="BB498" i="14"/>
  <c r="Y494" i="14"/>
  <c r="AW496" i="14"/>
  <c r="AY496" i="14"/>
  <c r="BD505" i="14"/>
  <c r="BC505" i="14"/>
  <c r="AN494" i="14"/>
  <c r="BC497" i="14"/>
  <c r="BD497" i="14"/>
  <c r="AE495" i="14"/>
  <c r="AD494" i="14"/>
  <c r="AE494" i="14" s="1"/>
  <c r="AZ501" i="14"/>
  <c r="BB501" i="14"/>
  <c r="AZ499" i="14"/>
  <c r="BB499" i="14"/>
  <c r="AZ504" i="14"/>
  <c r="BB504" i="14"/>
  <c r="BD503" i="14"/>
  <c r="BC503" i="14"/>
  <c r="BB502" i="14"/>
  <c r="AZ502" i="14"/>
  <c r="BD500" i="14"/>
  <c r="BC500" i="14"/>
  <c r="BB455" i="14"/>
  <c r="BD464" i="14"/>
  <c r="BC464" i="14"/>
  <c r="AZ457" i="14"/>
  <c r="BB457" i="14"/>
  <c r="BD462" i="14"/>
  <c r="BC462" i="14"/>
  <c r="BC456" i="14"/>
  <c r="BD463" i="14"/>
  <c r="BC463" i="14"/>
  <c r="AY460" i="14"/>
  <c r="BB461" i="14"/>
  <c r="AZ461" i="14"/>
  <c r="BD459" i="14"/>
  <c r="BC459" i="14"/>
  <c r="Y453" i="14"/>
  <c r="BD404" i="14"/>
  <c r="BC404" i="14"/>
  <c r="BB406" i="14"/>
  <c r="AZ406" i="14"/>
  <c r="BB405" i="14"/>
  <c r="AZ405" i="14"/>
  <c r="BD366" i="14"/>
  <c r="BC366" i="14"/>
  <c r="AZ365" i="14"/>
  <c r="BB365" i="14"/>
  <c r="BD363" i="14"/>
  <c r="BC363" i="14"/>
  <c r="BD360" i="14"/>
  <c r="BC360" i="14"/>
  <c r="BB361" i="14"/>
  <c r="AZ361" i="14"/>
  <c r="AM321" i="14"/>
  <c r="AN321" i="14" s="1"/>
  <c r="AN322" i="14"/>
  <c r="AZ324" i="14"/>
  <c r="BB324" i="14"/>
  <c r="AW323" i="14"/>
  <c r="AV322" i="14"/>
  <c r="AE322" i="14"/>
  <c r="AD321" i="14"/>
  <c r="AE321" i="14" s="1"/>
  <c r="BB326" i="14"/>
  <c r="AZ326" i="14"/>
  <c r="BD325" i="14"/>
  <c r="BC325" i="14"/>
  <c r="AG322" i="14"/>
  <c r="X321" i="14"/>
  <c r="Y322" i="14"/>
  <c r="AY323" i="14"/>
  <c r="AV279" i="14"/>
  <c r="AW279" i="14" s="1"/>
  <c r="BD282" i="14"/>
  <c r="BC282" i="14"/>
  <c r="Y279" i="14"/>
  <c r="AG279" i="14"/>
  <c r="BB287" i="14"/>
  <c r="AZ287" i="14"/>
  <c r="AH278" i="14"/>
  <c r="BB289" i="14"/>
  <c r="AZ289" i="14"/>
  <c r="AZ283" i="14"/>
  <c r="BB283" i="14"/>
  <c r="BD288" i="14"/>
  <c r="BC288" i="14"/>
  <c r="BB284" i="14"/>
  <c r="AZ284" i="14"/>
  <c r="BC286" i="14"/>
  <c r="BD286" i="14"/>
  <c r="AY285" i="14"/>
  <c r="AG237" i="14"/>
  <c r="AH237" i="14" s="1"/>
  <c r="BB241" i="14"/>
  <c r="AZ241" i="14"/>
  <c r="BD246" i="14"/>
  <c r="BC246" i="14"/>
  <c r="AV237" i="14"/>
  <c r="BB244" i="14"/>
  <c r="AZ244" i="14"/>
  <c r="AY243" i="14"/>
  <c r="AY238" i="14"/>
  <c r="AZ242" i="14"/>
  <c r="BB242" i="14"/>
  <c r="BD240" i="14"/>
  <c r="BC240" i="14"/>
  <c r="AZ245" i="14"/>
  <c r="BB245" i="14"/>
  <c r="AZ198" i="14"/>
  <c r="BB198" i="14"/>
  <c r="AM194" i="14"/>
  <c r="AN194" i="14" s="1"/>
  <c r="AN195" i="14"/>
  <c r="AW196" i="14"/>
  <c r="AV195" i="14"/>
  <c r="BD203" i="14"/>
  <c r="BC203" i="14"/>
  <c r="X194" i="14"/>
  <c r="Y195" i="14"/>
  <c r="AG195" i="14"/>
  <c r="AH195" i="14" s="1"/>
  <c r="AZ202" i="14"/>
  <c r="BB202" i="14"/>
  <c r="BB199" i="14"/>
  <c r="AZ199" i="14"/>
  <c r="BD200" i="14"/>
  <c r="BC200" i="14"/>
  <c r="AH196" i="14"/>
  <c r="AY196" i="14"/>
  <c r="BB204" i="14"/>
  <c r="AZ204" i="14"/>
  <c r="AZ165" i="14"/>
  <c r="BB165" i="14"/>
  <c r="AY158" i="14"/>
  <c r="BD166" i="14"/>
  <c r="BC166" i="14"/>
  <c r="AV157" i="14"/>
  <c r="AW157" i="14" s="1"/>
  <c r="BB164" i="14"/>
  <c r="AZ164" i="14"/>
  <c r="AY163" i="14"/>
  <c r="AH157" i="14"/>
  <c r="BB160" i="14"/>
  <c r="AZ160" i="14"/>
  <c r="BD162" i="14"/>
  <c r="BC162" i="14"/>
  <c r="AZ161" i="14"/>
  <c r="BB161" i="14"/>
  <c r="AY126" i="14"/>
  <c r="AY120" i="14"/>
  <c r="AG123" i="14"/>
  <c r="AZ122" i="14"/>
  <c r="BB122" i="14"/>
  <c r="AZ125" i="14"/>
  <c r="BB125" i="14"/>
  <c r="AY121" i="14"/>
  <c r="AH124" i="14"/>
  <c r="AY124" i="14"/>
  <c r="AV123" i="14"/>
  <c r="AW123" i="14" s="1"/>
  <c r="AH83" i="14"/>
  <c r="AY83" i="14"/>
  <c r="AN75" i="14"/>
  <c r="BB82" i="14"/>
  <c r="AZ82" i="14"/>
  <c r="AY78" i="14"/>
  <c r="AH80" i="14"/>
  <c r="AY80" i="14"/>
  <c r="AN74" i="14"/>
  <c r="AV76" i="14"/>
  <c r="AW76" i="14" s="1"/>
  <c r="AG76" i="14"/>
  <c r="AH76" i="14" s="1"/>
  <c r="Y76" i="14"/>
  <c r="Y74" i="14"/>
  <c r="AY79" i="14"/>
  <c r="AH79" i="14"/>
  <c r="BB84" i="14"/>
  <c r="AZ84" i="14"/>
  <c r="AH81" i="14"/>
  <c r="AY81" i="14"/>
  <c r="AY22" i="14"/>
  <c r="AH22" i="14"/>
  <c r="AZ21" i="14"/>
  <c r="BB21" i="14"/>
  <c r="AY23" i="14"/>
  <c r="AH23" i="14"/>
  <c r="AG20" i="14"/>
  <c r="AW10" i="147" l="1"/>
  <c r="AF10" i="147"/>
  <c r="BA11" i="147"/>
  <c r="AX11" i="147"/>
  <c r="AZ11" i="147"/>
  <c r="BB11" i="147" s="1"/>
  <c r="BB539" i="14"/>
  <c r="BD539" i="14" s="1"/>
  <c r="BB458" i="14"/>
  <c r="AG75" i="14"/>
  <c r="AH75" i="14" s="1"/>
  <c r="AY576" i="14"/>
  <c r="BB576" i="14" s="1"/>
  <c r="BB580" i="14"/>
  <c r="AS575" i="14"/>
  <c r="AT575" i="14" s="1"/>
  <c r="AV494" i="14"/>
  <c r="AW494" i="14" s="1"/>
  <c r="AY495" i="14"/>
  <c r="AY494" i="14" s="1"/>
  <c r="AW454" i="14"/>
  <c r="AY454" i="14"/>
  <c r="BB454" i="14" s="1"/>
  <c r="AG453" i="14"/>
  <c r="AY453" i="14" s="1"/>
  <c r="AH454" i="14"/>
  <c r="BB362" i="14"/>
  <c r="BC362" i="14" s="1"/>
  <c r="AZ359" i="14"/>
  <c r="AY278" i="14"/>
  <c r="AZ278" i="14" s="1"/>
  <c r="AZ201" i="14"/>
  <c r="AY156" i="14"/>
  <c r="AZ156" i="14" s="1"/>
  <c r="AG116" i="14"/>
  <c r="AH116" i="14" s="1"/>
  <c r="Y117" i="14"/>
  <c r="AY118" i="14"/>
  <c r="BB118" i="14" s="1"/>
  <c r="AV75" i="14"/>
  <c r="AW75" i="14" s="1"/>
  <c r="AV74" i="14"/>
  <c r="AW74" i="14" s="1"/>
  <c r="AV137" i="112"/>
  <c r="AW137" i="112" s="1"/>
  <c r="AZ138" i="112"/>
  <c r="AY138" i="112"/>
  <c r="BA138" i="112" s="1"/>
  <c r="AT116" i="14"/>
  <c r="AV116" i="14"/>
  <c r="AZ280" i="14"/>
  <c r="BD784" i="14"/>
  <c r="BC784" i="14"/>
  <c r="AZ633" i="14"/>
  <c r="BB633" i="14"/>
  <c r="AZ634" i="14"/>
  <c r="BB634" i="14"/>
  <c r="BC638" i="14"/>
  <c r="BD638" i="14"/>
  <c r="BD639" i="14"/>
  <c r="BC639" i="14"/>
  <c r="AZ635" i="14"/>
  <c r="BB635" i="14"/>
  <c r="BD583" i="14"/>
  <c r="BC583" i="14"/>
  <c r="AZ582" i="14"/>
  <c r="BB582" i="14"/>
  <c r="AG575" i="14"/>
  <c r="AH575" i="14" s="1"/>
  <c r="BC577" i="14"/>
  <c r="BD577" i="14"/>
  <c r="AV575" i="14"/>
  <c r="AW575" i="14" s="1"/>
  <c r="AW576" i="14"/>
  <c r="BD542" i="14"/>
  <c r="BC542" i="14"/>
  <c r="BC539" i="14"/>
  <c r="AH537" i="14"/>
  <c r="AY537" i="14"/>
  <c r="AZ538" i="14"/>
  <c r="BB538" i="14"/>
  <c r="AZ496" i="14"/>
  <c r="BB496" i="14"/>
  <c r="BD498" i="14"/>
  <c r="BC498" i="14"/>
  <c r="BC499" i="14"/>
  <c r="BD499" i="14"/>
  <c r="BC502" i="14"/>
  <c r="BD502" i="14"/>
  <c r="AG494" i="14"/>
  <c r="AH494" i="14" s="1"/>
  <c r="BD504" i="14"/>
  <c r="BC504" i="14"/>
  <c r="BC501" i="14"/>
  <c r="BD501" i="14"/>
  <c r="BC461" i="14"/>
  <c r="BD461" i="14"/>
  <c r="AZ460" i="14"/>
  <c r="BB460" i="14"/>
  <c r="BC458" i="14"/>
  <c r="BD458" i="14"/>
  <c r="BD457" i="14"/>
  <c r="BC457" i="14"/>
  <c r="BC455" i="14"/>
  <c r="BD455" i="14"/>
  <c r="BC406" i="14"/>
  <c r="BD406" i="14"/>
  <c r="BD405" i="14"/>
  <c r="BC405" i="14"/>
  <c r="BD365" i="14"/>
  <c r="BC365" i="14"/>
  <c r="BD361" i="14"/>
  <c r="BC361" i="14"/>
  <c r="BC359" i="14"/>
  <c r="BD359" i="14"/>
  <c r="BB323" i="14"/>
  <c r="AZ323" i="14"/>
  <c r="BD324" i="14"/>
  <c r="BC324" i="14"/>
  <c r="AG321" i="14"/>
  <c r="Y321" i="14"/>
  <c r="AV321" i="14"/>
  <c r="AW321" i="14" s="1"/>
  <c r="AW322" i="14"/>
  <c r="AY322" i="14"/>
  <c r="AH322" i="14"/>
  <c r="BC326" i="14"/>
  <c r="BD326" i="14"/>
  <c r="BB285" i="14"/>
  <c r="AZ285" i="14"/>
  <c r="BD284" i="14"/>
  <c r="BC284" i="14"/>
  <c r="BC280" i="14"/>
  <c r="BD280" i="14"/>
  <c r="BD289" i="14"/>
  <c r="BC289" i="14"/>
  <c r="BD287" i="14"/>
  <c r="BC287" i="14"/>
  <c r="BC283" i="14"/>
  <c r="BD283" i="14"/>
  <c r="AY279" i="14"/>
  <c r="AH279" i="14"/>
  <c r="BB238" i="14"/>
  <c r="AY237" i="14"/>
  <c r="AZ238" i="14"/>
  <c r="BD244" i="14"/>
  <c r="BC244" i="14"/>
  <c r="BD245" i="14"/>
  <c r="BC245" i="14"/>
  <c r="BD242" i="14"/>
  <c r="BC242" i="14"/>
  <c r="AV236" i="14"/>
  <c r="AW236" i="14" s="1"/>
  <c r="AW237" i="14"/>
  <c r="BD241" i="14"/>
  <c r="BC241" i="14"/>
  <c r="AZ243" i="14"/>
  <c r="BB243" i="14"/>
  <c r="BC204" i="14"/>
  <c r="BD204" i="14"/>
  <c r="BC199" i="14"/>
  <c r="BD199" i="14"/>
  <c r="AV194" i="14"/>
  <c r="AW194" i="14" s="1"/>
  <c r="AW195" i="14"/>
  <c r="BB196" i="14"/>
  <c r="AY195" i="14"/>
  <c r="AZ196" i="14"/>
  <c r="BD202" i="14"/>
  <c r="BC202" i="14"/>
  <c r="AG194" i="14"/>
  <c r="Y194" i="14"/>
  <c r="BD198" i="14"/>
  <c r="BC198" i="14"/>
  <c r="BC201" i="14"/>
  <c r="BD201" i="14"/>
  <c r="AY157" i="14"/>
  <c r="AZ158" i="14"/>
  <c r="BB158" i="14"/>
  <c r="BC161" i="14"/>
  <c r="BD161" i="14"/>
  <c r="AZ163" i="14"/>
  <c r="BB163" i="14"/>
  <c r="BD160" i="14"/>
  <c r="BC160" i="14"/>
  <c r="BD165" i="14"/>
  <c r="BC165" i="14"/>
  <c r="BD164" i="14"/>
  <c r="BC164" i="14"/>
  <c r="BD125" i="14"/>
  <c r="BC125" i="14"/>
  <c r="AH123" i="14"/>
  <c r="AY123" i="14"/>
  <c r="BB124" i="14"/>
  <c r="AZ124" i="14"/>
  <c r="AZ121" i="14"/>
  <c r="BB121" i="14"/>
  <c r="BB120" i="14"/>
  <c r="AZ120" i="14"/>
  <c r="BD122" i="14"/>
  <c r="BC122" i="14"/>
  <c r="BB126" i="14"/>
  <c r="AZ126" i="14"/>
  <c r="AZ79" i="14"/>
  <c r="BB79" i="14"/>
  <c r="AH74" i="14"/>
  <c r="AZ78" i="14"/>
  <c r="BB78" i="14"/>
  <c r="AY75" i="14"/>
  <c r="BD84" i="14"/>
  <c r="BC84" i="14"/>
  <c r="AZ80" i="14"/>
  <c r="BB80" i="14"/>
  <c r="BD82" i="14"/>
  <c r="BC82" i="14"/>
  <c r="AZ83" i="14"/>
  <c r="BB83" i="14"/>
  <c r="BB81" i="14"/>
  <c r="AZ81" i="14"/>
  <c r="AY76" i="14"/>
  <c r="BD21" i="14"/>
  <c r="BC21" i="14"/>
  <c r="AH20" i="14"/>
  <c r="AY20" i="14"/>
  <c r="BB23" i="14"/>
  <c r="AZ23" i="14"/>
  <c r="BB22" i="14"/>
  <c r="AZ22" i="14"/>
  <c r="BF938" i="14"/>
  <c r="AS945" i="14"/>
  <c r="AT945" i="14" s="1"/>
  <c r="AM945" i="14"/>
  <c r="AD945" i="14"/>
  <c r="AE945" i="14" s="1"/>
  <c r="X945" i="14"/>
  <c r="AR944" i="14"/>
  <c r="AQ944" i="14"/>
  <c r="AP944" i="14"/>
  <c r="AL944" i="14"/>
  <c r="AK944" i="14"/>
  <c r="AJ944" i="14"/>
  <c r="AC944" i="14"/>
  <c r="AB944" i="14"/>
  <c r="AA944" i="14"/>
  <c r="W944" i="14"/>
  <c r="V944" i="14"/>
  <c r="U944" i="14"/>
  <c r="S944" i="14"/>
  <c r="AS937" i="14"/>
  <c r="AM937" i="14"/>
  <c r="AD937" i="14"/>
  <c r="X937" i="14"/>
  <c r="AR936" i="14"/>
  <c r="AQ936" i="14"/>
  <c r="AP936" i="14"/>
  <c r="AL936" i="14"/>
  <c r="AK936" i="14"/>
  <c r="AJ936" i="14"/>
  <c r="AM936" i="14" s="1"/>
  <c r="AC936" i="14"/>
  <c r="AB936" i="14"/>
  <c r="AA936" i="14"/>
  <c r="W936" i="14"/>
  <c r="V936" i="14"/>
  <c r="U936" i="14"/>
  <c r="S936" i="14"/>
  <c r="R936" i="14"/>
  <c r="Q936" i="14"/>
  <c r="P936" i="14"/>
  <c r="AR935" i="14"/>
  <c r="AQ935" i="14"/>
  <c r="AP935" i="14"/>
  <c r="AL935" i="14"/>
  <c r="AK935" i="14"/>
  <c r="AJ935" i="14"/>
  <c r="AC935" i="14"/>
  <c r="AB935" i="14"/>
  <c r="AA935" i="14"/>
  <c r="W935" i="14"/>
  <c r="V935" i="14"/>
  <c r="U935" i="14"/>
  <c r="S935" i="14"/>
  <c r="R935" i="14"/>
  <c r="Q935" i="14"/>
  <c r="P935" i="14"/>
  <c r="AR934" i="14"/>
  <c r="AQ934" i="14"/>
  <c r="AP934" i="14"/>
  <c r="AL934" i="14"/>
  <c r="AK934" i="14"/>
  <c r="AJ934" i="14"/>
  <c r="AC934" i="14"/>
  <c r="AB934" i="14"/>
  <c r="AA934" i="14"/>
  <c r="W934" i="14"/>
  <c r="V934" i="14"/>
  <c r="U934" i="14"/>
  <c r="S934" i="14"/>
  <c r="R934" i="14"/>
  <c r="Q934" i="14"/>
  <c r="P934" i="14"/>
  <c r="AR933" i="14"/>
  <c r="AQ933" i="14"/>
  <c r="AP933" i="14"/>
  <c r="AL933" i="14"/>
  <c r="AK933" i="14"/>
  <c r="AJ933" i="14"/>
  <c r="AC933" i="14"/>
  <c r="AB933" i="14"/>
  <c r="AA933" i="14"/>
  <c r="W933" i="14"/>
  <c r="V933" i="14"/>
  <c r="U933" i="14"/>
  <c r="S933" i="14"/>
  <c r="R933" i="14"/>
  <c r="Q933" i="14"/>
  <c r="P933" i="14"/>
  <c r="AR932" i="14"/>
  <c r="AQ932" i="14"/>
  <c r="AP932" i="14"/>
  <c r="AL932" i="14"/>
  <c r="AK932" i="14"/>
  <c r="AJ932" i="14"/>
  <c r="AC932" i="14"/>
  <c r="AB932" i="14"/>
  <c r="AA932" i="14"/>
  <c r="W932" i="14"/>
  <c r="V932" i="14"/>
  <c r="U932" i="14"/>
  <c r="S932" i="14"/>
  <c r="R932" i="14"/>
  <c r="Q932" i="14"/>
  <c r="P932" i="14"/>
  <c r="U722" i="14"/>
  <c r="V722" i="14"/>
  <c r="W722" i="14"/>
  <c r="AQ227" i="14"/>
  <c r="AR227" i="14"/>
  <c r="AP227" i="14"/>
  <c r="AK227" i="14"/>
  <c r="AL227" i="14"/>
  <c r="AJ227" i="14"/>
  <c r="AB227" i="14"/>
  <c r="AC227" i="14"/>
  <c r="AA227" i="14"/>
  <c r="AT229" i="14"/>
  <c r="AS229" i="14"/>
  <c r="AM229" i="14"/>
  <c r="AD229" i="14"/>
  <c r="AE229" i="14" s="1"/>
  <c r="V227" i="14"/>
  <c r="W227" i="14"/>
  <c r="AS225" i="14"/>
  <c r="AT225" i="14" s="1"/>
  <c r="AM225" i="14"/>
  <c r="AN225" i="14" s="1"/>
  <c r="AD225" i="14"/>
  <c r="AE225" i="14" s="1"/>
  <c r="AQ223" i="14"/>
  <c r="AR223" i="14"/>
  <c r="AP223" i="14"/>
  <c r="AK223" i="14"/>
  <c r="AL223" i="14"/>
  <c r="AJ223" i="14"/>
  <c r="AB223" i="14"/>
  <c r="AC223" i="14"/>
  <c r="AA223" i="14"/>
  <c r="V223" i="14"/>
  <c r="W223" i="14"/>
  <c r="S227" i="14"/>
  <c r="S223" i="14"/>
  <c r="Q37" i="14"/>
  <c r="R37" i="14"/>
  <c r="W659" i="14"/>
  <c r="AS712" i="14"/>
  <c r="AT712" i="14" s="1"/>
  <c r="AM712" i="14"/>
  <c r="AN712" i="14" s="1"/>
  <c r="AD712" i="14"/>
  <c r="AE712" i="14" s="1"/>
  <c r="X712" i="14"/>
  <c r="AS711" i="14"/>
  <c r="AT711" i="14" s="1"/>
  <c r="AM711" i="14"/>
  <c r="AN711" i="14" s="1"/>
  <c r="AD711" i="14"/>
  <c r="AE711" i="14" s="1"/>
  <c r="X711" i="14"/>
  <c r="Y711" i="14" s="1"/>
  <c r="AS710" i="14"/>
  <c r="AT710" i="14" s="1"/>
  <c r="AM710" i="14"/>
  <c r="AD710" i="14"/>
  <c r="AE710" i="14" s="1"/>
  <c r="X710" i="14"/>
  <c r="Y710" i="14" s="1"/>
  <c r="AS709" i="14"/>
  <c r="AT709" i="14" s="1"/>
  <c r="AM709" i="14"/>
  <c r="AN709" i="14" s="1"/>
  <c r="AD709" i="14"/>
  <c r="AE709" i="14" s="1"/>
  <c r="X709" i="14"/>
  <c r="Y709" i="14" s="1"/>
  <c r="AS752" i="14"/>
  <c r="AT752" i="14" s="1"/>
  <c r="AM752" i="14"/>
  <c r="AN752" i="14" s="1"/>
  <c r="AD752" i="14"/>
  <c r="AE752" i="14" s="1"/>
  <c r="X752" i="14"/>
  <c r="Y752" i="14" s="1"/>
  <c r="AS993" i="14"/>
  <c r="AT993" i="14" s="1"/>
  <c r="AM993" i="14"/>
  <c r="AN993" i="14" s="1"/>
  <c r="AD993" i="14"/>
  <c r="AE993" i="14" s="1"/>
  <c r="X993" i="14"/>
  <c r="AS992" i="14"/>
  <c r="AT992" i="14" s="1"/>
  <c r="AM992" i="14"/>
  <c r="AN992" i="14" s="1"/>
  <c r="AD992" i="14"/>
  <c r="AE992" i="14" s="1"/>
  <c r="X992" i="14"/>
  <c r="Y992" i="14" s="1"/>
  <c r="AS991" i="14"/>
  <c r="AT991" i="14" s="1"/>
  <c r="AM991" i="14"/>
  <c r="AD991" i="14"/>
  <c r="AE991" i="14" s="1"/>
  <c r="X991" i="14"/>
  <c r="Y991" i="14" s="1"/>
  <c r="AS990" i="14"/>
  <c r="AT990" i="14" s="1"/>
  <c r="AM990" i="14"/>
  <c r="AN990" i="14" s="1"/>
  <c r="AD990" i="14"/>
  <c r="AE990" i="14" s="1"/>
  <c r="X990" i="14"/>
  <c r="Y990" i="14" s="1"/>
  <c r="AS989" i="14"/>
  <c r="AT989" i="14" s="1"/>
  <c r="AM989" i="14"/>
  <c r="AN989" i="14" s="1"/>
  <c r="AD989" i="14"/>
  <c r="AE989" i="14" s="1"/>
  <c r="X989" i="14"/>
  <c r="AS977" i="14"/>
  <c r="AT977" i="14" s="1"/>
  <c r="AM977" i="14"/>
  <c r="AN977" i="14" s="1"/>
  <c r="AD977" i="14"/>
  <c r="AE977" i="14" s="1"/>
  <c r="X977" i="14"/>
  <c r="AS976" i="14"/>
  <c r="AT976" i="14" s="1"/>
  <c r="AM976" i="14"/>
  <c r="AN976" i="14" s="1"/>
  <c r="AD976" i="14"/>
  <c r="AE976" i="14" s="1"/>
  <c r="X976" i="14"/>
  <c r="Y976" i="14" s="1"/>
  <c r="AS975" i="14"/>
  <c r="AT975" i="14" s="1"/>
  <c r="AM975" i="14"/>
  <c r="AD975" i="14"/>
  <c r="AE975" i="14" s="1"/>
  <c r="X975" i="14"/>
  <c r="Y975" i="14" s="1"/>
  <c r="AS963" i="14"/>
  <c r="AT963" i="14" s="1"/>
  <c r="AM963" i="14"/>
  <c r="AN963" i="14" s="1"/>
  <c r="AD963" i="14"/>
  <c r="AE963" i="14" s="1"/>
  <c r="X963" i="14"/>
  <c r="AS962" i="14"/>
  <c r="AT962" i="14" s="1"/>
  <c r="AM962" i="14"/>
  <c r="AN962" i="14" s="1"/>
  <c r="AD962" i="14"/>
  <c r="AE962" i="14"/>
  <c r="X962" i="14"/>
  <c r="Y962" i="14" s="1"/>
  <c r="AS961" i="14"/>
  <c r="AT961" i="14" s="1"/>
  <c r="AM961" i="14"/>
  <c r="AN961" i="14" s="1"/>
  <c r="AD961" i="14"/>
  <c r="AE961" i="14" s="1"/>
  <c r="X961" i="14"/>
  <c r="Y961" i="14" s="1"/>
  <c r="AS960" i="14"/>
  <c r="AT960" i="14" s="1"/>
  <c r="AM960" i="14"/>
  <c r="AN960" i="14" s="1"/>
  <c r="AD960" i="14"/>
  <c r="AE960" i="14" s="1"/>
  <c r="X960" i="14"/>
  <c r="Y960" i="14" s="1"/>
  <c r="AS924" i="14"/>
  <c r="AT924" i="14" s="1"/>
  <c r="AM924" i="14"/>
  <c r="AN924" i="14" s="1"/>
  <c r="AD924" i="14"/>
  <c r="AE924" i="14" s="1"/>
  <c r="X924" i="14"/>
  <c r="AS923" i="14"/>
  <c r="AT923" i="14" s="1"/>
  <c r="AM923" i="14"/>
  <c r="AN923" i="14" s="1"/>
  <c r="AD923" i="14"/>
  <c r="AE923" i="14" s="1"/>
  <c r="X923" i="14"/>
  <c r="Y923" i="14" s="1"/>
  <c r="AS922" i="14"/>
  <c r="AT922" i="14" s="1"/>
  <c r="AM922" i="14"/>
  <c r="AD922" i="14"/>
  <c r="AE922" i="14" s="1"/>
  <c r="X922" i="14"/>
  <c r="Y922" i="14" s="1"/>
  <c r="AS921" i="14"/>
  <c r="AT921" i="14" s="1"/>
  <c r="AM921" i="14"/>
  <c r="AD921" i="14"/>
  <c r="AE921" i="14" s="1"/>
  <c r="X921" i="14"/>
  <c r="Y921" i="14" s="1"/>
  <c r="AS909" i="14"/>
  <c r="AT909" i="14" s="1"/>
  <c r="AM909" i="14"/>
  <c r="AN909" i="14" s="1"/>
  <c r="AD909" i="14"/>
  <c r="AE909" i="14" s="1"/>
  <c r="X909" i="14"/>
  <c r="Y909" i="14" s="1"/>
  <c r="AS908" i="14"/>
  <c r="AT908" i="14" s="1"/>
  <c r="AM908" i="14"/>
  <c r="AN908" i="14" s="1"/>
  <c r="AD908" i="14"/>
  <c r="AE908" i="14" s="1"/>
  <c r="X908" i="14"/>
  <c r="Y908" i="14" s="1"/>
  <c r="AS907" i="14"/>
  <c r="AT907" i="14" s="1"/>
  <c r="AM907" i="14"/>
  <c r="AD907" i="14"/>
  <c r="AE907" i="14" s="1"/>
  <c r="Y907" i="14"/>
  <c r="X907" i="14"/>
  <c r="AS906" i="14"/>
  <c r="AT906" i="14" s="1"/>
  <c r="AM906" i="14"/>
  <c r="AN906" i="14" s="1"/>
  <c r="AD906" i="14"/>
  <c r="AE906" i="14" s="1"/>
  <c r="X906" i="14"/>
  <c r="Y906" i="14" s="1"/>
  <c r="AS852" i="14"/>
  <c r="AT852" i="14"/>
  <c r="AM852" i="14"/>
  <c r="AN852" i="14" s="1"/>
  <c r="AD852" i="14"/>
  <c r="AE852" i="14" s="1"/>
  <c r="X852" i="14"/>
  <c r="AT851" i="14"/>
  <c r="AS851" i="14"/>
  <c r="AM851" i="14"/>
  <c r="AN851" i="14" s="1"/>
  <c r="AD851" i="14"/>
  <c r="AE851" i="14" s="1"/>
  <c r="X851" i="14"/>
  <c r="Y851" i="14" s="1"/>
  <c r="AS850" i="14"/>
  <c r="AT850" i="14" s="1"/>
  <c r="AM850" i="14"/>
  <c r="AD850" i="14"/>
  <c r="AE850" i="14" s="1"/>
  <c r="X850" i="14"/>
  <c r="Y850" i="14" s="1"/>
  <c r="AS849" i="14"/>
  <c r="AT849" i="14" s="1"/>
  <c r="AM849" i="14"/>
  <c r="AN849" i="14" s="1"/>
  <c r="AD849" i="14"/>
  <c r="AE849" i="14" s="1"/>
  <c r="X849" i="14"/>
  <c r="Y849" i="14" s="1"/>
  <c r="AS833" i="14"/>
  <c r="AT833" i="14" s="1"/>
  <c r="AM833" i="14"/>
  <c r="AN833" i="14" s="1"/>
  <c r="AD833" i="14"/>
  <c r="AE833" i="14" s="1"/>
  <c r="X833" i="14"/>
  <c r="AS832" i="14"/>
  <c r="AT832" i="14" s="1"/>
  <c r="AM832" i="14"/>
  <c r="AN832" i="14" s="1"/>
  <c r="AD832" i="14"/>
  <c r="AE832" i="14" s="1"/>
  <c r="X832" i="14"/>
  <c r="Y832" i="14" s="1"/>
  <c r="AS831" i="14"/>
  <c r="AT831" i="14" s="1"/>
  <c r="AM831" i="14"/>
  <c r="AD831" i="14"/>
  <c r="AE831" i="14" s="1"/>
  <c r="X831" i="14"/>
  <c r="Y831" i="14" s="1"/>
  <c r="AS830" i="14"/>
  <c r="AT830" i="14" s="1"/>
  <c r="AM830" i="14"/>
  <c r="AV830" i="14" s="1"/>
  <c r="AW830" i="14" s="1"/>
  <c r="AD830" i="14"/>
  <c r="AE830" i="14" s="1"/>
  <c r="X830" i="14"/>
  <c r="AT815" i="14"/>
  <c r="AS815" i="14"/>
  <c r="AM815" i="14"/>
  <c r="AN815" i="14" s="1"/>
  <c r="AD815" i="14"/>
  <c r="AE815" i="14" s="1"/>
  <c r="Y815" i="14"/>
  <c r="X815" i="14"/>
  <c r="AS814" i="14"/>
  <c r="AT814" i="14" s="1"/>
  <c r="AM814" i="14"/>
  <c r="AN814" i="14" s="1"/>
  <c r="AD814" i="14"/>
  <c r="AE814" i="14" s="1"/>
  <c r="X814" i="14"/>
  <c r="Y814" i="14" s="1"/>
  <c r="AS813" i="14"/>
  <c r="AT813" i="14" s="1"/>
  <c r="AM813" i="14"/>
  <c r="AN813" i="14" s="1"/>
  <c r="AD813" i="14"/>
  <c r="AE813" i="14" s="1"/>
  <c r="X813" i="14"/>
  <c r="Y813" i="14" s="1"/>
  <c r="AS812" i="14"/>
  <c r="AT812" i="14" s="1"/>
  <c r="AM812" i="14"/>
  <c r="AN812" i="14" s="1"/>
  <c r="AD812" i="14"/>
  <c r="AE812" i="14" s="1"/>
  <c r="X812" i="14"/>
  <c r="Y812" i="14" s="1"/>
  <c r="AS771" i="14"/>
  <c r="AM771" i="14"/>
  <c r="AD771" i="14"/>
  <c r="X771" i="14"/>
  <c r="AS770" i="14"/>
  <c r="AT770" i="14" s="1"/>
  <c r="AM770" i="14"/>
  <c r="AN770" i="14" s="1"/>
  <c r="AD770" i="14"/>
  <c r="AE770" i="14" s="1"/>
  <c r="X770" i="14"/>
  <c r="Y770" i="14" s="1"/>
  <c r="AS769" i="14"/>
  <c r="AT769" i="14" s="1"/>
  <c r="AM769" i="14"/>
  <c r="AN769" i="14" s="1"/>
  <c r="AD769" i="14"/>
  <c r="AE769" i="14" s="1"/>
  <c r="X769" i="14"/>
  <c r="Y769" i="14" s="1"/>
  <c r="AS768" i="14"/>
  <c r="AT768" i="14" s="1"/>
  <c r="AM768" i="14"/>
  <c r="AN768" i="14" s="1"/>
  <c r="AD768" i="14"/>
  <c r="AE768" i="14" s="1"/>
  <c r="X768" i="14"/>
  <c r="Y768" i="14" s="1"/>
  <c r="AS767" i="14"/>
  <c r="AT767" i="14" s="1"/>
  <c r="AM767" i="14"/>
  <c r="AN767" i="14" s="1"/>
  <c r="AD767" i="14"/>
  <c r="AE767" i="14" s="1"/>
  <c r="X767" i="14"/>
  <c r="Y767" i="14" s="1"/>
  <c r="AS766" i="14"/>
  <c r="AT766" i="14" s="1"/>
  <c r="AM766" i="14"/>
  <c r="AN766" i="14" s="1"/>
  <c r="AD766" i="14"/>
  <c r="AE766" i="14" s="1"/>
  <c r="X766" i="14"/>
  <c r="Y766" i="14" s="1"/>
  <c r="AS728" i="14"/>
  <c r="AT728" i="14" s="1"/>
  <c r="AM728" i="14"/>
  <c r="AN728" i="14" s="1"/>
  <c r="AD728" i="14"/>
  <c r="AE728" i="14" s="1"/>
  <c r="X728" i="14"/>
  <c r="AS727" i="14"/>
  <c r="AT727" i="14" s="1"/>
  <c r="AM727" i="14"/>
  <c r="AN727" i="14" s="1"/>
  <c r="AD727" i="14"/>
  <c r="AE727" i="14" s="1"/>
  <c r="X727" i="14"/>
  <c r="Y727" i="14" s="1"/>
  <c r="AS726" i="14"/>
  <c r="AT726" i="14" s="1"/>
  <c r="AM726" i="14"/>
  <c r="AD726" i="14"/>
  <c r="AE726" i="14" s="1"/>
  <c r="X726" i="14"/>
  <c r="Y726" i="14" s="1"/>
  <c r="AS697" i="14"/>
  <c r="AT697" i="14" s="1"/>
  <c r="AM697" i="14"/>
  <c r="AN697" i="14" s="1"/>
  <c r="AD697" i="14"/>
  <c r="AE697" i="14" s="1"/>
  <c r="X697" i="14"/>
  <c r="Y697" i="14" s="1"/>
  <c r="AS696" i="14"/>
  <c r="AT696" i="14"/>
  <c r="AM696" i="14"/>
  <c r="AN696" i="14" s="1"/>
  <c r="AD696" i="14"/>
  <c r="AE696" i="14" s="1"/>
  <c r="X696" i="14"/>
  <c r="Y696" i="14" s="1"/>
  <c r="AT695" i="14"/>
  <c r="AS695" i="14"/>
  <c r="AM695" i="14"/>
  <c r="AN695" i="14" s="1"/>
  <c r="AD695" i="14"/>
  <c r="AE695" i="14" s="1"/>
  <c r="X695" i="14"/>
  <c r="AS694" i="14"/>
  <c r="AT694" i="14" s="1"/>
  <c r="AM694" i="14"/>
  <c r="AN694" i="14" s="1"/>
  <c r="AD694" i="14"/>
  <c r="AE694" i="14" s="1"/>
  <c r="X694" i="14"/>
  <c r="Y694" i="14"/>
  <c r="AS684" i="14"/>
  <c r="AT684" i="14"/>
  <c r="AM684" i="14"/>
  <c r="AN684" i="14" s="1"/>
  <c r="AD684" i="14"/>
  <c r="AE684" i="14" s="1"/>
  <c r="X684" i="14"/>
  <c r="AS683" i="14"/>
  <c r="AT683" i="14" s="1"/>
  <c r="AM683" i="14"/>
  <c r="AN683" i="14" s="1"/>
  <c r="AD683" i="14"/>
  <c r="AE683" i="14" s="1"/>
  <c r="X683" i="14"/>
  <c r="Y683" i="14" s="1"/>
  <c r="AS682" i="14"/>
  <c r="AT682" i="14" s="1"/>
  <c r="AM682" i="14"/>
  <c r="AD682" i="14"/>
  <c r="AE682" i="14" s="1"/>
  <c r="X682" i="14"/>
  <c r="Y682" i="14" s="1"/>
  <c r="AS681" i="14"/>
  <c r="AT681" i="14" s="1"/>
  <c r="AM681" i="14"/>
  <c r="AN681" i="14" s="1"/>
  <c r="AD681" i="14"/>
  <c r="AE681" i="14" s="1"/>
  <c r="X681" i="14"/>
  <c r="AS680" i="14"/>
  <c r="AT680" i="14" s="1"/>
  <c r="AM680" i="14"/>
  <c r="AN680" i="14" s="1"/>
  <c r="AD680" i="14"/>
  <c r="AE680" i="14" s="1"/>
  <c r="X680" i="14"/>
  <c r="AS663" i="14"/>
  <c r="AT663" i="14" s="1"/>
  <c r="AM663" i="14"/>
  <c r="AN663" i="14" s="1"/>
  <c r="AD663" i="14"/>
  <c r="AE663" i="14" s="1"/>
  <c r="X663" i="14"/>
  <c r="AS662" i="14"/>
  <c r="AT662" i="14" s="1"/>
  <c r="AM662" i="14"/>
  <c r="AN662" i="14" s="1"/>
  <c r="AD662" i="14"/>
  <c r="AE662" i="14" s="1"/>
  <c r="X662" i="14"/>
  <c r="AS661" i="14"/>
  <c r="AT661" i="14" s="1"/>
  <c r="AM661" i="14"/>
  <c r="AN661" i="14" s="1"/>
  <c r="AD661" i="14"/>
  <c r="AE661" i="14" s="1"/>
  <c r="X661" i="14"/>
  <c r="Y661" i="14" s="1"/>
  <c r="AS660" i="14"/>
  <c r="AT660" i="14" s="1"/>
  <c r="AM660" i="14"/>
  <c r="AD660" i="14"/>
  <c r="AE660" i="14" s="1"/>
  <c r="X660" i="14"/>
  <c r="AS632" i="14"/>
  <c r="AT632" i="14" s="1"/>
  <c r="AM632" i="14"/>
  <c r="AN632" i="14" s="1"/>
  <c r="AD632" i="14"/>
  <c r="AE632" i="14" s="1"/>
  <c r="X632" i="14"/>
  <c r="Y632" i="14" s="1"/>
  <c r="AS631" i="14"/>
  <c r="AT631" i="14" s="1"/>
  <c r="AM631" i="14"/>
  <c r="AN631" i="14" s="1"/>
  <c r="AD631" i="14"/>
  <c r="AE631" i="14" s="1"/>
  <c r="Y631" i="14"/>
  <c r="X631" i="14"/>
  <c r="AS630" i="14"/>
  <c r="AT630" i="14" s="1"/>
  <c r="AM630" i="14"/>
  <c r="AD630" i="14"/>
  <c r="AE630" i="14" s="1"/>
  <c r="X630" i="14"/>
  <c r="Y630" i="14" s="1"/>
  <c r="AS629" i="14"/>
  <c r="AT629" i="14" s="1"/>
  <c r="AM629" i="14"/>
  <c r="AD629" i="14"/>
  <c r="AE629" i="14" s="1"/>
  <c r="X629" i="14"/>
  <c r="Y629" i="14" s="1"/>
  <c r="AT615" i="14"/>
  <c r="AS615" i="14"/>
  <c r="AN615" i="14"/>
  <c r="AM615" i="14"/>
  <c r="AV615" i="14"/>
  <c r="AW615" i="14" s="1"/>
  <c r="AD615" i="14"/>
  <c r="AE615" i="14" s="1"/>
  <c r="X615" i="14"/>
  <c r="Y615" i="14" s="1"/>
  <c r="AS614" i="14"/>
  <c r="AT614" i="14" s="1"/>
  <c r="AM614" i="14"/>
  <c r="AN614" i="14"/>
  <c r="AD614" i="14"/>
  <c r="AE614" i="14" s="1"/>
  <c r="X614" i="14"/>
  <c r="Y614" i="14" s="1"/>
  <c r="AS613" i="14"/>
  <c r="AT613" i="14" s="1"/>
  <c r="AM613" i="14"/>
  <c r="AN613" i="14" s="1"/>
  <c r="AD613" i="14"/>
  <c r="AE613" i="14" s="1"/>
  <c r="X613" i="14"/>
  <c r="AS612" i="14"/>
  <c r="AT612" i="14" s="1"/>
  <c r="AM612" i="14"/>
  <c r="AN612" i="14" s="1"/>
  <c r="AD612" i="14"/>
  <c r="AE612" i="14" s="1"/>
  <c r="X612" i="14"/>
  <c r="Y612" i="14" s="1"/>
  <c r="AS574" i="14"/>
  <c r="AT574" i="14" s="1"/>
  <c r="AM574" i="14"/>
  <c r="AD574" i="14"/>
  <c r="AE574" i="14" s="1"/>
  <c r="X574" i="14"/>
  <c r="AS573" i="14"/>
  <c r="AT573" i="14" s="1"/>
  <c r="AM573" i="14"/>
  <c r="AN573" i="14" s="1"/>
  <c r="AD573" i="14"/>
  <c r="AE573" i="14" s="1"/>
  <c r="X573" i="14"/>
  <c r="Y573" i="14" s="1"/>
  <c r="AS572" i="14"/>
  <c r="AT572" i="14" s="1"/>
  <c r="AM572" i="14"/>
  <c r="AN572" i="14" s="1"/>
  <c r="AD572" i="14"/>
  <c r="AE572" i="14" s="1"/>
  <c r="X572" i="14"/>
  <c r="Y572" i="14" s="1"/>
  <c r="AS571" i="14"/>
  <c r="AT571" i="14" s="1"/>
  <c r="AM571" i="14"/>
  <c r="AN571" i="14" s="1"/>
  <c r="AD571" i="14"/>
  <c r="AE571" i="14" s="1"/>
  <c r="X571" i="14"/>
  <c r="AS536" i="14"/>
  <c r="AT536" i="14" s="1"/>
  <c r="AM536" i="14"/>
  <c r="AN536" i="14" s="1"/>
  <c r="AD536" i="14"/>
  <c r="AE536" i="14" s="1"/>
  <c r="X536" i="14"/>
  <c r="Y536" i="14" s="1"/>
  <c r="AS535" i="14"/>
  <c r="AT535" i="14" s="1"/>
  <c r="AM535" i="14"/>
  <c r="AN535" i="14" s="1"/>
  <c r="AD535" i="14"/>
  <c r="AE535" i="14" s="1"/>
  <c r="X535" i="14"/>
  <c r="Y535" i="14" s="1"/>
  <c r="AS534" i="14"/>
  <c r="AT534" i="14" s="1"/>
  <c r="AM534" i="14"/>
  <c r="AD534" i="14"/>
  <c r="AE534" i="14" s="1"/>
  <c r="X534" i="14"/>
  <c r="Y534" i="14" s="1"/>
  <c r="AS533" i="14"/>
  <c r="AT533" i="14" s="1"/>
  <c r="AM533" i="14"/>
  <c r="AN533" i="14" s="1"/>
  <c r="AD533" i="14"/>
  <c r="AE533" i="14" s="1"/>
  <c r="X533" i="14"/>
  <c r="AS493" i="14"/>
  <c r="AT493" i="14" s="1"/>
  <c r="AM493" i="14"/>
  <c r="AN493" i="14" s="1"/>
  <c r="AD493" i="14"/>
  <c r="AE493" i="14" s="1"/>
  <c r="X493" i="14"/>
  <c r="Y493" i="14" s="1"/>
  <c r="AS492" i="14"/>
  <c r="AT492" i="14" s="1"/>
  <c r="AM492" i="14"/>
  <c r="AN492" i="14" s="1"/>
  <c r="AD492" i="14"/>
  <c r="AE492" i="14" s="1"/>
  <c r="X492" i="14"/>
  <c r="Y492" i="14" s="1"/>
  <c r="AS491" i="14"/>
  <c r="AT491" i="14" s="1"/>
  <c r="AM491" i="14"/>
  <c r="AN491" i="14" s="1"/>
  <c r="AD491" i="14"/>
  <c r="AE491" i="14" s="1"/>
  <c r="X491" i="14"/>
  <c r="Y491" i="14" s="1"/>
  <c r="AS490" i="14"/>
  <c r="AT490" i="14" s="1"/>
  <c r="AM490" i="14"/>
  <c r="AN490" i="14" s="1"/>
  <c r="AD490" i="14"/>
  <c r="AE490" i="14" s="1"/>
  <c r="X490" i="14"/>
  <c r="Y490" i="14" s="1"/>
  <c r="AS452" i="14"/>
  <c r="AT452" i="14" s="1"/>
  <c r="AM452" i="14"/>
  <c r="AD452" i="14"/>
  <c r="AE452" i="14" s="1"/>
  <c r="X452" i="14"/>
  <c r="Y452" i="14" s="1"/>
  <c r="AS451" i="14"/>
  <c r="AT451" i="14" s="1"/>
  <c r="AM451" i="14"/>
  <c r="AN451" i="14" s="1"/>
  <c r="AE451" i="14"/>
  <c r="AD451" i="14"/>
  <c r="X451" i="14"/>
  <c r="AS450" i="14"/>
  <c r="AT450" i="14" s="1"/>
  <c r="AM450" i="14"/>
  <c r="AN450" i="14" s="1"/>
  <c r="AD450" i="14"/>
  <c r="AE450" i="14" s="1"/>
  <c r="X450" i="14"/>
  <c r="Y450" i="14" s="1"/>
  <c r="AS449" i="14"/>
  <c r="AT449" i="14" s="1"/>
  <c r="AM449" i="14"/>
  <c r="AN449" i="14" s="1"/>
  <c r="AD449" i="14"/>
  <c r="AE449" i="14" s="1"/>
  <c r="X449" i="14"/>
  <c r="Y449" i="14" s="1"/>
  <c r="AS433" i="14"/>
  <c r="AT433" i="14" s="1"/>
  <c r="AM433" i="14"/>
  <c r="AD433" i="14"/>
  <c r="AE433" i="14" s="1"/>
  <c r="X433" i="14"/>
  <c r="Y433" i="14" s="1"/>
  <c r="AS432" i="14"/>
  <c r="AT432" i="14"/>
  <c r="AM432" i="14"/>
  <c r="AN432" i="14" s="1"/>
  <c r="AD432" i="14"/>
  <c r="AE432" i="14" s="1"/>
  <c r="X432" i="14"/>
  <c r="Y432" i="14" s="1"/>
  <c r="AS431" i="14"/>
  <c r="AT431" i="14" s="1"/>
  <c r="AM431" i="14"/>
  <c r="AN431" i="14" s="1"/>
  <c r="AD431" i="14"/>
  <c r="AE431" i="14" s="1"/>
  <c r="X431" i="14"/>
  <c r="Y431" i="14" s="1"/>
  <c r="AS430" i="14"/>
  <c r="AT430" i="14" s="1"/>
  <c r="AM430" i="14"/>
  <c r="AN430" i="14" s="1"/>
  <c r="AD430" i="14"/>
  <c r="AE430" i="14" s="1"/>
  <c r="X430" i="14"/>
  <c r="Y430" i="14" s="1"/>
  <c r="AS395" i="14"/>
  <c r="AT395" i="14" s="1"/>
  <c r="AM395" i="14"/>
  <c r="AD395" i="14"/>
  <c r="AE395" i="14" s="1"/>
  <c r="X395" i="14"/>
  <c r="Y395" i="14" s="1"/>
  <c r="AS394" i="14"/>
  <c r="AT394" i="14"/>
  <c r="AM394" i="14"/>
  <c r="AN394" i="14" s="1"/>
  <c r="AD394" i="14"/>
  <c r="AE394" i="14" s="1"/>
  <c r="X394" i="14"/>
  <c r="AS393" i="14"/>
  <c r="AT393" i="14" s="1"/>
  <c r="AM393" i="14"/>
  <c r="AN393" i="14" s="1"/>
  <c r="AD393" i="14"/>
  <c r="AE393" i="14" s="1"/>
  <c r="X393" i="14"/>
  <c r="AS392" i="14"/>
  <c r="AT392" i="14" s="1"/>
  <c r="AM392" i="14"/>
  <c r="AN392" i="14" s="1"/>
  <c r="AD392" i="14"/>
  <c r="AE392" i="14" s="1"/>
  <c r="X392" i="14"/>
  <c r="Y392" i="14" s="1"/>
  <c r="AS356" i="14"/>
  <c r="AT356" i="14" s="1"/>
  <c r="AM356" i="14"/>
  <c r="AN356" i="14" s="1"/>
  <c r="AD356" i="14"/>
  <c r="AE356" i="14" s="1"/>
  <c r="X356" i="14"/>
  <c r="Y356" i="14" s="1"/>
  <c r="AS355" i="14"/>
  <c r="AT355" i="14" s="1"/>
  <c r="AM355" i="14"/>
  <c r="AD355" i="14"/>
  <c r="AE355" i="14" s="1"/>
  <c r="X355" i="14"/>
  <c r="Y355" i="14" s="1"/>
  <c r="AS354" i="14"/>
  <c r="AT354" i="14" s="1"/>
  <c r="AM354" i="14"/>
  <c r="AN354" i="14" s="1"/>
  <c r="AD354" i="14"/>
  <c r="AE354" i="14" s="1"/>
  <c r="X354" i="14"/>
  <c r="Y354" i="14" s="1"/>
  <c r="AS353" i="14"/>
  <c r="AT353" i="14" s="1"/>
  <c r="AM353" i="14"/>
  <c r="AN353" i="14" s="1"/>
  <c r="AD353" i="14"/>
  <c r="AE353" i="14" s="1"/>
  <c r="X353" i="14"/>
  <c r="Y353" i="14" s="1"/>
  <c r="AS320" i="14"/>
  <c r="AT320" i="14" s="1"/>
  <c r="AM320" i="14"/>
  <c r="AD320" i="14"/>
  <c r="AE320" i="14" s="1"/>
  <c r="X320" i="14"/>
  <c r="Y320" i="14" s="1"/>
  <c r="AS319" i="14"/>
  <c r="AT319" i="14" s="1"/>
  <c r="AM319" i="14"/>
  <c r="AE319" i="14"/>
  <c r="AD319" i="14"/>
  <c r="X319" i="14"/>
  <c r="Y319" i="14" s="1"/>
  <c r="AS318" i="14"/>
  <c r="AT318" i="14" s="1"/>
  <c r="AM318" i="14"/>
  <c r="AN318" i="14" s="1"/>
  <c r="AD318" i="14"/>
  <c r="AE318" i="14" s="1"/>
  <c r="X318" i="14"/>
  <c r="Y318" i="14" s="1"/>
  <c r="AS317" i="14"/>
  <c r="AT317" i="14" s="1"/>
  <c r="AM317" i="14"/>
  <c r="AD317" i="14"/>
  <c r="AE317" i="14" s="1"/>
  <c r="X317" i="14"/>
  <c r="Y317" i="14" s="1"/>
  <c r="AS277" i="14"/>
  <c r="AT277" i="14" s="1"/>
  <c r="AM277" i="14"/>
  <c r="AN277" i="14" s="1"/>
  <c r="AD277" i="14"/>
  <c r="AE277" i="14" s="1"/>
  <c r="X277" i="14"/>
  <c r="Y277" i="14" s="1"/>
  <c r="AS276" i="14"/>
  <c r="AT276" i="14" s="1"/>
  <c r="AM276" i="14"/>
  <c r="AN276" i="14" s="1"/>
  <c r="AD276" i="14"/>
  <c r="AE276" i="14" s="1"/>
  <c r="X276" i="14"/>
  <c r="Y276" i="14" s="1"/>
  <c r="AS275" i="14"/>
  <c r="AT275" i="14" s="1"/>
  <c r="AM275" i="14"/>
  <c r="AN275" i="14" s="1"/>
  <c r="AD275" i="14"/>
  <c r="AE275" i="14" s="1"/>
  <c r="X275" i="14"/>
  <c r="Y275" i="14" s="1"/>
  <c r="AS274" i="14"/>
  <c r="AT274" i="14" s="1"/>
  <c r="AM274" i="14"/>
  <c r="AD274" i="14"/>
  <c r="AE274" i="14" s="1"/>
  <c r="X274" i="14"/>
  <c r="Y274" i="14" s="1"/>
  <c r="AS235" i="14"/>
  <c r="AT235" i="14" s="1"/>
  <c r="AM235" i="14"/>
  <c r="AN235" i="14" s="1"/>
  <c r="AD235" i="14"/>
  <c r="AE235" i="14" s="1"/>
  <c r="X235" i="14"/>
  <c r="AS234" i="14"/>
  <c r="AT234" i="14" s="1"/>
  <c r="AM234" i="14"/>
  <c r="AD234" i="14"/>
  <c r="AE234" i="14" s="1"/>
  <c r="X234" i="14"/>
  <c r="Y234" i="14" s="1"/>
  <c r="AS233" i="14"/>
  <c r="AT233" i="14" s="1"/>
  <c r="AM233" i="14"/>
  <c r="AD233" i="14"/>
  <c r="AE233" i="14" s="1"/>
  <c r="X233" i="14"/>
  <c r="Y233" i="14" s="1"/>
  <c r="AS232" i="14"/>
  <c r="AT232" i="14" s="1"/>
  <c r="AM232" i="14"/>
  <c r="AN232" i="14" s="1"/>
  <c r="AD232" i="14"/>
  <c r="AE232" i="14" s="1"/>
  <c r="X232" i="14"/>
  <c r="Y232" i="14" s="1"/>
  <c r="AS193" i="14"/>
  <c r="AM193" i="14"/>
  <c r="AN193" i="14" s="1"/>
  <c r="AD193" i="14"/>
  <c r="AE193" i="14" s="1"/>
  <c r="X193" i="14"/>
  <c r="AT192" i="14"/>
  <c r="AS192" i="14"/>
  <c r="AM192" i="14"/>
  <c r="AN192" i="14" s="1"/>
  <c r="AD192" i="14"/>
  <c r="AE192" i="14" s="1"/>
  <c r="X192" i="14"/>
  <c r="Y192" i="14" s="1"/>
  <c r="AS191" i="14"/>
  <c r="AT191" i="14" s="1"/>
  <c r="AM191" i="14"/>
  <c r="AD191" i="14"/>
  <c r="AE191" i="14" s="1"/>
  <c r="X191" i="14"/>
  <c r="Y191" i="14" s="1"/>
  <c r="AS190" i="14"/>
  <c r="AT190" i="14" s="1"/>
  <c r="AM190" i="14"/>
  <c r="AN190" i="14" s="1"/>
  <c r="AD190" i="14"/>
  <c r="AE190" i="14" s="1"/>
  <c r="X190" i="14"/>
  <c r="AT155" i="14"/>
  <c r="AS155" i="14"/>
  <c r="AM155" i="14"/>
  <c r="AN155" i="14" s="1"/>
  <c r="AD155" i="14"/>
  <c r="AE155" i="14" s="1"/>
  <c r="X155" i="14"/>
  <c r="Y155" i="14" s="1"/>
  <c r="AS154" i="14"/>
  <c r="AT154" i="14" s="1"/>
  <c r="AM154" i="14"/>
  <c r="AN154" i="14" s="1"/>
  <c r="AD154" i="14"/>
  <c r="AE154" i="14" s="1"/>
  <c r="X154" i="14"/>
  <c r="Y154" i="14" s="1"/>
  <c r="AS153" i="14"/>
  <c r="AT153" i="14" s="1"/>
  <c r="AM153" i="14"/>
  <c r="AN153" i="14" s="1"/>
  <c r="AD153" i="14"/>
  <c r="AE153" i="14" s="1"/>
  <c r="X153" i="14"/>
  <c r="Y153" i="14" s="1"/>
  <c r="AS152" i="14"/>
  <c r="AT152" i="14" s="1"/>
  <c r="AM152" i="14"/>
  <c r="AD152" i="14"/>
  <c r="AE152" i="14" s="1"/>
  <c r="X152" i="14"/>
  <c r="Y152" i="14" s="1"/>
  <c r="AS115" i="14"/>
  <c r="AT115" i="14" s="1"/>
  <c r="AM115" i="14"/>
  <c r="AD115" i="14"/>
  <c r="AE115" i="14" s="1"/>
  <c r="X115" i="14"/>
  <c r="Y115" i="14" s="1"/>
  <c r="AS114" i="14"/>
  <c r="AT114" i="14" s="1"/>
  <c r="AM114" i="14"/>
  <c r="AN114" i="14" s="1"/>
  <c r="AD114" i="14"/>
  <c r="AE114" i="14" s="1"/>
  <c r="X114" i="14"/>
  <c r="Y114" i="14" s="1"/>
  <c r="AS113" i="14"/>
  <c r="AT113" i="14" s="1"/>
  <c r="AM113" i="14"/>
  <c r="AN113" i="14" s="1"/>
  <c r="AD113" i="14"/>
  <c r="AE113" i="14" s="1"/>
  <c r="X113" i="14"/>
  <c r="Y113" i="14" s="1"/>
  <c r="AS112" i="14"/>
  <c r="AT112" i="14" s="1"/>
  <c r="AM112" i="14"/>
  <c r="AN112" i="14" s="1"/>
  <c r="AD112" i="14"/>
  <c r="AE112" i="14" s="1"/>
  <c r="X112" i="14"/>
  <c r="AS73" i="14"/>
  <c r="AT73" i="14" s="1"/>
  <c r="AM73" i="14"/>
  <c r="AN73" i="14" s="1"/>
  <c r="AD73" i="14"/>
  <c r="AE73" i="14" s="1"/>
  <c r="X73" i="14"/>
  <c r="Y73" i="14" s="1"/>
  <c r="AS72" i="14"/>
  <c r="AV72" i="14" s="1"/>
  <c r="AM72" i="14"/>
  <c r="AN72" i="14" s="1"/>
  <c r="AD72" i="14"/>
  <c r="AE72" i="14" s="1"/>
  <c r="X72" i="14"/>
  <c r="Y72" i="14" s="1"/>
  <c r="AS71" i="14"/>
  <c r="AT71" i="14" s="1"/>
  <c r="AM71" i="14"/>
  <c r="AD71" i="14"/>
  <c r="AE71" i="14" s="1"/>
  <c r="X71" i="14"/>
  <c r="Y71" i="14" s="1"/>
  <c r="AS70" i="14"/>
  <c r="AT70" i="14" s="1"/>
  <c r="AM70" i="14"/>
  <c r="AN70" i="14" s="1"/>
  <c r="AD70" i="14"/>
  <c r="AE70" i="14" s="1"/>
  <c r="X70" i="14"/>
  <c r="Y70" i="14" s="1"/>
  <c r="AS54" i="14"/>
  <c r="AT54" i="14" s="1"/>
  <c r="AM54" i="14"/>
  <c r="AN54" i="14" s="1"/>
  <c r="AD54" i="14"/>
  <c r="AE54" i="14" s="1"/>
  <c r="X54" i="14"/>
  <c r="Y54" i="14" s="1"/>
  <c r="AS53" i="14"/>
  <c r="AT53" i="14" s="1"/>
  <c r="AM53" i="14"/>
  <c r="AN53" i="14" s="1"/>
  <c r="AD53" i="14"/>
  <c r="X53" i="14"/>
  <c r="AS52" i="14"/>
  <c r="AT52" i="14" s="1"/>
  <c r="AM52" i="14"/>
  <c r="AN52" i="14" s="1"/>
  <c r="AD52" i="14"/>
  <c r="AE52" i="14" s="1"/>
  <c r="X52" i="14"/>
  <c r="Y52" i="14" s="1"/>
  <c r="AS51" i="14"/>
  <c r="AT51" i="14" s="1"/>
  <c r="AM51" i="14"/>
  <c r="AD51" i="14"/>
  <c r="AE51" i="14" s="1"/>
  <c r="X51" i="14"/>
  <c r="Y51" i="14" s="1"/>
  <c r="AG694" i="14"/>
  <c r="AV696" i="14"/>
  <c r="AW696" i="14" s="1"/>
  <c r="AG696" i="14"/>
  <c r="AV694" i="14"/>
  <c r="AW694" i="14" s="1"/>
  <c r="Y680" i="14"/>
  <c r="AN682" i="14"/>
  <c r="Y684" i="14"/>
  <c r="AV684" i="14"/>
  <c r="AW684" i="14" s="1"/>
  <c r="AN660" i="14"/>
  <c r="AV661" i="14"/>
  <c r="AW661" i="14" s="1"/>
  <c r="Y663" i="14"/>
  <c r="AG661" i="14"/>
  <c r="AV663" i="14"/>
  <c r="AG629" i="14"/>
  <c r="AG630" i="14"/>
  <c r="AG612" i="14"/>
  <c r="AV614" i="14"/>
  <c r="AW614" i="14" s="1"/>
  <c r="AV612" i="14"/>
  <c r="AW612" i="14" s="1"/>
  <c r="AG614" i="14"/>
  <c r="Y571" i="14"/>
  <c r="AG572" i="14"/>
  <c r="AV571" i="14"/>
  <c r="AW571" i="14" s="1"/>
  <c r="AG573" i="14"/>
  <c r="AN574" i="14"/>
  <c r="AN534" i="14"/>
  <c r="AV533" i="14"/>
  <c r="AW533" i="14" s="1"/>
  <c r="AG492" i="14"/>
  <c r="AV449" i="14"/>
  <c r="AW449" i="14" s="1"/>
  <c r="AN452" i="14"/>
  <c r="AV450" i="14"/>
  <c r="AW450" i="14" s="1"/>
  <c r="Y451" i="14"/>
  <c r="AG452" i="14"/>
  <c r="AG431" i="14"/>
  <c r="AG432" i="14"/>
  <c r="AN433" i="14"/>
  <c r="AG433" i="14"/>
  <c r="Y393" i="14"/>
  <c r="AN395" i="14"/>
  <c r="AV393" i="14"/>
  <c r="AW393" i="14" s="1"/>
  <c r="AG395" i="14"/>
  <c r="AG354" i="14"/>
  <c r="AG320" i="14"/>
  <c r="AG319" i="14"/>
  <c r="AN234" i="14"/>
  <c r="AV235" i="14"/>
  <c r="AW235" i="14" s="1"/>
  <c r="AV232" i="14"/>
  <c r="AW232" i="14" s="1"/>
  <c r="AG234" i="14"/>
  <c r="AV192" i="14"/>
  <c r="AW192" i="14" s="1"/>
  <c r="Y190" i="14"/>
  <c r="AG154" i="14"/>
  <c r="AN71" i="14"/>
  <c r="AG72" i="14"/>
  <c r="AV53" i="14"/>
  <c r="AS894" i="14"/>
  <c r="AT894" i="14" s="1"/>
  <c r="AM894" i="14"/>
  <c r="AN894" i="14" s="1"/>
  <c r="AD894" i="14"/>
  <c r="AE894" i="14" s="1"/>
  <c r="X894" i="14"/>
  <c r="AS886" i="14"/>
  <c r="AT886" i="14" s="1"/>
  <c r="AM886" i="14"/>
  <c r="AN886" i="14" s="1"/>
  <c r="AD886" i="14"/>
  <c r="AE886" i="14" s="1"/>
  <c r="X886" i="14"/>
  <c r="AS885" i="14"/>
  <c r="AT885" i="14" s="1"/>
  <c r="AM885" i="14"/>
  <c r="AN885" i="14" s="1"/>
  <c r="AD885" i="14"/>
  <c r="AE885" i="14" s="1"/>
  <c r="X885" i="14"/>
  <c r="Y885" i="14" s="1"/>
  <c r="AS884" i="14"/>
  <c r="AT884" i="14" s="1"/>
  <c r="AM884" i="14"/>
  <c r="AD884" i="14"/>
  <c r="AE884" i="14" s="1"/>
  <c r="X884" i="14"/>
  <c r="Y884" i="14" s="1"/>
  <c r="AS882" i="14"/>
  <c r="AT882" i="14" s="1"/>
  <c r="AM882" i="14"/>
  <c r="AN882" i="14" s="1"/>
  <c r="AD882" i="14"/>
  <c r="AE882" i="14" s="1"/>
  <c r="X882" i="14"/>
  <c r="AS881" i="14"/>
  <c r="AT881" i="14" s="1"/>
  <c r="AM881" i="14"/>
  <c r="AN881" i="14" s="1"/>
  <c r="AD881" i="14"/>
  <c r="AE881" i="14" s="1"/>
  <c r="X881" i="14"/>
  <c r="Y881" i="14" s="1"/>
  <c r="AS880" i="14"/>
  <c r="AT880" i="14" s="1"/>
  <c r="AM880" i="14"/>
  <c r="AD880" i="14"/>
  <c r="AE880" i="14" s="1"/>
  <c r="X880" i="14"/>
  <c r="Y880" i="14" s="1"/>
  <c r="AS876" i="14"/>
  <c r="AT876" i="14" s="1"/>
  <c r="AM876" i="14"/>
  <c r="AD876" i="14"/>
  <c r="AE876" i="14" s="1"/>
  <c r="X876" i="14"/>
  <c r="Y876" i="14" s="1"/>
  <c r="AS875" i="14"/>
  <c r="AT875" i="14" s="1"/>
  <c r="AM875" i="14"/>
  <c r="AN875" i="14" s="1"/>
  <c r="AD875" i="14"/>
  <c r="AE875" i="14" s="1"/>
  <c r="X875" i="14"/>
  <c r="AS874" i="14"/>
  <c r="AT874" i="14" s="1"/>
  <c r="AM874" i="14"/>
  <c r="AN874" i="14" s="1"/>
  <c r="AD874" i="14"/>
  <c r="AE874" i="14" s="1"/>
  <c r="X874" i="14"/>
  <c r="Y874" i="14" s="1"/>
  <c r="AS873" i="14"/>
  <c r="AT873" i="14" s="1"/>
  <c r="AM873" i="14"/>
  <c r="AD873" i="14"/>
  <c r="AE873" i="14" s="1"/>
  <c r="X873" i="14"/>
  <c r="Y873" i="14" s="1"/>
  <c r="AS869" i="14"/>
  <c r="AT869" i="14" s="1"/>
  <c r="AM869" i="14"/>
  <c r="AN869" i="14" s="1"/>
  <c r="AD869" i="14"/>
  <c r="AE869" i="14" s="1"/>
  <c r="X869" i="14"/>
  <c r="AS868" i="14"/>
  <c r="AT868" i="14" s="1"/>
  <c r="AM868" i="14"/>
  <c r="AN868" i="14" s="1"/>
  <c r="AD868" i="14"/>
  <c r="AE868" i="14" s="1"/>
  <c r="X868" i="14"/>
  <c r="Y868" i="14" s="1"/>
  <c r="AS867" i="14"/>
  <c r="AT867" i="14" s="1"/>
  <c r="AM867" i="14"/>
  <c r="AD867" i="14"/>
  <c r="AE867" i="14" s="1"/>
  <c r="X867" i="14"/>
  <c r="Y867" i="14" s="1"/>
  <c r="AS866" i="14"/>
  <c r="AT866" i="14" s="1"/>
  <c r="AM866" i="14"/>
  <c r="AN866" i="14" s="1"/>
  <c r="AD866" i="14"/>
  <c r="AE866" i="14" s="1"/>
  <c r="X866" i="14"/>
  <c r="Y866" i="14" s="1"/>
  <c r="AS862" i="14"/>
  <c r="AT862" i="14" s="1"/>
  <c r="AM862" i="14"/>
  <c r="AN862" i="14" s="1"/>
  <c r="AD862" i="14"/>
  <c r="AE862" i="14" s="1"/>
  <c r="X862" i="14"/>
  <c r="AS861" i="14"/>
  <c r="AT861" i="14" s="1"/>
  <c r="AM861" i="14"/>
  <c r="AN861" i="14" s="1"/>
  <c r="AD861" i="14"/>
  <c r="AE861" i="14" s="1"/>
  <c r="X861" i="14"/>
  <c r="Y861" i="14" s="1"/>
  <c r="AS860" i="14"/>
  <c r="AT860" i="14" s="1"/>
  <c r="AM860" i="14"/>
  <c r="AD860" i="14"/>
  <c r="AE860" i="14" s="1"/>
  <c r="X860" i="14"/>
  <c r="Y860" i="14" s="1"/>
  <c r="AS856" i="14"/>
  <c r="AT856" i="14" s="1"/>
  <c r="AM856" i="14"/>
  <c r="AN856" i="14" s="1"/>
  <c r="AD856" i="14"/>
  <c r="AE856" i="14" s="1"/>
  <c r="X856" i="14"/>
  <c r="AS555" i="14"/>
  <c r="AT555" i="14" s="1"/>
  <c r="AM555" i="14"/>
  <c r="AD555" i="14"/>
  <c r="AE555" i="14" s="1"/>
  <c r="X555" i="14"/>
  <c r="AG555" i="14" s="1"/>
  <c r="AS517" i="14"/>
  <c r="AT517" i="14" s="1"/>
  <c r="AM517" i="14"/>
  <c r="AN517" i="14" s="1"/>
  <c r="AD517" i="14"/>
  <c r="X517" i="14"/>
  <c r="AS476" i="14"/>
  <c r="AT476" i="14" s="1"/>
  <c r="AM476" i="14"/>
  <c r="AN476" i="14" s="1"/>
  <c r="AD476" i="14"/>
  <c r="AE476" i="14" s="1"/>
  <c r="X476" i="14"/>
  <c r="AS378" i="14"/>
  <c r="AT378" i="14"/>
  <c r="AM378" i="14"/>
  <c r="AN378" i="14" s="1"/>
  <c r="AD378" i="14"/>
  <c r="AE378" i="14" s="1"/>
  <c r="X378" i="14"/>
  <c r="AG378" i="14" s="1"/>
  <c r="AS338" i="14"/>
  <c r="AT338" i="14" s="1"/>
  <c r="AM338" i="14"/>
  <c r="AN338" i="14" s="1"/>
  <c r="AD338" i="14"/>
  <c r="AE338" i="14" s="1"/>
  <c r="X338" i="14"/>
  <c r="AS301" i="14"/>
  <c r="AT301" i="14" s="1"/>
  <c r="AM301" i="14"/>
  <c r="AN301" i="14" s="1"/>
  <c r="AD301" i="14"/>
  <c r="AE301" i="14"/>
  <c r="X301" i="14"/>
  <c r="AG301" i="14" s="1"/>
  <c r="AS258" i="14"/>
  <c r="AT258" i="14"/>
  <c r="AM258" i="14"/>
  <c r="AN258" i="14" s="1"/>
  <c r="AD258" i="14"/>
  <c r="AE258" i="14"/>
  <c r="X258" i="14"/>
  <c r="AG258" i="14" s="1"/>
  <c r="AH258" i="14" s="1"/>
  <c r="AS216" i="14"/>
  <c r="AT216" i="14" s="1"/>
  <c r="AM216" i="14"/>
  <c r="AN216" i="14" s="1"/>
  <c r="AD216" i="14"/>
  <c r="AE216" i="14" s="1"/>
  <c r="X216" i="14"/>
  <c r="AS176" i="14"/>
  <c r="AT176" i="14" s="1"/>
  <c r="AM176" i="14"/>
  <c r="AN176" i="14" s="1"/>
  <c r="AD176" i="14"/>
  <c r="AE176" i="14" s="1"/>
  <c r="X176" i="14"/>
  <c r="Y176" i="14" s="1"/>
  <c r="AS138" i="14"/>
  <c r="AT138" i="14" s="1"/>
  <c r="AM138" i="14"/>
  <c r="AN138" i="14" s="1"/>
  <c r="AD138" i="14"/>
  <c r="AE138" i="14"/>
  <c r="X138" i="14"/>
  <c r="AG138" i="14" s="1"/>
  <c r="AS96" i="14"/>
  <c r="AT96" i="14" s="1"/>
  <c r="AM96" i="14"/>
  <c r="AN96" i="14" s="1"/>
  <c r="AD96" i="14"/>
  <c r="AE96" i="14" s="1"/>
  <c r="X96" i="14"/>
  <c r="Y96" i="14" s="1"/>
  <c r="AS796" i="14"/>
  <c r="AT796" i="14" s="1"/>
  <c r="AM796" i="14"/>
  <c r="AN796" i="14" s="1"/>
  <c r="AD796" i="14"/>
  <c r="AE796" i="14" s="1"/>
  <c r="X796" i="14"/>
  <c r="AS795" i="14"/>
  <c r="AT795" i="14" s="1"/>
  <c r="AM795" i="14"/>
  <c r="AN795" i="14" s="1"/>
  <c r="AD795" i="14"/>
  <c r="AE795" i="14" s="1"/>
  <c r="X795" i="14"/>
  <c r="Y795" i="14" s="1"/>
  <c r="AV794" i="14"/>
  <c r="AW794" i="14"/>
  <c r="AT794" i="14"/>
  <c r="AN794" i="14"/>
  <c r="AG794" i="14"/>
  <c r="AY794" i="14"/>
  <c r="BF794" i="14" s="1"/>
  <c r="AE794" i="14"/>
  <c r="Y794" i="14"/>
  <c r="AS793" i="14"/>
  <c r="AT793" i="14" s="1"/>
  <c r="AM793" i="14"/>
  <c r="AN793" i="14" s="1"/>
  <c r="AD793" i="14"/>
  <c r="AE793" i="14" s="1"/>
  <c r="X793" i="14"/>
  <c r="Y793" i="14" s="1"/>
  <c r="AS792" i="14"/>
  <c r="AT792" i="14"/>
  <c r="AM792" i="14"/>
  <c r="AD792" i="14"/>
  <c r="X792" i="14"/>
  <c r="AG792" i="14" s="1"/>
  <c r="AS643" i="14"/>
  <c r="AT643" i="14"/>
  <c r="AM643" i="14"/>
  <c r="AN643" i="14" s="1"/>
  <c r="AD643" i="14"/>
  <c r="AE643" i="14"/>
  <c r="X643" i="14"/>
  <c r="AG643" i="14" s="1"/>
  <c r="AS591" i="14"/>
  <c r="AT591" i="14" s="1"/>
  <c r="AM591" i="14"/>
  <c r="AN591" i="14" s="1"/>
  <c r="AD591" i="14"/>
  <c r="AE591" i="14" s="1"/>
  <c r="X591" i="14"/>
  <c r="AS589" i="14"/>
  <c r="AT589" i="14"/>
  <c r="AM589" i="14"/>
  <c r="AN589" i="14" s="1"/>
  <c r="AD589" i="14"/>
  <c r="AE589" i="14" s="1"/>
  <c r="X589" i="14"/>
  <c r="AG589" i="14" s="1"/>
  <c r="AS551" i="14"/>
  <c r="AT551" i="14" s="1"/>
  <c r="AN551" i="14"/>
  <c r="AM551" i="14"/>
  <c r="AV551" i="14" s="1"/>
  <c r="AW551" i="14" s="1"/>
  <c r="AD551" i="14"/>
  <c r="AE551" i="14" s="1"/>
  <c r="X551" i="14"/>
  <c r="AS550" i="14"/>
  <c r="AT550" i="14" s="1"/>
  <c r="AM550" i="14"/>
  <c r="AN550" i="14" s="1"/>
  <c r="AD550" i="14"/>
  <c r="AE550" i="14" s="1"/>
  <c r="X550" i="14"/>
  <c r="Y550" i="14" s="1"/>
  <c r="AT549" i="14"/>
  <c r="AS549" i="14"/>
  <c r="AM549" i="14"/>
  <c r="AV549" i="14" s="1"/>
  <c r="AW549" i="14" s="1"/>
  <c r="AD549" i="14"/>
  <c r="AE549" i="14" s="1"/>
  <c r="X549" i="14"/>
  <c r="Y549" i="14" s="1"/>
  <c r="AS547" i="14"/>
  <c r="AT547" i="14" s="1"/>
  <c r="AM547" i="14"/>
  <c r="AN547" i="14" s="1"/>
  <c r="AD547" i="14"/>
  <c r="AE547" i="14"/>
  <c r="X547" i="14"/>
  <c r="AG547" i="14" s="1"/>
  <c r="AS513" i="14"/>
  <c r="AT513" i="14" s="1"/>
  <c r="AM513" i="14"/>
  <c r="AN513" i="14" s="1"/>
  <c r="AD513" i="14"/>
  <c r="AE513" i="14"/>
  <c r="X513" i="14"/>
  <c r="AG513" i="14" s="1"/>
  <c r="AS512" i="14"/>
  <c r="AT512" i="14" s="1"/>
  <c r="AN512" i="14"/>
  <c r="AM512" i="14"/>
  <c r="AV512" i="14" s="1"/>
  <c r="AW512" i="14" s="1"/>
  <c r="AD512" i="14"/>
  <c r="AE512" i="14" s="1"/>
  <c r="X512" i="14"/>
  <c r="Y512" i="14" s="1"/>
  <c r="AS511" i="14"/>
  <c r="AT511" i="14" s="1"/>
  <c r="AM511" i="14"/>
  <c r="AD511" i="14"/>
  <c r="AE511" i="14" s="1"/>
  <c r="X511" i="14"/>
  <c r="Y511" i="14" s="1"/>
  <c r="AS509" i="14"/>
  <c r="AT509" i="14" s="1"/>
  <c r="AM509" i="14"/>
  <c r="AN509" i="14" s="1"/>
  <c r="AD509" i="14"/>
  <c r="AE509" i="14" s="1"/>
  <c r="X509" i="14"/>
  <c r="Y509" i="14" s="1"/>
  <c r="AS472" i="14"/>
  <c r="AT472" i="14" s="1"/>
  <c r="AM472" i="14"/>
  <c r="AN472" i="14" s="1"/>
  <c r="AD472" i="14"/>
  <c r="AE472" i="14" s="1"/>
  <c r="X472" i="14"/>
  <c r="AS471" i="14"/>
  <c r="AT471" i="14"/>
  <c r="AN471" i="14"/>
  <c r="AM471" i="14"/>
  <c r="AV471" i="14" s="1"/>
  <c r="AD471" i="14"/>
  <c r="AE471" i="14" s="1"/>
  <c r="X471" i="14"/>
  <c r="Y471" i="14" s="1"/>
  <c r="AS470" i="14"/>
  <c r="AT470" i="14" s="1"/>
  <c r="AM470" i="14"/>
  <c r="AD470" i="14"/>
  <c r="AE470" i="14" s="1"/>
  <c r="X470" i="14"/>
  <c r="Y470" i="14" s="1"/>
  <c r="AS468" i="14"/>
  <c r="AT468" i="14" s="1"/>
  <c r="AM468" i="14"/>
  <c r="AN468" i="14" s="1"/>
  <c r="AD468" i="14"/>
  <c r="AE468" i="14" s="1"/>
  <c r="X468" i="14"/>
  <c r="AS412" i="14"/>
  <c r="AT412" i="14" s="1"/>
  <c r="AM412" i="14"/>
  <c r="AN412" i="14" s="1"/>
  <c r="AD412" i="14"/>
  <c r="AE412" i="14" s="1"/>
  <c r="X412" i="14"/>
  <c r="AS411" i="14"/>
  <c r="AT411" i="14" s="1"/>
  <c r="AM411" i="14"/>
  <c r="AN411" i="14" s="1"/>
  <c r="AV411" i="14"/>
  <c r="AW411" i="14" s="1"/>
  <c r="AD411" i="14"/>
  <c r="AE411" i="14" s="1"/>
  <c r="X411" i="14"/>
  <c r="Y411" i="14"/>
  <c r="AS410" i="14"/>
  <c r="AT410" i="14" s="1"/>
  <c r="AM410" i="14"/>
  <c r="AD410" i="14"/>
  <c r="AE410" i="14" s="1"/>
  <c r="X410" i="14"/>
  <c r="Y410" i="14" s="1"/>
  <c r="AS374" i="14"/>
  <c r="AT374" i="14" s="1"/>
  <c r="AM374" i="14"/>
  <c r="AN374" i="14" s="1"/>
  <c r="AD374" i="14"/>
  <c r="AE374" i="14" s="1"/>
  <c r="X374" i="14"/>
  <c r="AS373" i="14"/>
  <c r="AT373" i="14" s="1"/>
  <c r="AM373" i="14"/>
  <c r="AN373" i="14" s="1"/>
  <c r="AD373" i="14"/>
  <c r="AE373" i="14" s="1"/>
  <c r="X373" i="14"/>
  <c r="Y373" i="14" s="1"/>
  <c r="AS370" i="14"/>
  <c r="AT370" i="14" s="1"/>
  <c r="AM370" i="14"/>
  <c r="AN370" i="14"/>
  <c r="AD370" i="14"/>
  <c r="AG370" i="14" s="1"/>
  <c r="X370" i="14"/>
  <c r="AS334" i="14"/>
  <c r="AT334" i="14" s="1"/>
  <c r="AM334" i="14"/>
  <c r="AN334" i="14" s="1"/>
  <c r="AD334" i="14"/>
  <c r="X334" i="14"/>
  <c r="AS333" i="14"/>
  <c r="AT333" i="14" s="1"/>
  <c r="AM333" i="14"/>
  <c r="AN333" i="14" s="1"/>
  <c r="AV333" i="14"/>
  <c r="AW333" i="14" s="1"/>
  <c r="AD333" i="14"/>
  <c r="AE333" i="14" s="1"/>
  <c r="X333" i="14"/>
  <c r="Y333" i="14"/>
  <c r="AS332" i="14"/>
  <c r="AT332" i="14" s="1"/>
  <c r="AM332" i="14"/>
  <c r="AV332" i="14" s="1"/>
  <c r="AW332" i="14" s="1"/>
  <c r="AD332" i="14"/>
  <c r="AE332" i="14" s="1"/>
  <c r="X332" i="14"/>
  <c r="Y332" i="14" s="1"/>
  <c r="AS330" i="14"/>
  <c r="AT330" i="14" s="1"/>
  <c r="AM330" i="14"/>
  <c r="AN330" i="14" s="1"/>
  <c r="AD330" i="14"/>
  <c r="AE330" i="14" s="1"/>
  <c r="X330" i="14"/>
  <c r="AG330" i="14" s="1"/>
  <c r="AS297" i="14"/>
  <c r="AT297" i="14" s="1"/>
  <c r="AM297" i="14"/>
  <c r="AN297" i="14" s="1"/>
  <c r="AD297" i="14"/>
  <c r="AE297" i="14"/>
  <c r="X297" i="14"/>
  <c r="AG297" i="14" s="1"/>
  <c r="AS296" i="14"/>
  <c r="AT296" i="14" s="1"/>
  <c r="AM296" i="14"/>
  <c r="AN296" i="14" s="1"/>
  <c r="AD296" i="14"/>
  <c r="AE296" i="14" s="1"/>
  <c r="X296" i="14"/>
  <c r="Y296" i="14" s="1"/>
  <c r="AS295" i="14"/>
  <c r="AT295" i="14" s="1"/>
  <c r="AM295" i="14"/>
  <c r="AD295" i="14"/>
  <c r="AE295" i="14" s="1"/>
  <c r="X295" i="14"/>
  <c r="Y295" i="14" s="1"/>
  <c r="AS293" i="14"/>
  <c r="AT293" i="14" s="1"/>
  <c r="AM293" i="14"/>
  <c r="AN293" i="14" s="1"/>
  <c r="AD293" i="14"/>
  <c r="AE293" i="14"/>
  <c r="X293" i="14"/>
  <c r="AG293" i="14" s="1"/>
  <c r="AS254" i="14"/>
  <c r="AT254" i="14" s="1"/>
  <c r="AM254" i="14"/>
  <c r="AN254" i="14" s="1"/>
  <c r="AD254" i="14"/>
  <c r="AE254" i="14" s="1"/>
  <c r="X254" i="14"/>
  <c r="AS253" i="14"/>
  <c r="AT253" i="14" s="1"/>
  <c r="AM253" i="14"/>
  <c r="AN253" i="14" s="1"/>
  <c r="AD253" i="14"/>
  <c r="AE253" i="14" s="1"/>
  <c r="X253" i="14"/>
  <c r="Y253" i="14" s="1"/>
  <c r="AS252" i="14"/>
  <c r="AT252" i="14"/>
  <c r="AM252" i="14"/>
  <c r="AV252" i="14" s="1"/>
  <c r="AW252" i="14" s="1"/>
  <c r="AD252" i="14"/>
  <c r="AE252" i="14" s="1"/>
  <c r="X252" i="14"/>
  <c r="Y252" i="14" s="1"/>
  <c r="AS250" i="14"/>
  <c r="AT250" i="14"/>
  <c r="AM250" i="14"/>
  <c r="AN250" i="14" s="1"/>
  <c r="AD250" i="14"/>
  <c r="AE250" i="14" s="1"/>
  <c r="X250" i="14"/>
  <c r="AG250" i="14"/>
  <c r="AS212" i="14"/>
  <c r="AT212" i="14" s="1"/>
  <c r="AM212" i="14"/>
  <c r="AN212" i="14" s="1"/>
  <c r="AD212" i="14"/>
  <c r="AE212" i="14" s="1"/>
  <c r="X212" i="14"/>
  <c r="AS211" i="14"/>
  <c r="AT211" i="14"/>
  <c r="AN211" i="14"/>
  <c r="AM211" i="14"/>
  <c r="AD211" i="14"/>
  <c r="AE211" i="14" s="1"/>
  <c r="X211" i="14"/>
  <c r="Y211" i="14" s="1"/>
  <c r="AS210" i="14"/>
  <c r="AT210" i="14" s="1"/>
  <c r="AM210" i="14"/>
  <c r="AV210" i="14" s="1"/>
  <c r="AD210" i="14"/>
  <c r="AE210" i="14" s="1"/>
  <c r="X210" i="14"/>
  <c r="Y210" i="14" s="1"/>
  <c r="AS208" i="14"/>
  <c r="AT208" i="14" s="1"/>
  <c r="AM208" i="14"/>
  <c r="AN208" i="14" s="1"/>
  <c r="AD208" i="14"/>
  <c r="AE208" i="14"/>
  <c r="X208" i="14"/>
  <c r="AG208" i="14" s="1"/>
  <c r="AS172" i="14"/>
  <c r="AT172" i="14" s="1"/>
  <c r="AM172" i="14"/>
  <c r="AN172" i="14" s="1"/>
  <c r="AD172" i="14"/>
  <c r="AE172" i="14" s="1"/>
  <c r="X172" i="14"/>
  <c r="AG172" i="14" s="1"/>
  <c r="AS170" i="14"/>
  <c r="AT170" i="14" s="1"/>
  <c r="AM170" i="14"/>
  <c r="AN170" i="14" s="1"/>
  <c r="AD170" i="14"/>
  <c r="AE170" i="14" s="1"/>
  <c r="X170" i="14"/>
  <c r="AG170" i="14"/>
  <c r="AR131" i="14"/>
  <c r="AQ131" i="14"/>
  <c r="AP131" i="14"/>
  <c r="AK131" i="14"/>
  <c r="AL131" i="14"/>
  <c r="AJ131" i="14"/>
  <c r="AC131" i="14"/>
  <c r="AB131" i="14"/>
  <c r="AA131" i="14"/>
  <c r="V131" i="14"/>
  <c r="W131" i="14"/>
  <c r="U131" i="14"/>
  <c r="S131" i="14"/>
  <c r="X132" i="14"/>
  <c r="AD132" i="14"/>
  <c r="AM132" i="14"/>
  <c r="AS132" i="14"/>
  <c r="X133" i="14"/>
  <c r="Y133" i="14" s="1"/>
  <c r="AD133" i="14"/>
  <c r="AE133" i="14" s="1"/>
  <c r="AM133" i="14"/>
  <c r="AN133" i="14" s="1"/>
  <c r="AS133" i="14"/>
  <c r="AT133" i="14" s="1"/>
  <c r="AS134" i="14"/>
  <c r="AT134" i="14" s="1"/>
  <c r="AM134" i="14"/>
  <c r="AN134" i="14"/>
  <c r="AD134" i="14"/>
  <c r="AE134" i="14" s="1"/>
  <c r="X134" i="14"/>
  <c r="AS130" i="14"/>
  <c r="AT130" i="14"/>
  <c r="AM130" i="14"/>
  <c r="AN130" i="14" s="1"/>
  <c r="AD130" i="14"/>
  <c r="AE130" i="14" s="1"/>
  <c r="X130" i="14"/>
  <c r="AG130" i="14" s="1"/>
  <c r="AS92" i="14"/>
  <c r="AT92" i="14"/>
  <c r="AM92" i="14"/>
  <c r="AD92" i="14"/>
  <c r="AE92" i="14"/>
  <c r="X92" i="14"/>
  <c r="AS91" i="14"/>
  <c r="AT91" i="14" s="1"/>
  <c r="AM91" i="14"/>
  <c r="AN91" i="14"/>
  <c r="AV91" i="14"/>
  <c r="AD91" i="14"/>
  <c r="AE91" i="14" s="1"/>
  <c r="X91" i="14"/>
  <c r="AG91" i="14" s="1"/>
  <c r="AH91" i="14" s="1"/>
  <c r="AS90" i="14"/>
  <c r="AT90" i="14" s="1"/>
  <c r="AM90" i="14"/>
  <c r="AN90" i="14" s="1"/>
  <c r="AD90" i="14"/>
  <c r="AE90" i="14"/>
  <c r="Y90" i="14"/>
  <c r="X90" i="14"/>
  <c r="AG90" i="14" s="1"/>
  <c r="AS88" i="14"/>
  <c r="AT88" i="14" s="1"/>
  <c r="AM88" i="14"/>
  <c r="AD88" i="14"/>
  <c r="X88" i="14"/>
  <c r="AG88" i="14" s="1"/>
  <c r="AS29" i="14"/>
  <c r="AT29" i="14" s="1"/>
  <c r="AM29" i="14"/>
  <c r="AD29" i="14"/>
  <c r="X29" i="14"/>
  <c r="AS28" i="14"/>
  <c r="AT28" i="14" s="1"/>
  <c r="AM28" i="14"/>
  <c r="AN28" i="14" s="1"/>
  <c r="AD28" i="14"/>
  <c r="X28" i="14"/>
  <c r="Y28" i="14" s="1"/>
  <c r="AS27" i="14"/>
  <c r="AT27" i="14" s="1"/>
  <c r="AM27" i="14"/>
  <c r="AD27" i="14"/>
  <c r="AE27" i="14" s="1"/>
  <c r="X27" i="14"/>
  <c r="Y27" i="14" s="1"/>
  <c r="AS738" i="14"/>
  <c r="AT738" i="14" s="1"/>
  <c r="AM738" i="14"/>
  <c r="AN738" i="14" s="1"/>
  <c r="AD738" i="14"/>
  <c r="AE738" i="14" s="1"/>
  <c r="X738" i="14"/>
  <c r="Y738" i="14" s="1"/>
  <c r="AS737" i="14"/>
  <c r="AT737" i="14" s="1"/>
  <c r="AM737" i="14"/>
  <c r="AN737" i="14" s="1"/>
  <c r="AD737" i="14"/>
  <c r="AE737" i="14" s="1"/>
  <c r="X737" i="14"/>
  <c r="Y737" i="14" s="1"/>
  <c r="AS736" i="14"/>
  <c r="AT736" i="14" s="1"/>
  <c r="AM736" i="14"/>
  <c r="AN736" i="14" s="1"/>
  <c r="AD736" i="14"/>
  <c r="AE736" i="14" s="1"/>
  <c r="X736" i="14"/>
  <c r="Y736" i="14" s="1"/>
  <c r="AS735" i="14"/>
  <c r="AT735" i="14" s="1"/>
  <c r="AM735" i="14"/>
  <c r="AN735" i="14" s="1"/>
  <c r="AD735" i="14"/>
  <c r="AE735" i="14" s="1"/>
  <c r="X735" i="14"/>
  <c r="Y735" i="14" s="1"/>
  <c r="AS734" i="14"/>
  <c r="AT734" i="14" s="1"/>
  <c r="AM734" i="14"/>
  <c r="AN734" i="14" s="1"/>
  <c r="AD734" i="14"/>
  <c r="AE734" i="14" s="1"/>
  <c r="X734" i="14"/>
  <c r="Y734" i="14" s="1"/>
  <c r="AS948" i="14"/>
  <c r="AT948" i="14" s="1"/>
  <c r="AM948" i="14"/>
  <c r="AN948" i="14" s="1"/>
  <c r="AD948" i="14"/>
  <c r="AE948" i="14" s="1"/>
  <c r="X948" i="14"/>
  <c r="AS947" i="14"/>
  <c r="AT947" i="14" s="1"/>
  <c r="AM947" i="14"/>
  <c r="AN947" i="14" s="1"/>
  <c r="AD947" i="14"/>
  <c r="AE947" i="14" s="1"/>
  <c r="X947" i="14"/>
  <c r="Y947" i="14" s="1"/>
  <c r="AT931" i="14"/>
  <c r="AS931" i="14"/>
  <c r="AM931" i="14"/>
  <c r="AN931" i="14"/>
  <c r="AD931" i="14"/>
  <c r="AE931" i="14" s="1"/>
  <c r="X931" i="14"/>
  <c r="Y931" i="14" s="1"/>
  <c r="AS835" i="14"/>
  <c r="AT835" i="14" s="1"/>
  <c r="AM835" i="14"/>
  <c r="AN835" i="14" s="1"/>
  <c r="AD835" i="14"/>
  <c r="AE835" i="14" s="1"/>
  <c r="X835" i="14"/>
  <c r="AS777" i="14"/>
  <c r="AT777" i="14" s="1"/>
  <c r="AM777" i="14"/>
  <c r="AN777" i="14" s="1"/>
  <c r="AD777" i="14"/>
  <c r="AE777" i="14" s="1"/>
  <c r="X777" i="14"/>
  <c r="Y777" i="14" s="1"/>
  <c r="AS776" i="14"/>
  <c r="AT776" i="14" s="1"/>
  <c r="AM776" i="14"/>
  <c r="AN776" i="14" s="1"/>
  <c r="AD776" i="14"/>
  <c r="AE776" i="14" s="1"/>
  <c r="X776" i="14"/>
  <c r="Y776" i="14" s="1"/>
  <c r="AS775" i="14"/>
  <c r="AT775" i="14" s="1"/>
  <c r="AM775" i="14"/>
  <c r="AD775" i="14"/>
  <c r="AE775" i="14" s="1"/>
  <c r="X775" i="14"/>
  <c r="Y775" i="14" s="1"/>
  <c r="AS774" i="14"/>
  <c r="AT774" i="14" s="1"/>
  <c r="AM774" i="14"/>
  <c r="AN774" i="14" s="1"/>
  <c r="AD774" i="14"/>
  <c r="AE774" i="14" s="1"/>
  <c r="X774" i="14"/>
  <c r="Y774" i="14" s="1"/>
  <c r="AS773" i="14"/>
  <c r="AT773" i="14" s="1"/>
  <c r="AM773" i="14"/>
  <c r="AN773" i="14" s="1"/>
  <c r="AD773" i="14"/>
  <c r="AE773" i="14" s="1"/>
  <c r="X773" i="14"/>
  <c r="Y773" i="14" s="1"/>
  <c r="AS759" i="14"/>
  <c r="AT759" i="14" s="1"/>
  <c r="AM759" i="14"/>
  <c r="AN759" i="14" s="1"/>
  <c r="AD759" i="14"/>
  <c r="AE759" i="14" s="1"/>
  <c r="X759" i="14"/>
  <c r="Y759" i="14" s="1"/>
  <c r="AS669" i="14"/>
  <c r="AT669" i="14" s="1"/>
  <c r="AM669" i="14"/>
  <c r="AN669" i="14" s="1"/>
  <c r="AD669" i="14"/>
  <c r="AE669" i="14" s="1"/>
  <c r="X669" i="14"/>
  <c r="Y669" i="14" s="1"/>
  <c r="AS668" i="14"/>
  <c r="AT668" i="14" s="1"/>
  <c r="AM668" i="14"/>
  <c r="AN668" i="14" s="1"/>
  <c r="AD668" i="14"/>
  <c r="AE668" i="14" s="1"/>
  <c r="X668" i="14"/>
  <c r="Y668" i="14" s="1"/>
  <c r="AS667" i="14"/>
  <c r="AT667" i="14" s="1"/>
  <c r="AM667" i="14"/>
  <c r="AN667" i="14" s="1"/>
  <c r="AD667" i="14"/>
  <c r="AE667" i="14" s="1"/>
  <c r="X667" i="14"/>
  <c r="Y667" i="14" s="1"/>
  <c r="AS666" i="14"/>
  <c r="AT666" i="14" s="1"/>
  <c r="AM666" i="14"/>
  <c r="AN666" i="14" s="1"/>
  <c r="AD666" i="14"/>
  <c r="AE666" i="14" s="1"/>
  <c r="X666" i="14"/>
  <c r="Y666" i="14" s="1"/>
  <c r="AS665" i="14"/>
  <c r="AT665" i="14" s="1"/>
  <c r="AM665" i="14"/>
  <c r="AN665" i="14" s="1"/>
  <c r="AD665" i="14"/>
  <c r="AE665" i="14" s="1"/>
  <c r="X665" i="14"/>
  <c r="Y665" i="14" s="1"/>
  <c r="AS818" i="14"/>
  <c r="AT818" i="14" s="1"/>
  <c r="AM818" i="14"/>
  <c r="AN818" i="14" s="1"/>
  <c r="AD818" i="14"/>
  <c r="AE818" i="14" s="1"/>
  <c r="X818" i="14"/>
  <c r="Y818" i="14" s="1"/>
  <c r="AT817" i="14"/>
  <c r="AS817" i="14"/>
  <c r="AM817" i="14"/>
  <c r="AN817" i="14" s="1"/>
  <c r="AD817" i="14"/>
  <c r="AE817" i="14" s="1"/>
  <c r="X817" i="14"/>
  <c r="Y817" i="14" s="1"/>
  <c r="AS730" i="14"/>
  <c r="AT730" i="14" s="1"/>
  <c r="AM730" i="14"/>
  <c r="AN730" i="14" s="1"/>
  <c r="AD730" i="14"/>
  <c r="AE730" i="14" s="1"/>
  <c r="X730" i="14"/>
  <c r="AS686" i="14"/>
  <c r="AT686" i="14" s="1"/>
  <c r="AM686" i="14"/>
  <c r="AN686" i="14" s="1"/>
  <c r="AD686" i="14"/>
  <c r="AE686" i="14" s="1"/>
  <c r="X686" i="14"/>
  <c r="Y686" i="14" s="1"/>
  <c r="AS62" i="14"/>
  <c r="AT62" i="14" s="1"/>
  <c r="AM62" i="14"/>
  <c r="AN62" i="14" s="1"/>
  <c r="AD62" i="14"/>
  <c r="AE62" i="14" s="1"/>
  <c r="X62" i="14"/>
  <c r="AK103" i="14"/>
  <c r="AL103" i="14"/>
  <c r="AJ103" i="14"/>
  <c r="AS721" i="14"/>
  <c r="AT721" i="14" s="1"/>
  <c r="AM721" i="14"/>
  <c r="AD721" i="14"/>
  <c r="X721" i="14"/>
  <c r="AS720" i="14"/>
  <c r="AT720" i="14" s="1"/>
  <c r="AM720" i="14"/>
  <c r="AN720" i="14" s="1"/>
  <c r="AD720" i="14"/>
  <c r="AE720" i="14" s="1"/>
  <c r="X720" i="14"/>
  <c r="Y720" i="14" s="1"/>
  <c r="AS987" i="14"/>
  <c r="AT987" i="14" s="1"/>
  <c r="AM987" i="14"/>
  <c r="AN987" i="14" s="1"/>
  <c r="AD987" i="14"/>
  <c r="X987" i="14"/>
  <c r="AS985" i="14"/>
  <c r="AT985" i="14" s="1"/>
  <c r="AM985" i="14"/>
  <c r="AN985" i="14" s="1"/>
  <c r="AD985" i="14"/>
  <c r="X985" i="14"/>
  <c r="AS973" i="14"/>
  <c r="AT973" i="14" s="1"/>
  <c r="AM973" i="14"/>
  <c r="AN973" i="14" s="1"/>
  <c r="AD973" i="14"/>
  <c r="AE973" i="14" s="1"/>
  <c r="X973" i="14"/>
  <c r="AS971" i="14"/>
  <c r="AT971" i="14" s="1"/>
  <c r="AM971" i="14"/>
  <c r="AN971" i="14" s="1"/>
  <c r="AD971" i="14"/>
  <c r="AE971" i="14" s="1"/>
  <c r="X971" i="14"/>
  <c r="AS958" i="14"/>
  <c r="AT958" i="14" s="1"/>
  <c r="AM958" i="14"/>
  <c r="AN958" i="14" s="1"/>
  <c r="AD958" i="14"/>
  <c r="AE958" i="14" s="1"/>
  <c r="X958" i="14"/>
  <c r="AS956" i="14"/>
  <c r="AT956" i="14" s="1"/>
  <c r="AM956" i="14"/>
  <c r="AN956" i="14" s="1"/>
  <c r="AD956" i="14"/>
  <c r="AE956" i="14" s="1"/>
  <c r="X956" i="14"/>
  <c r="AS919" i="14"/>
  <c r="AT919" i="14" s="1"/>
  <c r="AM919" i="14"/>
  <c r="AN919" i="14" s="1"/>
  <c r="AD919" i="14"/>
  <c r="AE919" i="14" s="1"/>
  <c r="X919" i="14"/>
  <c r="AS917" i="14"/>
  <c r="AT917" i="14" s="1"/>
  <c r="AM917" i="14"/>
  <c r="AN917" i="14" s="1"/>
  <c r="AD917" i="14"/>
  <c r="AE917" i="14" s="1"/>
  <c r="X917" i="14"/>
  <c r="AS904" i="14"/>
  <c r="AT904" i="14" s="1"/>
  <c r="AM904" i="14"/>
  <c r="AN904" i="14" s="1"/>
  <c r="AD904" i="14"/>
  <c r="AE904" i="14" s="1"/>
  <c r="X904" i="14"/>
  <c r="AS902" i="14"/>
  <c r="AT902" i="14" s="1"/>
  <c r="AM902" i="14"/>
  <c r="AN902" i="14" s="1"/>
  <c r="AD902" i="14"/>
  <c r="AE902" i="14" s="1"/>
  <c r="X902" i="14"/>
  <c r="AS847" i="14"/>
  <c r="AT847" i="14" s="1"/>
  <c r="AM847" i="14"/>
  <c r="AN847" i="14" s="1"/>
  <c r="AD847" i="14"/>
  <c r="AE847" i="14" s="1"/>
  <c r="X847" i="14"/>
  <c r="AS846" i="14"/>
  <c r="AT846" i="14" s="1"/>
  <c r="AM846" i="14"/>
  <c r="AD846" i="14"/>
  <c r="AE846" i="14" s="1"/>
  <c r="X846" i="14"/>
  <c r="Y846" i="14" s="1"/>
  <c r="AS844" i="14"/>
  <c r="AT844" i="14" s="1"/>
  <c r="AM844" i="14"/>
  <c r="AN844" i="14" s="1"/>
  <c r="AD844" i="14"/>
  <c r="AE844" i="14" s="1"/>
  <c r="X844" i="14"/>
  <c r="AS843" i="14"/>
  <c r="AT843" i="14" s="1"/>
  <c r="AM843" i="14"/>
  <c r="AN843" i="14" s="1"/>
  <c r="AD843" i="14"/>
  <c r="AE843" i="14" s="1"/>
  <c r="X843" i="14"/>
  <c r="Y843" i="14" s="1"/>
  <c r="AS828" i="14"/>
  <c r="AT828" i="14" s="1"/>
  <c r="AM828" i="14"/>
  <c r="AN828" i="14" s="1"/>
  <c r="AD828" i="14"/>
  <c r="AE828" i="14" s="1"/>
  <c r="X828" i="14"/>
  <c r="AS826" i="14"/>
  <c r="AT826" i="14" s="1"/>
  <c r="AM826" i="14"/>
  <c r="AN826" i="14" s="1"/>
  <c r="AD826" i="14"/>
  <c r="AE826" i="14" s="1"/>
  <c r="X826" i="14"/>
  <c r="Y826" i="14" s="1"/>
  <c r="AS810" i="14"/>
  <c r="AT810" i="14" s="1"/>
  <c r="AM810" i="14"/>
  <c r="AN810" i="14" s="1"/>
  <c r="AD810" i="14"/>
  <c r="AE810" i="14" s="1"/>
  <c r="X810" i="14"/>
  <c r="AS808" i="14"/>
  <c r="AT808" i="14" s="1"/>
  <c r="AM808" i="14"/>
  <c r="AN808" i="14" s="1"/>
  <c r="AD808" i="14"/>
  <c r="AE808" i="14" s="1"/>
  <c r="X808" i="14"/>
  <c r="Y808" i="14" s="1"/>
  <c r="AS724" i="14"/>
  <c r="AT724" i="14" s="1"/>
  <c r="AM724" i="14"/>
  <c r="AN724" i="14" s="1"/>
  <c r="AD724" i="14"/>
  <c r="AE724" i="14" s="1"/>
  <c r="X724" i="14"/>
  <c r="AS723" i="14"/>
  <c r="AT723" i="14" s="1"/>
  <c r="AM723" i="14"/>
  <c r="AN723" i="14" s="1"/>
  <c r="AD723" i="14"/>
  <c r="AE723" i="14" s="1"/>
  <c r="X723" i="14"/>
  <c r="Y723" i="14" s="1"/>
  <c r="AS707" i="14"/>
  <c r="AT707" i="14" s="1"/>
  <c r="AM707" i="14"/>
  <c r="AN707" i="14" s="1"/>
  <c r="AD707" i="14"/>
  <c r="AE707" i="14" s="1"/>
  <c r="X707" i="14"/>
  <c r="AS705" i="14"/>
  <c r="AT705" i="14" s="1"/>
  <c r="AM705" i="14"/>
  <c r="AN705" i="14" s="1"/>
  <c r="AD705" i="14"/>
  <c r="AE705" i="14" s="1"/>
  <c r="X705" i="14"/>
  <c r="AS692" i="14"/>
  <c r="AT692" i="14" s="1"/>
  <c r="AM692" i="14"/>
  <c r="AN692" i="14" s="1"/>
  <c r="AD692" i="14"/>
  <c r="AE692" i="14" s="1"/>
  <c r="X692" i="14"/>
  <c r="AS690" i="14"/>
  <c r="AT690" i="14" s="1"/>
  <c r="AM690" i="14"/>
  <c r="AN690" i="14" s="1"/>
  <c r="AD690" i="14"/>
  <c r="AE690" i="14" s="1"/>
  <c r="X690" i="14"/>
  <c r="AS627" i="14"/>
  <c r="AT627" i="14" s="1"/>
  <c r="AM627" i="14"/>
  <c r="AN627" i="14" s="1"/>
  <c r="AD627" i="14"/>
  <c r="AE627" i="14" s="1"/>
  <c r="X627" i="14"/>
  <c r="AS626" i="14"/>
  <c r="AT626" i="14" s="1"/>
  <c r="AM626" i="14"/>
  <c r="AN626" i="14" s="1"/>
  <c r="AD626" i="14"/>
  <c r="AE626" i="14" s="1"/>
  <c r="X626" i="14"/>
  <c r="Y626" i="14" s="1"/>
  <c r="AS624" i="14"/>
  <c r="AT624" i="14" s="1"/>
  <c r="AM624" i="14"/>
  <c r="AN624" i="14" s="1"/>
  <c r="AD624" i="14"/>
  <c r="AE624" i="14" s="1"/>
  <c r="X624" i="14"/>
  <c r="Y624" i="14" s="1"/>
  <c r="AS623" i="14"/>
  <c r="AT623" i="14" s="1"/>
  <c r="AM623" i="14"/>
  <c r="AN623" i="14" s="1"/>
  <c r="AD623" i="14"/>
  <c r="AE623" i="14" s="1"/>
  <c r="X623" i="14"/>
  <c r="Y623" i="14" s="1"/>
  <c r="AS569" i="14"/>
  <c r="AT569" i="14" s="1"/>
  <c r="AM569" i="14"/>
  <c r="AN569" i="14" s="1"/>
  <c r="AD569" i="14"/>
  <c r="AE569" i="14" s="1"/>
  <c r="X569" i="14"/>
  <c r="AS568" i="14"/>
  <c r="AT568" i="14" s="1"/>
  <c r="AM568" i="14"/>
  <c r="AN568" i="14" s="1"/>
  <c r="AD568" i="14"/>
  <c r="AE568" i="14" s="1"/>
  <c r="X568" i="14"/>
  <c r="Y568" i="14" s="1"/>
  <c r="AS567" i="14"/>
  <c r="AM567" i="14"/>
  <c r="AD567" i="14"/>
  <c r="AE567" i="14" s="1"/>
  <c r="X567" i="14"/>
  <c r="Y567" i="14" s="1"/>
  <c r="AS565" i="14"/>
  <c r="AT565" i="14" s="1"/>
  <c r="AM565" i="14"/>
  <c r="AN565" i="14" s="1"/>
  <c r="AD565" i="14"/>
  <c r="AE565" i="14" s="1"/>
  <c r="X565" i="14"/>
  <c r="AS564" i="14"/>
  <c r="AT564" i="14" s="1"/>
  <c r="AM564" i="14"/>
  <c r="AN564" i="14" s="1"/>
  <c r="AD564" i="14"/>
  <c r="AE564" i="14" s="1"/>
  <c r="X564" i="14"/>
  <c r="Y564" i="14" s="1"/>
  <c r="AS563" i="14"/>
  <c r="AT563" i="14" s="1"/>
  <c r="AM563" i="14"/>
  <c r="AD563" i="14"/>
  <c r="AE563" i="14" s="1"/>
  <c r="X563" i="14"/>
  <c r="Y563" i="14" s="1"/>
  <c r="AS531" i="14"/>
  <c r="AT531" i="14" s="1"/>
  <c r="AM531" i="14"/>
  <c r="AN531" i="14" s="1"/>
  <c r="AD531" i="14"/>
  <c r="AE531" i="14" s="1"/>
  <c r="X531" i="14"/>
  <c r="AS530" i="14"/>
  <c r="AT530" i="14" s="1"/>
  <c r="AM530" i="14"/>
  <c r="AN530" i="14" s="1"/>
  <c r="AD530" i="14"/>
  <c r="AE530" i="14" s="1"/>
  <c r="X530" i="14"/>
  <c r="Y530" i="14" s="1"/>
  <c r="AS529" i="14"/>
  <c r="AT529" i="14" s="1"/>
  <c r="AM529" i="14"/>
  <c r="AD529" i="14"/>
  <c r="AE529" i="14" s="1"/>
  <c r="X529" i="14"/>
  <c r="Y529" i="14" s="1"/>
  <c r="AS527" i="14"/>
  <c r="AT527" i="14" s="1"/>
  <c r="AM527" i="14"/>
  <c r="AN527" i="14" s="1"/>
  <c r="AD527" i="14"/>
  <c r="AE527" i="14" s="1"/>
  <c r="X527" i="14"/>
  <c r="AS526" i="14"/>
  <c r="AT526" i="14" s="1"/>
  <c r="AM526" i="14"/>
  <c r="AN526" i="14" s="1"/>
  <c r="AD526" i="14"/>
  <c r="AE526" i="14" s="1"/>
  <c r="X526" i="14"/>
  <c r="Y526" i="14" s="1"/>
  <c r="AS525" i="14"/>
  <c r="AT525" i="14" s="1"/>
  <c r="AM525" i="14"/>
  <c r="AD525" i="14"/>
  <c r="AE525" i="14" s="1"/>
  <c r="X525" i="14"/>
  <c r="Y525" i="14" s="1"/>
  <c r="AS488" i="14"/>
  <c r="AT488" i="14" s="1"/>
  <c r="AM488" i="14"/>
  <c r="AN488" i="14" s="1"/>
  <c r="AD488" i="14"/>
  <c r="AE488" i="14" s="1"/>
  <c r="X488" i="14"/>
  <c r="AS487" i="14"/>
  <c r="AT487" i="14" s="1"/>
  <c r="AM487" i="14"/>
  <c r="AN487" i="14" s="1"/>
  <c r="AD487" i="14"/>
  <c r="AE487" i="14" s="1"/>
  <c r="X487" i="14"/>
  <c r="Y487" i="14" s="1"/>
  <c r="AS485" i="14"/>
  <c r="AT485" i="14" s="1"/>
  <c r="AM485" i="14"/>
  <c r="AN485" i="14" s="1"/>
  <c r="AD485" i="14"/>
  <c r="AE485" i="14" s="1"/>
  <c r="X485" i="14"/>
  <c r="Y485" i="14" s="1"/>
  <c r="AS484" i="14"/>
  <c r="AT484" i="14" s="1"/>
  <c r="AM484" i="14"/>
  <c r="AN484" i="14" s="1"/>
  <c r="AD484" i="14"/>
  <c r="AE484" i="14" s="1"/>
  <c r="X484" i="14"/>
  <c r="Y484" i="14" s="1"/>
  <c r="AS447" i="14"/>
  <c r="AT447" i="14" s="1"/>
  <c r="AM447" i="14"/>
  <c r="AN447" i="14" s="1"/>
  <c r="AD447" i="14"/>
  <c r="AE447" i="14" s="1"/>
  <c r="X447" i="14"/>
  <c r="AS446" i="14"/>
  <c r="AT446" i="14" s="1"/>
  <c r="AM446" i="14"/>
  <c r="AN446" i="14" s="1"/>
  <c r="AD446" i="14"/>
  <c r="AE446" i="14" s="1"/>
  <c r="X446" i="14"/>
  <c r="Y446" i="14" s="1"/>
  <c r="AS445" i="14"/>
  <c r="AT445" i="14" s="1"/>
  <c r="AM445" i="14"/>
  <c r="AD445" i="14"/>
  <c r="AE445" i="14" s="1"/>
  <c r="X445" i="14"/>
  <c r="Y445" i="14" s="1"/>
  <c r="AS443" i="14"/>
  <c r="AT443" i="14" s="1"/>
  <c r="AM443" i="14"/>
  <c r="AN443" i="14" s="1"/>
  <c r="AD443" i="14"/>
  <c r="AE443" i="14" s="1"/>
  <c r="AS442" i="14"/>
  <c r="AT442" i="14" s="1"/>
  <c r="AM442" i="14"/>
  <c r="AN442" i="14" s="1"/>
  <c r="AD442" i="14"/>
  <c r="AE442" i="14" s="1"/>
  <c r="X442" i="14"/>
  <c r="Y442" i="14" s="1"/>
  <c r="AS441" i="14"/>
  <c r="AT441" i="14" s="1"/>
  <c r="AM441" i="14"/>
  <c r="AN441" i="14" s="1"/>
  <c r="AD441" i="14"/>
  <c r="AE441" i="14" s="1"/>
  <c r="X441" i="14"/>
  <c r="Y441" i="14" s="1"/>
  <c r="AS428" i="14"/>
  <c r="AT428" i="14" s="1"/>
  <c r="AM428" i="14"/>
  <c r="AN428" i="14" s="1"/>
  <c r="AD428" i="14"/>
  <c r="AE428" i="14" s="1"/>
  <c r="X428" i="14"/>
  <c r="AS427" i="14"/>
  <c r="AT427" i="14" s="1"/>
  <c r="AM427" i="14"/>
  <c r="AN427" i="14" s="1"/>
  <c r="AD427" i="14"/>
  <c r="AE427" i="14" s="1"/>
  <c r="X427" i="14"/>
  <c r="Y427" i="14" s="1"/>
  <c r="AS425" i="14"/>
  <c r="AT425" i="14" s="1"/>
  <c r="AM425" i="14"/>
  <c r="AN425" i="14" s="1"/>
  <c r="AD425" i="14"/>
  <c r="AE425" i="14" s="1"/>
  <c r="X425" i="14"/>
  <c r="AS424" i="14"/>
  <c r="AT424" i="14" s="1"/>
  <c r="AM424" i="14"/>
  <c r="AN424" i="14" s="1"/>
  <c r="AD424" i="14"/>
  <c r="AE424" i="14" s="1"/>
  <c r="X424" i="14"/>
  <c r="Y424" i="14" s="1"/>
  <c r="AS390" i="14"/>
  <c r="AT390" i="14"/>
  <c r="AM390" i="14"/>
  <c r="AN390" i="14" s="1"/>
  <c r="AD390" i="14"/>
  <c r="AE390" i="14" s="1"/>
  <c r="X390" i="14"/>
  <c r="AS389" i="14"/>
  <c r="AT389" i="14" s="1"/>
  <c r="AM389" i="14"/>
  <c r="AN389" i="14" s="1"/>
  <c r="AD389" i="14"/>
  <c r="AE389" i="14" s="1"/>
  <c r="X389" i="14"/>
  <c r="Y389" i="14" s="1"/>
  <c r="AS387" i="14"/>
  <c r="AT387" i="14" s="1"/>
  <c r="AM387" i="14"/>
  <c r="AN387" i="14" s="1"/>
  <c r="AD387" i="14"/>
  <c r="AE387" i="14" s="1"/>
  <c r="X387" i="14"/>
  <c r="Y387" i="14" s="1"/>
  <c r="AS386" i="14"/>
  <c r="AT386" i="14" s="1"/>
  <c r="AM386" i="14"/>
  <c r="AN386" i="14" s="1"/>
  <c r="AD386" i="14"/>
  <c r="AE386" i="14" s="1"/>
  <c r="X386" i="14"/>
  <c r="Y386" i="14" s="1"/>
  <c r="AS351" i="14"/>
  <c r="AT351" i="14" s="1"/>
  <c r="AM351" i="14"/>
  <c r="AN351" i="14" s="1"/>
  <c r="AD351" i="14"/>
  <c r="AE351" i="14" s="1"/>
  <c r="X351" i="14"/>
  <c r="AS350" i="14"/>
  <c r="AT350" i="14" s="1"/>
  <c r="AM350" i="14"/>
  <c r="AN350" i="14" s="1"/>
  <c r="AD350" i="14"/>
  <c r="AE350" i="14" s="1"/>
  <c r="X350" i="14"/>
  <c r="Y350" i="14" s="1"/>
  <c r="AS348" i="14"/>
  <c r="AT348" i="14" s="1"/>
  <c r="AM348" i="14"/>
  <c r="AN348" i="14" s="1"/>
  <c r="AD348" i="14"/>
  <c r="AE348" i="14" s="1"/>
  <c r="X348" i="14"/>
  <c r="AS347" i="14"/>
  <c r="AT347" i="14" s="1"/>
  <c r="AM347" i="14"/>
  <c r="AN347" i="14" s="1"/>
  <c r="AD347" i="14"/>
  <c r="AE347" i="14" s="1"/>
  <c r="X347" i="14"/>
  <c r="Y347" i="14" s="1"/>
  <c r="AS315" i="14"/>
  <c r="AT315" i="14" s="1"/>
  <c r="AM315" i="14"/>
  <c r="AN315" i="14" s="1"/>
  <c r="AD315" i="14"/>
  <c r="AE315" i="14" s="1"/>
  <c r="X315" i="14"/>
  <c r="AS314" i="14"/>
  <c r="AT314" i="14" s="1"/>
  <c r="AM314" i="14"/>
  <c r="AN314" i="14" s="1"/>
  <c r="AD314" i="14"/>
  <c r="AE314" i="14" s="1"/>
  <c r="X314" i="14"/>
  <c r="Y314" i="14" s="1"/>
  <c r="AS313" i="14"/>
  <c r="AT313" i="14" s="1"/>
  <c r="AM313" i="14"/>
  <c r="AD313" i="14"/>
  <c r="AE313" i="14" s="1"/>
  <c r="X313" i="14"/>
  <c r="Y313" i="14" s="1"/>
  <c r="AS311" i="14"/>
  <c r="AT311" i="14" s="1"/>
  <c r="AM311" i="14"/>
  <c r="AN311" i="14" s="1"/>
  <c r="AD311" i="14"/>
  <c r="AE311" i="14" s="1"/>
  <c r="X311" i="14"/>
  <c r="AS310" i="14"/>
  <c r="AT310" i="14" s="1"/>
  <c r="AM310" i="14"/>
  <c r="AN310" i="14" s="1"/>
  <c r="AD310" i="14"/>
  <c r="AE310" i="14" s="1"/>
  <c r="X310" i="14"/>
  <c r="Y310" i="14" s="1"/>
  <c r="AS309" i="14"/>
  <c r="AT309" i="14" s="1"/>
  <c r="AM309" i="14"/>
  <c r="AD309" i="14"/>
  <c r="AE309" i="14" s="1"/>
  <c r="X309" i="14"/>
  <c r="Y309" i="14" s="1"/>
  <c r="AS272" i="14"/>
  <c r="AT272" i="14" s="1"/>
  <c r="AM272" i="14"/>
  <c r="AN272" i="14" s="1"/>
  <c r="AD272" i="14"/>
  <c r="AE272" i="14" s="1"/>
  <c r="X272" i="14"/>
  <c r="AS271" i="14"/>
  <c r="AT271" i="14" s="1"/>
  <c r="AM271" i="14"/>
  <c r="AN271" i="14" s="1"/>
  <c r="AD271" i="14"/>
  <c r="AE271" i="14" s="1"/>
  <c r="X271" i="14"/>
  <c r="Y271" i="14" s="1"/>
  <c r="AS270" i="14"/>
  <c r="AT270" i="14" s="1"/>
  <c r="AM270" i="14"/>
  <c r="AD270" i="14"/>
  <c r="AE270" i="14" s="1"/>
  <c r="X270" i="14"/>
  <c r="Y270" i="14" s="1"/>
  <c r="AS268" i="14"/>
  <c r="AT268" i="14" s="1"/>
  <c r="AM268" i="14"/>
  <c r="AN268" i="14" s="1"/>
  <c r="AD268" i="14"/>
  <c r="AE268" i="14" s="1"/>
  <c r="X268" i="14"/>
  <c r="AS267" i="14"/>
  <c r="AT267" i="14" s="1"/>
  <c r="AM267" i="14"/>
  <c r="AN267" i="14" s="1"/>
  <c r="AD267" i="14"/>
  <c r="AE267" i="14" s="1"/>
  <c r="X267" i="14"/>
  <c r="Y267" i="14" s="1"/>
  <c r="AS266" i="14"/>
  <c r="AM266" i="14"/>
  <c r="AD266" i="14"/>
  <c r="AE266" i="14" s="1"/>
  <c r="X266" i="14"/>
  <c r="Y266" i="14" s="1"/>
  <c r="AS230" i="14"/>
  <c r="AT230" i="14" s="1"/>
  <c r="AM230" i="14"/>
  <c r="AN230" i="14" s="1"/>
  <c r="AD230" i="14"/>
  <c r="AE230" i="14" s="1"/>
  <c r="X230" i="14"/>
  <c r="AS228" i="14"/>
  <c r="AT228" i="14" s="1"/>
  <c r="AM228" i="14"/>
  <c r="AN228" i="14" s="1"/>
  <c r="AD228" i="14"/>
  <c r="AE228" i="14" s="1"/>
  <c r="X228" i="14"/>
  <c r="Y228" i="14" s="1"/>
  <c r="AS226" i="14"/>
  <c r="AT226" i="14" s="1"/>
  <c r="AM226" i="14"/>
  <c r="AN226" i="14" s="1"/>
  <c r="AD226" i="14"/>
  <c r="X226" i="14"/>
  <c r="Y226" i="14" s="1"/>
  <c r="AS224" i="14"/>
  <c r="AT224" i="14" s="1"/>
  <c r="AM224" i="14"/>
  <c r="AN224" i="14" s="1"/>
  <c r="AD224" i="14"/>
  <c r="AE224" i="14" s="1"/>
  <c r="X224" i="14"/>
  <c r="Y224" i="14" s="1"/>
  <c r="AS188" i="14"/>
  <c r="AT188" i="14" s="1"/>
  <c r="AM188" i="14"/>
  <c r="AN188" i="14" s="1"/>
  <c r="AD188" i="14"/>
  <c r="AE188" i="14" s="1"/>
  <c r="X188" i="14"/>
  <c r="AS187" i="14"/>
  <c r="AT187" i="14" s="1"/>
  <c r="AM187" i="14"/>
  <c r="AN187" i="14" s="1"/>
  <c r="AD187" i="14"/>
  <c r="AE187" i="14" s="1"/>
  <c r="X187" i="14"/>
  <c r="Y187" i="14" s="1"/>
  <c r="AS185" i="14"/>
  <c r="AT185" i="14" s="1"/>
  <c r="AM185" i="14"/>
  <c r="AN185" i="14" s="1"/>
  <c r="AD185" i="14"/>
  <c r="AE185" i="14" s="1"/>
  <c r="X185" i="14"/>
  <c r="AS184" i="14"/>
  <c r="AT184" i="14" s="1"/>
  <c r="AM184" i="14"/>
  <c r="AN184" i="14" s="1"/>
  <c r="AD184" i="14"/>
  <c r="AE184" i="14" s="1"/>
  <c r="X184" i="14"/>
  <c r="Y184" i="14" s="1"/>
  <c r="AS150" i="14"/>
  <c r="AT150" i="14" s="1"/>
  <c r="AM150" i="14"/>
  <c r="AN150" i="14" s="1"/>
  <c r="AD150" i="14"/>
  <c r="AE150" i="14" s="1"/>
  <c r="X150" i="14"/>
  <c r="AS149" i="14"/>
  <c r="AT149" i="14" s="1"/>
  <c r="AM149" i="14"/>
  <c r="AN149" i="14" s="1"/>
  <c r="AD149" i="14"/>
  <c r="AE149" i="14" s="1"/>
  <c r="X149" i="14"/>
  <c r="Y149" i="14" s="1"/>
  <c r="AS147" i="14"/>
  <c r="AT147" i="14" s="1"/>
  <c r="AM147" i="14"/>
  <c r="AN147" i="14" s="1"/>
  <c r="AD147" i="14"/>
  <c r="AE147" i="14" s="1"/>
  <c r="X147" i="14"/>
  <c r="AS146" i="14"/>
  <c r="AT146" i="14" s="1"/>
  <c r="AM146" i="14"/>
  <c r="AN146" i="14" s="1"/>
  <c r="AD146" i="14"/>
  <c r="AE146" i="14" s="1"/>
  <c r="X146" i="14"/>
  <c r="Y146" i="14" s="1"/>
  <c r="AS110" i="14"/>
  <c r="AT110" i="14" s="1"/>
  <c r="AM110" i="14"/>
  <c r="AN110" i="14" s="1"/>
  <c r="AD110" i="14"/>
  <c r="AE110" i="14" s="1"/>
  <c r="X110" i="14"/>
  <c r="AS109" i="14"/>
  <c r="AT109" i="14" s="1"/>
  <c r="AM109" i="14"/>
  <c r="AN109" i="14" s="1"/>
  <c r="AD109" i="14"/>
  <c r="AE109" i="14" s="1"/>
  <c r="X109" i="14"/>
  <c r="Y109" i="14" s="1"/>
  <c r="AS108" i="14"/>
  <c r="AT108" i="14" s="1"/>
  <c r="AM108" i="14"/>
  <c r="AD108" i="14"/>
  <c r="AE108" i="14" s="1"/>
  <c r="X108" i="14"/>
  <c r="AS106" i="14"/>
  <c r="AT106" i="14" s="1"/>
  <c r="AM106" i="14"/>
  <c r="AN106" i="14" s="1"/>
  <c r="AD106" i="14"/>
  <c r="AE106" i="14" s="1"/>
  <c r="X106" i="14"/>
  <c r="AS105" i="14"/>
  <c r="AT105" i="14" s="1"/>
  <c r="AM105" i="14"/>
  <c r="AN105" i="14" s="1"/>
  <c r="AD105" i="14"/>
  <c r="AE105" i="14" s="1"/>
  <c r="X105" i="14"/>
  <c r="Y105" i="14" s="1"/>
  <c r="AS104" i="14"/>
  <c r="AT104" i="14" s="1"/>
  <c r="AM104" i="14"/>
  <c r="AD104" i="14"/>
  <c r="AE104" i="14" s="1"/>
  <c r="X104" i="14"/>
  <c r="Y104" i="14" s="1"/>
  <c r="AS68" i="14"/>
  <c r="AT68" i="14" s="1"/>
  <c r="AM68" i="14"/>
  <c r="AN68" i="14" s="1"/>
  <c r="AD68" i="14"/>
  <c r="AE68" i="14" s="1"/>
  <c r="X68" i="14"/>
  <c r="AS67" i="14"/>
  <c r="AT67" i="14" s="1"/>
  <c r="AM67" i="14"/>
  <c r="AD67" i="14"/>
  <c r="X67" i="14"/>
  <c r="AS66" i="14"/>
  <c r="AT66" i="14" s="1"/>
  <c r="AM66" i="14"/>
  <c r="AD66" i="14"/>
  <c r="AE66" i="14" s="1"/>
  <c r="X66" i="14"/>
  <c r="Y66" i="14" s="1"/>
  <c r="AS64" i="14"/>
  <c r="AT64" i="14" s="1"/>
  <c r="AM64" i="14"/>
  <c r="AN64" i="14" s="1"/>
  <c r="AD64" i="14"/>
  <c r="AE64" i="14" s="1"/>
  <c r="X64" i="14"/>
  <c r="AS63" i="14"/>
  <c r="AT63" i="14" s="1"/>
  <c r="AM63" i="14"/>
  <c r="AD63" i="14"/>
  <c r="X63" i="14"/>
  <c r="U65" i="14"/>
  <c r="V65" i="14"/>
  <c r="W65" i="14"/>
  <c r="AA65" i="14"/>
  <c r="AB65" i="14"/>
  <c r="AC65" i="14"/>
  <c r="AJ65" i="14"/>
  <c r="AK65" i="14"/>
  <c r="AL65" i="14"/>
  <c r="AP65" i="14"/>
  <c r="AQ65" i="14"/>
  <c r="AR65" i="14"/>
  <c r="U69" i="14"/>
  <c r="V69" i="14"/>
  <c r="W69" i="14"/>
  <c r="AA69" i="14"/>
  <c r="AB69" i="14"/>
  <c r="AC69" i="14"/>
  <c r="AJ69" i="14"/>
  <c r="AK69" i="14"/>
  <c r="AL69" i="14"/>
  <c r="AP69" i="14"/>
  <c r="AQ69" i="14"/>
  <c r="AR69" i="14"/>
  <c r="AS49" i="14"/>
  <c r="AT49" i="14" s="1"/>
  <c r="AM49" i="14"/>
  <c r="AN49" i="14" s="1"/>
  <c r="AD49" i="14"/>
  <c r="X49" i="14"/>
  <c r="AS48" i="14"/>
  <c r="AT48" i="14" s="1"/>
  <c r="AM48" i="14"/>
  <c r="AN48" i="14" s="1"/>
  <c r="AD48" i="14"/>
  <c r="AE48" i="14" s="1"/>
  <c r="X48" i="14"/>
  <c r="Y48" i="14" s="1"/>
  <c r="AS46" i="14"/>
  <c r="AT46" i="14" s="1"/>
  <c r="AM46" i="14"/>
  <c r="AN46" i="14" s="1"/>
  <c r="AD46" i="14"/>
  <c r="AE46" i="14" s="1"/>
  <c r="X46" i="14"/>
  <c r="AS45" i="14"/>
  <c r="AT45" i="14" s="1"/>
  <c r="AM45" i="14"/>
  <c r="AN45" i="14" s="1"/>
  <c r="AD45" i="14"/>
  <c r="AE45" i="14" s="1"/>
  <c r="X45" i="14"/>
  <c r="Y45" i="14" s="1"/>
  <c r="AJ145" i="14"/>
  <c r="AK145" i="14"/>
  <c r="AL145" i="14"/>
  <c r="X24" i="99"/>
  <c r="Y24" i="99" s="1"/>
  <c r="AD24" i="99"/>
  <c r="AE24" i="99" s="1"/>
  <c r="AM24" i="99"/>
  <c r="AN24" i="99" s="1"/>
  <c r="AS24" i="99"/>
  <c r="AT24" i="99" s="1"/>
  <c r="S20" i="99"/>
  <c r="U20" i="99"/>
  <c r="V20" i="99"/>
  <c r="W20" i="99"/>
  <c r="AA20" i="99"/>
  <c r="AB20" i="99"/>
  <c r="AC20" i="99"/>
  <c r="AJ20" i="99"/>
  <c r="AK20" i="99"/>
  <c r="AL20" i="99"/>
  <c r="AP20" i="99"/>
  <c r="AQ20" i="99"/>
  <c r="AR20" i="99"/>
  <c r="X44" i="99"/>
  <c r="Y44" i="99" s="1"/>
  <c r="AD44" i="99"/>
  <c r="AE44" i="99" s="1"/>
  <c r="AM44" i="99"/>
  <c r="AN44" i="99" s="1"/>
  <c r="AS44" i="99"/>
  <c r="AT44" i="99" s="1"/>
  <c r="S39" i="99"/>
  <c r="U39" i="99"/>
  <c r="V39" i="99"/>
  <c r="W39" i="99"/>
  <c r="AA39" i="99"/>
  <c r="AB39" i="99"/>
  <c r="AC39" i="99"/>
  <c r="AJ39" i="99"/>
  <c r="AK39" i="99"/>
  <c r="AL39" i="99"/>
  <c r="AP39" i="99"/>
  <c r="AQ39" i="99"/>
  <c r="AR39" i="99"/>
  <c r="O39" i="99"/>
  <c r="S80" i="99"/>
  <c r="S79" i="99" s="1"/>
  <c r="S78" i="99" s="1"/>
  <c r="S77" i="99" s="1"/>
  <c r="S76" i="99" s="1"/>
  <c r="S75" i="99" s="1"/>
  <c r="S67" i="99"/>
  <c r="S66" i="99" s="1"/>
  <c r="S65" i="99" s="1"/>
  <c r="S64" i="99" s="1"/>
  <c r="S63" i="99" s="1"/>
  <c r="S62" i="99" s="1"/>
  <c r="S59" i="99"/>
  <c r="S58" i="99" s="1"/>
  <c r="S51" i="99"/>
  <c r="S50" i="99" s="1"/>
  <c r="S38" i="99"/>
  <c r="S37" i="99" s="1"/>
  <c r="S36" i="99" s="1"/>
  <c r="S35" i="99" s="1"/>
  <c r="S34" i="99" s="1"/>
  <c r="S32" i="99"/>
  <c r="S31" i="99" s="1"/>
  <c r="S19" i="99"/>
  <c r="S18" i="99" s="1"/>
  <c r="O80" i="99"/>
  <c r="O79" i="99" s="1"/>
  <c r="O78" i="99" s="1"/>
  <c r="O77" i="99" s="1"/>
  <c r="O76" i="99" s="1"/>
  <c r="O75" i="99" s="1"/>
  <c r="O67" i="99"/>
  <c r="O66" i="99" s="1"/>
  <c r="O65" i="99" s="1"/>
  <c r="O64" i="99" s="1"/>
  <c r="O63" i="99" s="1"/>
  <c r="O62" i="99" s="1"/>
  <c r="O61" i="99" s="1"/>
  <c r="O59" i="99"/>
  <c r="O58" i="99" s="1"/>
  <c r="O57" i="99" s="1"/>
  <c r="O56" i="99" s="1"/>
  <c r="O55" i="99" s="1"/>
  <c r="O54" i="99" s="1"/>
  <c r="O53" i="99" s="1"/>
  <c r="O51" i="99"/>
  <c r="O50" i="99" s="1"/>
  <c r="O49" i="99" s="1"/>
  <c r="O48" i="99" s="1"/>
  <c r="O47" i="99" s="1"/>
  <c r="O46" i="99" s="1"/>
  <c r="O45" i="99" s="1"/>
  <c r="O38" i="99"/>
  <c r="O37" i="99" s="1"/>
  <c r="O36" i="99" s="1"/>
  <c r="O35" i="99" s="1"/>
  <c r="O34" i="99" s="1"/>
  <c r="O26" i="99" s="1"/>
  <c r="O13" i="99" s="1"/>
  <c r="O12" i="99" s="1"/>
  <c r="O11" i="99" s="1"/>
  <c r="O32" i="99"/>
  <c r="O31" i="99" s="1"/>
  <c r="O30" i="99" s="1"/>
  <c r="O29" i="99" s="1"/>
  <c r="O28" i="99" s="1"/>
  <c r="O27" i="99" s="1"/>
  <c r="O20" i="99"/>
  <c r="O19" i="99" s="1"/>
  <c r="O18" i="99" s="1"/>
  <c r="O17" i="99" s="1"/>
  <c r="O16" i="99" s="1"/>
  <c r="O15" i="99" s="1"/>
  <c r="O14" i="99" s="1"/>
  <c r="U19" i="14"/>
  <c r="U18" i="14" s="1"/>
  <c r="U26" i="14"/>
  <c r="U25" i="14" s="1"/>
  <c r="U24" i="14" s="1"/>
  <c r="U44" i="14"/>
  <c r="U47" i="14"/>
  <c r="U50" i="14"/>
  <c r="U61" i="14"/>
  <c r="U87" i="14"/>
  <c r="U89" i="14"/>
  <c r="U95" i="14"/>
  <c r="U94" i="14" s="1"/>
  <c r="U103" i="14"/>
  <c r="U107" i="14"/>
  <c r="U111" i="14"/>
  <c r="U129" i="14"/>
  <c r="U137" i="14"/>
  <c r="U136" i="14" s="1"/>
  <c r="U135" i="14" s="1"/>
  <c r="U145" i="14"/>
  <c r="U148" i="14"/>
  <c r="U151" i="14"/>
  <c r="U169" i="14"/>
  <c r="U175" i="14"/>
  <c r="U174" i="14" s="1"/>
  <c r="U183" i="14"/>
  <c r="U186" i="14"/>
  <c r="U189" i="14"/>
  <c r="U207" i="14"/>
  <c r="U209" i="14"/>
  <c r="U215" i="14"/>
  <c r="U214" i="14" s="1"/>
  <c r="U231" i="14"/>
  <c r="U249" i="14"/>
  <c r="U251" i="14"/>
  <c r="X251" i="14" s="1"/>
  <c r="U257" i="14"/>
  <c r="U256" i="14" s="1"/>
  <c r="U265" i="14"/>
  <c r="U269" i="14"/>
  <c r="U273" i="14"/>
  <c r="U292" i="14"/>
  <c r="U294" i="14"/>
  <c r="U300" i="14"/>
  <c r="U299" i="14" s="1"/>
  <c r="U308" i="14"/>
  <c r="U312" i="14"/>
  <c r="U316" i="14"/>
  <c r="U329" i="14"/>
  <c r="U331" i="14"/>
  <c r="U337" i="14"/>
  <c r="U336" i="14" s="1"/>
  <c r="U346" i="14"/>
  <c r="U349" i="14"/>
  <c r="U352" i="14"/>
  <c r="U369" i="14"/>
  <c r="U371" i="14"/>
  <c r="U377" i="14"/>
  <c r="U376" i="14" s="1"/>
  <c r="U385" i="14"/>
  <c r="U388" i="14"/>
  <c r="U391" i="14"/>
  <c r="U403" i="14"/>
  <c r="U402" i="14" s="1"/>
  <c r="U401" i="14" s="1"/>
  <c r="U409" i="14"/>
  <c r="U408" i="14" s="1"/>
  <c r="U407" i="14" s="1"/>
  <c r="U426" i="14"/>
  <c r="U429" i="14"/>
  <c r="U440" i="14"/>
  <c r="U444" i="14"/>
  <c r="U448" i="14"/>
  <c r="U467" i="14"/>
  <c r="U469" i="14"/>
  <c r="U475" i="14"/>
  <c r="U474" i="14" s="1"/>
  <c r="U483" i="14"/>
  <c r="U486" i="14"/>
  <c r="U489" i="14"/>
  <c r="U508" i="14"/>
  <c r="U510" i="14"/>
  <c r="U516" i="14"/>
  <c r="U515" i="14" s="1"/>
  <c r="U524" i="14"/>
  <c r="U528" i="14"/>
  <c r="U532" i="14"/>
  <c r="U546" i="14"/>
  <c r="U548" i="14"/>
  <c r="U554" i="14"/>
  <c r="U553" i="14"/>
  <c r="U562" i="14"/>
  <c r="U566" i="14"/>
  <c r="U570" i="14"/>
  <c r="U588" i="14"/>
  <c r="U590" i="14"/>
  <c r="U594" i="14"/>
  <c r="U593" i="14" s="1"/>
  <c r="U603" i="14"/>
  <c r="U602" i="14" s="1"/>
  <c r="U611" i="14"/>
  <c r="U610" i="14" s="1"/>
  <c r="U622" i="14"/>
  <c r="U625" i="14"/>
  <c r="U628" i="14"/>
  <c r="U642" i="14"/>
  <c r="U641" i="14" s="1"/>
  <c r="U646" i="14"/>
  <c r="U648" i="14"/>
  <c r="U659" i="14"/>
  <c r="U664" i="14"/>
  <c r="U670" i="14"/>
  <c r="U679" i="14"/>
  <c r="U685" i="14"/>
  <c r="U689" i="14"/>
  <c r="U691" i="14"/>
  <c r="U693" i="14"/>
  <c r="U704" i="14"/>
  <c r="U706" i="14"/>
  <c r="U708" i="14"/>
  <c r="U719" i="14"/>
  <c r="U725" i="14"/>
  <c r="U729" i="14"/>
  <c r="U733" i="14"/>
  <c r="U732" i="14" s="1"/>
  <c r="U731" i="14" s="1"/>
  <c r="U744" i="14"/>
  <c r="U743" i="14" s="1"/>
  <c r="U751" i="14"/>
  <c r="U750" i="14" s="1"/>
  <c r="U758" i="14"/>
  <c r="U757" i="14" s="1"/>
  <c r="U765" i="14"/>
  <c r="U772" i="14"/>
  <c r="U780" i="14"/>
  <c r="U782" i="14"/>
  <c r="U791" i="14"/>
  <c r="U790" i="14" s="1"/>
  <c r="U799" i="14"/>
  <c r="U798" i="14" s="1"/>
  <c r="U797" i="14" s="1"/>
  <c r="U807" i="14"/>
  <c r="U809" i="14"/>
  <c r="U811" i="14"/>
  <c r="U816" i="14"/>
  <c r="U825" i="14"/>
  <c r="U827" i="14"/>
  <c r="U829" i="14"/>
  <c r="U834" i="14"/>
  <c r="U842" i="14"/>
  <c r="U845" i="14"/>
  <c r="U848" i="14"/>
  <c r="U855" i="14"/>
  <c r="U854" i="14" s="1"/>
  <c r="U859" i="14"/>
  <c r="U858" i="14" s="1"/>
  <c r="U857" i="14" s="1"/>
  <c r="U865" i="14"/>
  <c r="U864" i="14" s="1"/>
  <c r="U872" i="14"/>
  <c r="U871" i="14" s="1"/>
  <c r="U879" i="14"/>
  <c r="U883" i="14"/>
  <c r="U887" i="14"/>
  <c r="U893" i="14"/>
  <c r="U901" i="14"/>
  <c r="U903" i="14"/>
  <c r="U905" i="14"/>
  <c r="U916" i="14"/>
  <c r="U918" i="14"/>
  <c r="U920" i="14"/>
  <c r="U930" i="14"/>
  <c r="U929" i="14"/>
  <c r="U946" i="14"/>
  <c r="U943" i="14" s="1"/>
  <c r="U955" i="14"/>
  <c r="U957" i="14"/>
  <c r="U959" i="14"/>
  <c r="U970" i="14"/>
  <c r="U972" i="14"/>
  <c r="U974" i="14"/>
  <c r="U984" i="14"/>
  <c r="U986" i="14"/>
  <c r="U988" i="14"/>
  <c r="V19" i="14"/>
  <c r="V18" i="14" s="1"/>
  <c r="V26" i="14"/>
  <c r="V25" i="14" s="1"/>
  <c r="V24" i="14" s="1"/>
  <c r="V44" i="14"/>
  <c r="V47" i="14"/>
  <c r="V50" i="14"/>
  <c r="V61" i="14"/>
  <c r="V87" i="14"/>
  <c r="V89" i="14"/>
  <c r="V95" i="14"/>
  <c r="V94" i="14" s="1"/>
  <c r="V103" i="14"/>
  <c r="V107" i="14"/>
  <c r="V111" i="14"/>
  <c r="V129" i="14"/>
  <c r="V137" i="14"/>
  <c r="V136" i="14" s="1"/>
  <c r="V135" i="14" s="1"/>
  <c r="V145" i="14"/>
  <c r="V148" i="14"/>
  <c r="V151" i="14"/>
  <c r="V169" i="14"/>
  <c r="V175" i="14"/>
  <c r="V174" i="14" s="1"/>
  <c r="V183" i="14"/>
  <c r="V186" i="14"/>
  <c r="V189" i="14"/>
  <c r="V207" i="14"/>
  <c r="V209" i="14"/>
  <c r="V215" i="14"/>
  <c r="V214" i="14" s="1"/>
  <c r="V213" i="14" s="1"/>
  <c r="V231" i="14"/>
  <c r="V249" i="14"/>
  <c r="V251" i="14"/>
  <c r="V257" i="14"/>
  <c r="V256" i="14" s="1"/>
  <c r="V255" i="14" s="1"/>
  <c r="V265" i="14"/>
  <c r="V269" i="14"/>
  <c r="V273" i="14"/>
  <c r="V292" i="14"/>
  <c r="V294" i="14"/>
  <c r="V300" i="14"/>
  <c r="V299" i="14" s="1"/>
  <c r="V298" i="14" s="1"/>
  <c r="V308" i="14"/>
  <c r="V312" i="14"/>
  <c r="V316" i="14"/>
  <c r="V329" i="14"/>
  <c r="V331" i="14"/>
  <c r="V337" i="14"/>
  <c r="V336" i="14" s="1"/>
  <c r="V335" i="14" s="1"/>
  <c r="V346" i="14"/>
  <c r="V349" i="14"/>
  <c r="V352" i="14"/>
  <c r="V369" i="14"/>
  <c r="V371" i="14"/>
  <c r="V377" i="14"/>
  <c r="V376" i="14" s="1"/>
  <c r="V375" i="14" s="1"/>
  <c r="V385" i="14"/>
  <c r="V388" i="14"/>
  <c r="V391" i="14"/>
  <c r="V403" i="14"/>
  <c r="V402" i="14" s="1"/>
  <c r="V401" i="14" s="1"/>
  <c r="V409" i="14"/>
  <c r="V408" i="14" s="1"/>
  <c r="V407" i="14" s="1"/>
  <c r="V426" i="14"/>
  <c r="V429" i="14"/>
  <c r="V440" i="14"/>
  <c r="V444" i="14"/>
  <c r="V448" i="14"/>
  <c r="V467" i="14"/>
  <c r="V469" i="14"/>
  <c r="V475" i="14"/>
  <c r="V474" i="14" s="1"/>
  <c r="V473" i="14" s="1"/>
  <c r="V483" i="14"/>
  <c r="V486" i="14"/>
  <c r="V489" i="14"/>
  <c r="V508" i="14"/>
  <c r="V507" i="14" s="1"/>
  <c r="V506" i="14" s="1"/>
  <c r="X506" i="14" s="1"/>
  <c r="V510" i="14"/>
  <c r="V516" i="14"/>
  <c r="V515" i="14"/>
  <c r="V514" i="14" s="1"/>
  <c r="V524" i="14"/>
  <c r="V528" i="14"/>
  <c r="V532" i="14"/>
  <c r="V546" i="14"/>
  <c r="V548" i="14"/>
  <c r="V554" i="14"/>
  <c r="V553" i="14" s="1"/>
  <c r="V562" i="14"/>
  <c r="V566" i="14"/>
  <c r="V570" i="14"/>
  <c r="V588" i="14"/>
  <c r="V587" i="14" s="1"/>
  <c r="V586" i="14" s="1"/>
  <c r="V590" i="14"/>
  <c r="V594" i="14"/>
  <c r="V593" i="14" s="1"/>
  <c r="V592" i="14" s="1"/>
  <c r="V603" i="14"/>
  <c r="V602" i="14" s="1"/>
  <c r="V601" i="14" s="1"/>
  <c r="V600" i="14" s="1"/>
  <c r="V599" i="14" s="1"/>
  <c r="V611" i="14"/>
  <c r="V610" i="14" s="1"/>
  <c r="V622" i="14"/>
  <c r="V625" i="14"/>
  <c r="V628" i="14"/>
  <c r="V642" i="14"/>
  <c r="V641" i="14" s="1"/>
  <c r="V640" i="14" s="1"/>
  <c r="V646" i="14"/>
  <c r="V648" i="14"/>
  <c r="V659" i="14"/>
  <c r="V664" i="14"/>
  <c r="V670" i="14"/>
  <c r="V679" i="14"/>
  <c r="V685" i="14"/>
  <c r="V689" i="14"/>
  <c r="V691" i="14"/>
  <c r="V693" i="14"/>
  <c r="V704" i="14"/>
  <c r="V706" i="14"/>
  <c r="V708" i="14"/>
  <c r="V719" i="14"/>
  <c r="V725" i="14"/>
  <c r="V729" i="14"/>
  <c r="V733" i="14"/>
  <c r="V732" i="14" s="1"/>
  <c r="V731" i="14" s="1"/>
  <c r="V744" i="14"/>
  <c r="V743" i="14" s="1"/>
  <c r="V742" i="14" s="1"/>
  <c r="V741" i="14" s="1"/>
  <c r="V740" i="14" s="1"/>
  <c r="V739" i="14" s="1"/>
  <c r="V751" i="14"/>
  <c r="V750" i="14" s="1"/>
  <c r="V749" i="14" s="1"/>
  <c r="V748" i="14" s="1"/>
  <c r="V747" i="14" s="1"/>
  <c r="V746" i="14" s="1"/>
  <c r="V758" i="14"/>
  <c r="V757" i="14" s="1"/>
  <c r="V756" i="14" s="1"/>
  <c r="V755" i="14" s="1"/>
  <c r="V754" i="14" s="1"/>
  <c r="V753" i="14" s="1"/>
  <c r="V765" i="14"/>
  <c r="V772" i="14"/>
  <c r="V780" i="14"/>
  <c r="V782" i="14"/>
  <c r="V791" i="14"/>
  <c r="V790" i="14"/>
  <c r="V789" i="14" s="1"/>
  <c r="V799" i="14"/>
  <c r="V798" i="14" s="1"/>
  <c r="V797" i="14" s="1"/>
  <c r="V807" i="14"/>
  <c r="V809" i="14"/>
  <c r="V811" i="14"/>
  <c r="V816" i="14"/>
  <c r="V825" i="14"/>
  <c r="V827" i="14"/>
  <c r="V829" i="14"/>
  <c r="V834" i="14"/>
  <c r="V842" i="14"/>
  <c r="V845" i="14"/>
  <c r="V848" i="14"/>
  <c r="V855" i="14"/>
  <c r="V854" i="14" s="1"/>
  <c r="V853" i="14" s="1"/>
  <c r="V859" i="14"/>
  <c r="V858" i="14" s="1"/>
  <c r="V865" i="14"/>
  <c r="V864" i="14" s="1"/>
  <c r="V863" i="14" s="1"/>
  <c r="V872" i="14"/>
  <c r="V871" i="14" s="1"/>
  <c r="V870" i="14" s="1"/>
  <c r="V879" i="14"/>
  <c r="V883" i="14"/>
  <c r="V887" i="14"/>
  <c r="V893" i="14"/>
  <c r="V901" i="14"/>
  <c r="V903" i="14"/>
  <c r="V905" i="14"/>
  <c r="V916" i="14"/>
  <c r="V918" i="14"/>
  <c r="V920" i="14"/>
  <c r="V930" i="14"/>
  <c r="V929" i="14"/>
  <c r="V928" i="14" s="1"/>
  <c r="V946" i="14"/>
  <c r="V943" i="14" s="1"/>
  <c r="V942" i="14" s="1"/>
  <c r="V941" i="14" s="1"/>
  <c r="V940" i="14" s="1"/>
  <c r="V939" i="14" s="1"/>
  <c r="V955" i="14"/>
  <c r="V957" i="14"/>
  <c r="V959" i="14"/>
  <c r="V970" i="14"/>
  <c r="V972" i="14"/>
  <c r="V974" i="14"/>
  <c r="V984" i="14"/>
  <c r="V986" i="14"/>
  <c r="V988" i="14"/>
  <c r="W19" i="14"/>
  <c r="W18" i="14" s="1"/>
  <c r="W26" i="14"/>
  <c r="W25" i="14" s="1"/>
  <c r="W24" i="14" s="1"/>
  <c r="W44" i="14"/>
  <c r="W47" i="14"/>
  <c r="W50" i="14"/>
  <c r="W61" i="14"/>
  <c r="W87" i="14"/>
  <c r="W89" i="14"/>
  <c r="W95" i="14"/>
  <c r="W94" i="14" s="1"/>
  <c r="W103" i="14"/>
  <c r="W107" i="14"/>
  <c r="W111" i="14"/>
  <c r="W129" i="14"/>
  <c r="W137" i="14"/>
  <c r="W136" i="14" s="1"/>
  <c r="W145" i="14"/>
  <c r="W148" i="14"/>
  <c r="W151" i="14"/>
  <c r="W169" i="14"/>
  <c r="W168" i="14" s="1"/>
  <c r="W167" i="14" s="1"/>
  <c r="W175" i="14"/>
  <c r="W174" i="14" s="1"/>
  <c r="W183" i="14"/>
  <c r="W186" i="14"/>
  <c r="W189" i="14"/>
  <c r="W207" i="14"/>
  <c r="W209" i="14"/>
  <c r="W215" i="14"/>
  <c r="W214" i="14" s="1"/>
  <c r="W213" i="14" s="1"/>
  <c r="W231" i="14"/>
  <c r="W249" i="14"/>
  <c r="W251" i="14"/>
  <c r="W248" i="14" s="1"/>
  <c r="W247" i="14" s="1"/>
  <c r="W257" i="14"/>
  <c r="W256" i="14" s="1"/>
  <c r="W255" i="14" s="1"/>
  <c r="W265" i="14"/>
  <c r="W269" i="14"/>
  <c r="W273" i="14"/>
  <c r="W292" i="14"/>
  <c r="W294" i="14"/>
  <c r="W300" i="14"/>
  <c r="W299" i="14" s="1"/>
  <c r="W298" i="14" s="1"/>
  <c r="W308" i="14"/>
  <c r="W312" i="14"/>
  <c r="W316" i="14"/>
  <c r="W329" i="14"/>
  <c r="W331" i="14"/>
  <c r="W337" i="14"/>
  <c r="W336" i="14" s="1"/>
  <c r="W346" i="14"/>
  <c r="W349" i="14"/>
  <c r="W352" i="14"/>
  <c r="W369" i="14"/>
  <c r="W371" i="14"/>
  <c r="W377" i="14"/>
  <c r="W376" i="14" s="1"/>
  <c r="W375" i="14" s="1"/>
  <c r="W385" i="14"/>
  <c r="W388" i="14"/>
  <c r="W391" i="14"/>
  <c r="W403" i="14"/>
  <c r="W402" i="14" s="1"/>
  <c r="W401" i="14" s="1"/>
  <c r="W409" i="14"/>
  <c r="W408" i="14" s="1"/>
  <c r="W407" i="14" s="1"/>
  <c r="X407" i="14" s="1"/>
  <c r="W426" i="14"/>
  <c r="W429" i="14"/>
  <c r="W440" i="14"/>
  <c r="W444" i="14"/>
  <c r="W448" i="14"/>
  <c r="W467" i="14"/>
  <c r="W469" i="14"/>
  <c r="W475" i="14"/>
  <c r="W474" i="14" s="1"/>
  <c r="W473" i="14" s="1"/>
  <c r="W483" i="14"/>
  <c r="W486" i="14"/>
  <c r="W489" i="14"/>
  <c r="W508" i="14"/>
  <c r="W510" i="14"/>
  <c r="W516" i="14"/>
  <c r="W515" i="14" s="1"/>
  <c r="W524" i="14"/>
  <c r="W528" i="14"/>
  <c r="W532" i="14"/>
  <c r="W546" i="14"/>
  <c r="W548" i="14"/>
  <c r="W554" i="14"/>
  <c r="W553" i="14" s="1"/>
  <c r="W552" i="14" s="1"/>
  <c r="W562" i="14"/>
  <c r="W566" i="14"/>
  <c r="W570" i="14"/>
  <c r="W588" i="14"/>
  <c r="W590" i="14"/>
  <c r="W594" i="14"/>
  <c r="W593" i="14" s="1"/>
  <c r="W603" i="14"/>
  <c r="W602" i="14" s="1"/>
  <c r="W601" i="14" s="1"/>
  <c r="W611" i="14"/>
  <c r="W610" i="14" s="1"/>
  <c r="W609" i="14" s="1"/>
  <c r="W608" i="14" s="1"/>
  <c r="W607" i="14" s="1"/>
  <c r="W622" i="14"/>
  <c r="W625" i="14"/>
  <c r="W628" i="14"/>
  <c r="W642" i="14"/>
  <c r="W641" i="14" s="1"/>
  <c r="W646" i="14"/>
  <c r="W645" i="14" s="1"/>
  <c r="W648" i="14"/>
  <c r="W664" i="14"/>
  <c r="W670" i="14"/>
  <c r="W679" i="14"/>
  <c r="W685" i="14"/>
  <c r="W689" i="14"/>
  <c r="W691" i="14"/>
  <c r="W693" i="14"/>
  <c r="W704" i="14"/>
  <c r="W706" i="14"/>
  <c r="W708" i="14"/>
  <c r="W719" i="14"/>
  <c r="W725" i="14"/>
  <c r="W729" i="14"/>
  <c r="W733" i="14"/>
  <c r="W732" i="14" s="1"/>
  <c r="W744" i="14"/>
  <c r="W743" i="14" s="1"/>
  <c r="W742" i="14" s="1"/>
  <c r="W741" i="14" s="1"/>
  <c r="W740" i="14" s="1"/>
  <c r="W739" i="14" s="1"/>
  <c r="W751" i="14"/>
  <c r="W750" i="14" s="1"/>
  <c r="W758" i="14"/>
  <c r="W757" i="14" s="1"/>
  <c r="W765" i="14"/>
  <c r="W772" i="14"/>
  <c r="W780" i="14"/>
  <c r="W782" i="14"/>
  <c r="W791" i="14"/>
  <c r="W790" i="14" s="1"/>
  <c r="W789" i="14" s="1"/>
  <c r="W799" i="14"/>
  <c r="W798" i="14" s="1"/>
  <c r="W807" i="14"/>
  <c r="W809" i="14"/>
  <c r="W811" i="14"/>
  <c r="W816" i="14"/>
  <c r="W825" i="14"/>
  <c r="W827" i="14"/>
  <c r="W829" i="14"/>
  <c r="W834" i="14"/>
  <c r="W842" i="14"/>
  <c r="W845" i="14"/>
  <c r="W848" i="14"/>
  <c r="W855" i="14"/>
  <c r="W854" i="14" s="1"/>
  <c r="W853" i="14" s="1"/>
  <c r="W859" i="14"/>
  <c r="W858" i="14" s="1"/>
  <c r="W857" i="14" s="1"/>
  <c r="W865" i="14"/>
  <c r="W864" i="14" s="1"/>
  <c r="W863" i="14" s="1"/>
  <c r="W872" i="14"/>
  <c r="W871" i="14" s="1"/>
  <c r="W870" i="14" s="1"/>
  <c r="W879" i="14"/>
  <c r="W883" i="14"/>
  <c r="W887" i="14"/>
  <c r="W893" i="14"/>
  <c r="W901" i="14"/>
  <c r="W903" i="14"/>
  <c r="W905" i="14"/>
  <c r="W916" i="14"/>
  <c r="W918" i="14"/>
  <c r="W920" i="14"/>
  <c r="W930" i="14"/>
  <c r="W929" i="14"/>
  <c r="W928" i="14" s="1"/>
  <c r="W927" i="14" s="1"/>
  <c r="W926" i="14" s="1"/>
  <c r="W946" i="14"/>
  <c r="W943" i="14" s="1"/>
  <c r="W942" i="14" s="1"/>
  <c r="W941" i="14" s="1"/>
  <c r="W940" i="14" s="1"/>
  <c r="W939" i="14" s="1"/>
  <c r="W955" i="14"/>
  <c r="W957" i="14"/>
  <c r="W959" i="14"/>
  <c r="W970" i="14"/>
  <c r="W972" i="14"/>
  <c r="W974" i="14"/>
  <c r="W984" i="14"/>
  <c r="W986" i="14"/>
  <c r="W988" i="14"/>
  <c r="AA19" i="14"/>
  <c r="AA18" i="14" s="1"/>
  <c r="AA26" i="14"/>
  <c r="AA25" i="14" s="1"/>
  <c r="AA24" i="14" s="1"/>
  <c r="AA44" i="14"/>
  <c r="AA47" i="14"/>
  <c r="AA50" i="14"/>
  <c r="AA61" i="14"/>
  <c r="AA87" i="14"/>
  <c r="AA89" i="14"/>
  <c r="AA95" i="14"/>
  <c r="AA94" i="14" s="1"/>
  <c r="AA103" i="14"/>
  <c r="AA107" i="14"/>
  <c r="AA111" i="14"/>
  <c r="AA129" i="14"/>
  <c r="AA128" i="14"/>
  <c r="AA127" i="14" s="1"/>
  <c r="AA137" i="14"/>
  <c r="AA136" i="14" s="1"/>
  <c r="AA145" i="14"/>
  <c r="AA148" i="14"/>
  <c r="AA151" i="14"/>
  <c r="AA169" i="14"/>
  <c r="AA168" i="14" s="1"/>
  <c r="AA167" i="14" s="1"/>
  <c r="AA175" i="14"/>
  <c r="AA174" i="14"/>
  <c r="AA183" i="14"/>
  <c r="AA186" i="14"/>
  <c r="AA189" i="14"/>
  <c r="AA207" i="14"/>
  <c r="AA209" i="14"/>
  <c r="AA215" i="14"/>
  <c r="AA214" i="14" s="1"/>
  <c r="AA231" i="14"/>
  <c r="AA249" i="14"/>
  <c r="AA248" i="14" s="1"/>
  <c r="AA247" i="14" s="1"/>
  <c r="AA251" i="14"/>
  <c r="AA257" i="14"/>
  <c r="AA256" i="14" s="1"/>
  <c r="AA265" i="14"/>
  <c r="AA269" i="14"/>
  <c r="AA273" i="14"/>
  <c r="AA292" i="14"/>
  <c r="AA294" i="14"/>
  <c r="AA300" i="14"/>
  <c r="AA299" i="14" s="1"/>
  <c r="AA308" i="14"/>
  <c r="AA312" i="14"/>
  <c r="AA316" i="14"/>
  <c r="AA329" i="14"/>
  <c r="AA331" i="14"/>
  <c r="AA337" i="14"/>
  <c r="AA336" i="14" s="1"/>
  <c r="AA346" i="14"/>
  <c r="AA349" i="14"/>
  <c r="AA352" i="14"/>
  <c r="AA369" i="14"/>
  <c r="AA371" i="14"/>
  <c r="AA377" i="14"/>
  <c r="AA376" i="14" s="1"/>
  <c r="AA385" i="14"/>
  <c r="AA388" i="14"/>
  <c r="AA391" i="14"/>
  <c r="AA403" i="14"/>
  <c r="AA402" i="14" s="1"/>
  <c r="AA401" i="14" s="1"/>
  <c r="AA409" i="14"/>
  <c r="AA408" i="14" s="1"/>
  <c r="AA407" i="14" s="1"/>
  <c r="AA426" i="14"/>
  <c r="AA429" i="14"/>
  <c r="AA440" i="14"/>
  <c r="AA444" i="14"/>
  <c r="AA448" i="14"/>
  <c r="AA467" i="14"/>
  <c r="AA469" i="14"/>
  <c r="AA475" i="14"/>
  <c r="AA474" i="14" s="1"/>
  <c r="AA483" i="14"/>
  <c r="AA486" i="14"/>
  <c r="AA489" i="14"/>
  <c r="AA508" i="14"/>
  <c r="AA507" i="14" s="1"/>
  <c r="AA506" i="14" s="1"/>
  <c r="AA510" i="14"/>
  <c r="AA516" i="14"/>
  <c r="AA515" i="14" s="1"/>
  <c r="AA524" i="14"/>
  <c r="AA528" i="14"/>
  <c r="AA532" i="14"/>
  <c r="AA546" i="14"/>
  <c r="AA548" i="14"/>
  <c r="AA554" i="14"/>
  <c r="AA553" i="14" s="1"/>
  <c r="AA562" i="14"/>
  <c r="AA566" i="14"/>
  <c r="AA570" i="14"/>
  <c r="AA588" i="14"/>
  <c r="AA590" i="14"/>
  <c r="AA594" i="14"/>
  <c r="AA593" i="14" s="1"/>
  <c r="AA603" i="14"/>
  <c r="AA602" i="14" s="1"/>
  <c r="AA611" i="14"/>
  <c r="AA610" i="14" s="1"/>
  <c r="AA622" i="14"/>
  <c r="AA625" i="14"/>
  <c r="AA628" i="14"/>
  <c r="AA642" i="14"/>
  <c r="AA641" i="14" s="1"/>
  <c r="AA646" i="14"/>
  <c r="AA648" i="14"/>
  <c r="AA659" i="14"/>
  <c r="AA664" i="14"/>
  <c r="AA670" i="14"/>
  <c r="AA679" i="14"/>
  <c r="AA685" i="14"/>
  <c r="AA689" i="14"/>
  <c r="AA691" i="14"/>
  <c r="AA693" i="14"/>
  <c r="AA704" i="14"/>
  <c r="AA706" i="14"/>
  <c r="AA708" i="14"/>
  <c r="AA719" i="14"/>
  <c r="AA722" i="14"/>
  <c r="AA725" i="14"/>
  <c r="AA729" i="14"/>
  <c r="AA733" i="14"/>
  <c r="AA732" i="14" s="1"/>
  <c r="AA744" i="14"/>
  <c r="AA743" i="14" s="1"/>
  <c r="AA751" i="14"/>
  <c r="AA750" i="14" s="1"/>
  <c r="AA758" i="14"/>
  <c r="AA757" i="14"/>
  <c r="AA765" i="14"/>
  <c r="AA772" i="14"/>
  <c r="AA780" i="14"/>
  <c r="AA782" i="14"/>
  <c r="AA779" i="14" s="1"/>
  <c r="AA778" i="14" s="1"/>
  <c r="AA791" i="14"/>
  <c r="AA790" i="14" s="1"/>
  <c r="AA799" i="14"/>
  <c r="AA798" i="14" s="1"/>
  <c r="AA807" i="14"/>
  <c r="AA809" i="14"/>
  <c r="AA811" i="14"/>
  <c r="AA816" i="14"/>
  <c r="AA825" i="14"/>
  <c r="AA827" i="14"/>
  <c r="AA829" i="14"/>
  <c r="AA834" i="14"/>
  <c r="AA842" i="14"/>
  <c r="AA845" i="14"/>
  <c r="AA848" i="14"/>
  <c r="AA859" i="14"/>
  <c r="AA858" i="14" s="1"/>
  <c r="AA865" i="14"/>
  <c r="AA864" i="14" s="1"/>
  <c r="AA872" i="14"/>
  <c r="AA871" i="14" s="1"/>
  <c r="AA879" i="14"/>
  <c r="AA883" i="14"/>
  <c r="AA887" i="14"/>
  <c r="AA893" i="14"/>
  <c r="AA901" i="14"/>
  <c r="AA903" i="14"/>
  <c r="AA905" i="14"/>
  <c r="AA916" i="14"/>
  <c r="AA918" i="14"/>
  <c r="AA920" i="14"/>
  <c r="AA930" i="14"/>
  <c r="AA929" i="14" s="1"/>
  <c r="AA946" i="14"/>
  <c r="AA943" i="14" s="1"/>
  <c r="AA955" i="14"/>
  <c r="AA957" i="14"/>
  <c r="AA959" i="14"/>
  <c r="AA970" i="14"/>
  <c r="AA972" i="14"/>
  <c r="AA974" i="14"/>
  <c r="AA984" i="14"/>
  <c r="AA986" i="14"/>
  <c r="AA988" i="14"/>
  <c r="S988" i="14"/>
  <c r="S986" i="14"/>
  <c r="S984" i="14"/>
  <c r="S974" i="14"/>
  <c r="S972" i="14"/>
  <c r="S970" i="14"/>
  <c r="S959" i="14"/>
  <c r="S957" i="14"/>
  <c r="S955" i="14"/>
  <c r="S946" i="14"/>
  <c r="S930" i="14"/>
  <c r="S920" i="14"/>
  <c r="S918" i="14"/>
  <c r="S916" i="14"/>
  <c r="S905" i="14"/>
  <c r="S903" i="14"/>
  <c r="S900" i="14" s="1"/>
  <c r="S901" i="14"/>
  <c r="S893" i="14"/>
  <c r="S887" i="14"/>
  <c r="S883" i="14"/>
  <c r="S879" i="14"/>
  <c r="S872" i="14"/>
  <c r="S865" i="14"/>
  <c r="S859" i="14"/>
  <c r="S855" i="14"/>
  <c r="S848" i="14"/>
  <c r="S845" i="14"/>
  <c r="S841" i="14" s="1"/>
  <c r="S842" i="14"/>
  <c r="S834" i="14"/>
  <c r="S829" i="14"/>
  <c r="S827" i="14"/>
  <c r="S825" i="14"/>
  <c r="S816" i="14"/>
  <c r="S811" i="14"/>
  <c r="S809" i="14"/>
  <c r="S807" i="14"/>
  <c r="S799" i="14"/>
  <c r="S798" i="14"/>
  <c r="S791" i="14"/>
  <c r="S782" i="14"/>
  <c r="S779" i="14" s="1"/>
  <c r="S780" i="14"/>
  <c r="S772" i="14"/>
  <c r="S765" i="14"/>
  <c r="S758" i="14"/>
  <c r="S751" i="14"/>
  <c r="S744" i="14"/>
  <c r="S743" i="14" s="1"/>
  <c r="S733" i="14"/>
  <c r="S729" i="14"/>
  <c r="S725" i="14"/>
  <c r="S722" i="14"/>
  <c r="S719" i="14"/>
  <c r="S708" i="14"/>
  <c r="S706" i="14"/>
  <c r="S704" i="14"/>
  <c r="S693" i="14"/>
  <c r="S691" i="14"/>
  <c r="S689" i="14"/>
  <c r="S688" i="14"/>
  <c r="S685" i="14"/>
  <c r="S679" i="14"/>
  <c r="S678" i="14" s="1"/>
  <c r="S670" i="14"/>
  <c r="S664" i="14"/>
  <c r="S659" i="14"/>
  <c r="S648" i="14"/>
  <c r="S646" i="14"/>
  <c r="S645" i="14" s="1"/>
  <c r="S642" i="14"/>
  <c r="S641" i="14" s="1"/>
  <c r="S640" i="14" s="1"/>
  <c r="S628" i="14"/>
  <c r="S625" i="14"/>
  <c r="S622" i="14"/>
  <c r="S611" i="14"/>
  <c r="S610" i="14" s="1"/>
  <c r="S603" i="14"/>
  <c r="S594" i="14"/>
  <c r="S593" i="14" s="1"/>
  <c r="S590" i="14"/>
  <c r="S588" i="14"/>
  <c r="S587" i="14" s="1"/>
  <c r="S586" i="14" s="1"/>
  <c r="S570" i="14"/>
  <c r="S566" i="14"/>
  <c r="S562" i="14"/>
  <c r="S554" i="14"/>
  <c r="S548" i="14"/>
  <c r="S546" i="14"/>
  <c r="S532" i="14"/>
  <c r="S528" i="14"/>
  <c r="S524" i="14"/>
  <c r="S516" i="14"/>
  <c r="S510" i="14"/>
  <c r="S508" i="14"/>
  <c r="S489" i="14"/>
  <c r="S486" i="14"/>
  <c r="S483" i="14"/>
  <c r="S475" i="14"/>
  <c r="S469" i="14"/>
  <c r="S467" i="14"/>
  <c r="S448" i="14"/>
  <c r="S444" i="14"/>
  <c r="S440" i="14"/>
  <c r="S429" i="14"/>
  <c r="S426" i="14"/>
  <c r="S409" i="14"/>
  <c r="S408" i="14" s="1"/>
  <c r="S403" i="14"/>
  <c r="S391" i="14"/>
  <c r="S388" i="14"/>
  <c r="S385" i="14"/>
  <c r="S377" i="14"/>
  <c r="S376" i="14" s="1"/>
  <c r="S372" i="14"/>
  <c r="S371" i="14"/>
  <c r="S369" i="14"/>
  <c r="S352" i="14"/>
  <c r="S349" i="14"/>
  <c r="S346" i="14"/>
  <c r="S337" i="14"/>
  <c r="S336" i="14" s="1"/>
  <c r="S331" i="14"/>
  <c r="S329" i="14"/>
  <c r="S316" i="14"/>
  <c r="S312" i="14"/>
  <c r="S308" i="14"/>
  <c r="S300" i="14"/>
  <c r="S294" i="14"/>
  <c r="S292" i="14"/>
  <c r="S273" i="14"/>
  <c r="S269" i="14"/>
  <c r="S265" i="14"/>
  <c r="S257" i="14"/>
  <c r="S256" i="14" s="1"/>
  <c r="S251" i="14"/>
  <c r="S249" i="14"/>
  <c r="S231" i="14"/>
  <c r="S215" i="14"/>
  <c r="S214" i="14" s="1"/>
  <c r="S209" i="14"/>
  <c r="S207" i="14"/>
  <c r="S189" i="14"/>
  <c r="S186" i="14"/>
  <c r="S183" i="14"/>
  <c r="S175" i="14"/>
  <c r="S171" i="14"/>
  <c r="S169" i="14"/>
  <c r="S151" i="14"/>
  <c r="S148" i="14"/>
  <c r="S145" i="14"/>
  <c r="S137" i="14"/>
  <c r="S129" i="14"/>
  <c r="S111" i="14"/>
  <c r="S107" i="14"/>
  <c r="S103" i="14"/>
  <c r="S102" i="14"/>
  <c r="S95" i="14"/>
  <c r="S89" i="14"/>
  <c r="S87" i="14"/>
  <c r="S69" i="14"/>
  <c r="S65" i="14"/>
  <c r="S61" i="14"/>
  <c r="S50" i="14"/>
  <c r="S47" i="14"/>
  <c r="S44" i="14"/>
  <c r="S26" i="14"/>
  <c r="S25" i="14" s="1"/>
  <c r="S19" i="14"/>
  <c r="Q510" i="14"/>
  <c r="R510" i="14"/>
  <c r="P510" i="14"/>
  <c r="P37" i="14"/>
  <c r="P664" i="14"/>
  <c r="Q501" i="14"/>
  <c r="R501" i="14"/>
  <c r="P501" i="14"/>
  <c r="Q163" i="14"/>
  <c r="R163" i="14"/>
  <c r="P163" i="14"/>
  <c r="Q131" i="14"/>
  <c r="R131" i="14"/>
  <c r="P131" i="14"/>
  <c r="T55" i="14"/>
  <c r="AR129" i="14"/>
  <c r="AQ129" i="14"/>
  <c r="AS129" i="14" s="1"/>
  <c r="AP129" i="14"/>
  <c r="AL129" i="14"/>
  <c r="AK129" i="14"/>
  <c r="AJ129" i="14"/>
  <c r="AC129" i="14"/>
  <c r="AB129" i="14"/>
  <c r="R129" i="14"/>
  <c r="R128" i="14" s="1"/>
  <c r="R127" i="14" s="1"/>
  <c r="Q129" i="14"/>
  <c r="Q128" i="14" s="1"/>
  <c r="Q127" i="14" s="1"/>
  <c r="Q100" i="14" s="1"/>
  <c r="Q99" i="14" s="1"/>
  <c r="Q98" i="14" s="1"/>
  <c r="P129" i="14"/>
  <c r="P128" i="14" s="1"/>
  <c r="O135" i="14"/>
  <c r="P158" i="14"/>
  <c r="Q158" i="14"/>
  <c r="R158" i="14"/>
  <c r="P161" i="14"/>
  <c r="Q161" i="14"/>
  <c r="R161" i="14"/>
  <c r="R171" i="14"/>
  <c r="Q171" i="14"/>
  <c r="P171" i="14"/>
  <c r="AM169" i="14"/>
  <c r="AR169" i="14"/>
  <c r="AQ169" i="14"/>
  <c r="AP169" i="14"/>
  <c r="AL169" i="14"/>
  <c r="AK169" i="14"/>
  <c r="AJ169" i="14"/>
  <c r="AC169" i="14"/>
  <c r="AB169" i="14"/>
  <c r="R169" i="14"/>
  <c r="R168" i="14" s="1"/>
  <c r="R167" i="14" s="1"/>
  <c r="Q169" i="14"/>
  <c r="Q168" i="14" s="1"/>
  <c r="Q167" i="14" s="1"/>
  <c r="Q142" i="14" s="1"/>
  <c r="Q141" i="14" s="1"/>
  <c r="Q140" i="14" s="1"/>
  <c r="P169" i="14"/>
  <c r="O176" i="14"/>
  <c r="AR175" i="14"/>
  <c r="AQ175" i="14"/>
  <c r="AP175" i="14"/>
  <c r="AP174" i="14" s="1"/>
  <c r="AL175" i="14"/>
  <c r="AL174" i="14" s="1"/>
  <c r="AK175" i="14"/>
  <c r="AJ175" i="14"/>
  <c r="AC175" i="14"/>
  <c r="AB175" i="14"/>
  <c r="R175" i="14"/>
  <c r="R174" i="14" s="1"/>
  <c r="R173" i="14" s="1"/>
  <c r="Q175" i="14"/>
  <c r="Q174" i="14" s="1"/>
  <c r="Q173" i="14" s="1"/>
  <c r="P175" i="14"/>
  <c r="P174" i="14" s="1"/>
  <c r="P173" i="14" s="1"/>
  <c r="O175" i="14"/>
  <c r="AK174" i="14"/>
  <c r="AK173" i="14" s="1"/>
  <c r="AC174" i="14"/>
  <c r="AC173" i="14" s="1"/>
  <c r="AC171" i="14" s="1"/>
  <c r="AC168" i="14" s="1"/>
  <c r="O174" i="14"/>
  <c r="O173" i="14"/>
  <c r="P364" i="14"/>
  <c r="Q364" i="14"/>
  <c r="R364" i="14"/>
  <c r="AR588" i="14"/>
  <c r="AL588" i="14"/>
  <c r="AC588" i="14"/>
  <c r="AR590" i="14"/>
  <c r="AL590" i="14"/>
  <c r="AC590" i="14"/>
  <c r="P590" i="14"/>
  <c r="Q590" i="14"/>
  <c r="R590" i="14"/>
  <c r="AB590" i="14"/>
  <c r="AJ590" i="14"/>
  <c r="AK590" i="14"/>
  <c r="AP590" i="14"/>
  <c r="AQ590" i="14"/>
  <c r="P588" i="14"/>
  <c r="Q588" i="14"/>
  <c r="R588" i="14"/>
  <c r="AB588" i="14"/>
  <c r="AB587" i="14"/>
  <c r="AB586" i="14" s="1"/>
  <c r="AJ588" i="14"/>
  <c r="AK588" i="14"/>
  <c r="AP588" i="14"/>
  <c r="AP587" i="14" s="1"/>
  <c r="AP586" i="14" s="1"/>
  <c r="AQ588" i="14"/>
  <c r="AQ587" i="14" s="1"/>
  <c r="AQ586" i="14" s="1"/>
  <c r="P582" i="14"/>
  <c r="Q582" i="14"/>
  <c r="R582" i="14"/>
  <c r="AR594" i="14"/>
  <c r="AR593" i="14" s="1"/>
  <c r="AQ594" i="14"/>
  <c r="AQ593" i="14" s="1"/>
  <c r="AQ592" i="14" s="1"/>
  <c r="AP594" i="14"/>
  <c r="AP593" i="14"/>
  <c r="AL594" i="14"/>
  <c r="AL593" i="14" s="1"/>
  <c r="AL592" i="14" s="1"/>
  <c r="AK594" i="14"/>
  <c r="AK593" i="14" s="1"/>
  <c r="AK592" i="14" s="1"/>
  <c r="AJ594" i="14"/>
  <c r="AJ593" i="14" s="1"/>
  <c r="AC594" i="14"/>
  <c r="AC593" i="14" s="1"/>
  <c r="AC592" i="14" s="1"/>
  <c r="AB594" i="14"/>
  <c r="AB593" i="14" s="1"/>
  <c r="AB592" i="14" s="1"/>
  <c r="AR603" i="14"/>
  <c r="AR602" i="14" s="1"/>
  <c r="AR601" i="14" s="1"/>
  <c r="AQ603" i="14"/>
  <c r="AQ602" i="14" s="1"/>
  <c r="AP603" i="14"/>
  <c r="AL603" i="14"/>
  <c r="AL602" i="14" s="1"/>
  <c r="AL601" i="14" s="1"/>
  <c r="AL600" i="14" s="1"/>
  <c r="AL599" i="14" s="1"/>
  <c r="AK603" i="14"/>
  <c r="AK602" i="14" s="1"/>
  <c r="AK601" i="14" s="1"/>
  <c r="AK600" i="14" s="1"/>
  <c r="AK599" i="14" s="1"/>
  <c r="AJ603" i="14"/>
  <c r="AJ602" i="14" s="1"/>
  <c r="AC603" i="14"/>
  <c r="AC602" i="14" s="1"/>
  <c r="AC601" i="14" s="1"/>
  <c r="AB603" i="14"/>
  <c r="AB602" i="14" s="1"/>
  <c r="AB601" i="14" s="1"/>
  <c r="AB600" i="14" s="1"/>
  <c r="AB599" i="14" s="1"/>
  <c r="R603" i="14"/>
  <c r="Q603" i="14"/>
  <c r="P603" i="14"/>
  <c r="O603" i="14"/>
  <c r="AR611" i="14"/>
  <c r="AR610" i="14" s="1"/>
  <c r="AQ611" i="14"/>
  <c r="AP611" i="14"/>
  <c r="AP610" i="14" s="1"/>
  <c r="AL611" i="14"/>
  <c r="AL610" i="14" s="1"/>
  <c r="AL609" i="14" s="1"/>
  <c r="AL608" i="14" s="1"/>
  <c r="AL607" i="14" s="1"/>
  <c r="AK611" i="14"/>
  <c r="AK610" i="14" s="1"/>
  <c r="AJ611" i="14"/>
  <c r="AJ610" i="14"/>
  <c r="AC611" i="14"/>
  <c r="AC610" i="14" s="1"/>
  <c r="AC609" i="14" s="1"/>
  <c r="AC608" i="14" s="1"/>
  <c r="AC607" i="14" s="1"/>
  <c r="AB611" i="14"/>
  <c r="AB610" i="14" s="1"/>
  <c r="AB609" i="14" s="1"/>
  <c r="AB608" i="14" s="1"/>
  <c r="AB607" i="14" s="1"/>
  <c r="R611" i="14"/>
  <c r="Q611" i="14"/>
  <c r="P611" i="14"/>
  <c r="AR628" i="14"/>
  <c r="AQ628" i="14"/>
  <c r="AP628" i="14"/>
  <c r="AL628" i="14"/>
  <c r="AK628" i="14"/>
  <c r="AJ628" i="14"/>
  <c r="AC628" i="14"/>
  <c r="AB628" i="14"/>
  <c r="AD628" i="14" s="1"/>
  <c r="R628" i="14"/>
  <c r="Q628" i="14"/>
  <c r="P628" i="14"/>
  <c r="AR648" i="14"/>
  <c r="AR646" i="14"/>
  <c r="AL648" i="14"/>
  <c r="AL646" i="14"/>
  <c r="AC648" i="14"/>
  <c r="AC646" i="14"/>
  <c r="AQ648" i="14"/>
  <c r="AP648" i="14"/>
  <c r="AK648" i="14"/>
  <c r="AJ648" i="14"/>
  <c r="AB648" i="14"/>
  <c r="R648" i="14"/>
  <c r="Q648" i="14"/>
  <c r="P648" i="14"/>
  <c r="O648" i="14"/>
  <c r="O645" i="14"/>
  <c r="O644" i="14" s="1"/>
  <c r="AQ646" i="14"/>
  <c r="AP646" i="14"/>
  <c r="AK646" i="14"/>
  <c r="AK645" i="14" s="1"/>
  <c r="AJ646" i="14"/>
  <c r="AB646" i="14"/>
  <c r="R646" i="14"/>
  <c r="Q646" i="14"/>
  <c r="Q645" i="14"/>
  <c r="Q644" i="14" s="1"/>
  <c r="P646" i="14"/>
  <c r="O646" i="14"/>
  <c r="AR782" i="14"/>
  <c r="AQ782" i="14"/>
  <c r="AP782" i="14"/>
  <c r="AL782" i="14"/>
  <c r="AK782" i="14"/>
  <c r="AJ782" i="14"/>
  <c r="AC782" i="14"/>
  <c r="AB782" i="14"/>
  <c r="R782" i="14"/>
  <c r="Q782" i="14"/>
  <c r="P782" i="14"/>
  <c r="AR791" i="14"/>
  <c r="AQ791" i="14"/>
  <c r="AS791" i="14" s="1"/>
  <c r="AP791" i="14"/>
  <c r="AL791" i="14"/>
  <c r="AK791" i="14"/>
  <c r="AJ791" i="14"/>
  <c r="AB791" i="14"/>
  <c r="AC791" i="14"/>
  <c r="X791" i="14"/>
  <c r="R791" i="14"/>
  <c r="Q791" i="14"/>
  <c r="P791" i="14"/>
  <c r="AS799" i="14"/>
  <c r="AR799" i="14"/>
  <c r="AQ799" i="14"/>
  <c r="AP799" i="14"/>
  <c r="AL799" i="14"/>
  <c r="AK799" i="14"/>
  <c r="AJ799" i="14"/>
  <c r="AC799" i="14"/>
  <c r="AB799" i="14"/>
  <c r="R799" i="14"/>
  <c r="Q799" i="14"/>
  <c r="P799" i="14"/>
  <c r="AR883" i="14"/>
  <c r="AQ883" i="14"/>
  <c r="AP883" i="14"/>
  <c r="AK883" i="14"/>
  <c r="AJ883" i="14"/>
  <c r="AC883" i="14"/>
  <c r="AB883" i="14"/>
  <c r="R883" i="14"/>
  <c r="Q883" i="14"/>
  <c r="P883" i="14"/>
  <c r="AR972" i="14"/>
  <c r="AQ972" i="14"/>
  <c r="AP972" i="14"/>
  <c r="AL972" i="14"/>
  <c r="AK972" i="14"/>
  <c r="AJ972" i="14"/>
  <c r="AC972" i="14"/>
  <c r="AB972" i="14"/>
  <c r="R972" i="14"/>
  <c r="Q972" i="14"/>
  <c r="P972" i="14"/>
  <c r="AR970" i="14"/>
  <c r="AQ970" i="14"/>
  <c r="AP970" i="14"/>
  <c r="AL970" i="14"/>
  <c r="AK970" i="14"/>
  <c r="AJ970" i="14"/>
  <c r="AC970" i="14"/>
  <c r="AB970" i="14"/>
  <c r="R970" i="14"/>
  <c r="Q970" i="14"/>
  <c r="P970" i="14"/>
  <c r="R594" i="14"/>
  <c r="R593" i="14"/>
  <c r="R592" i="14" s="1"/>
  <c r="Q594" i="14"/>
  <c r="Q593" i="14" s="1"/>
  <c r="Q592" i="14" s="1"/>
  <c r="P594" i="14"/>
  <c r="P593" i="14"/>
  <c r="P592" i="14" s="1"/>
  <c r="AQ554" i="14"/>
  <c r="AP554" i="14"/>
  <c r="AP553" i="14" s="1"/>
  <c r="AK554" i="14"/>
  <c r="AK553" i="14" s="1"/>
  <c r="AJ554" i="14"/>
  <c r="AB554" i="14"/>
  <c r="R554" i="14"/>
  <c r="R553" i="14" s="1"/>
  <c r="R552" i="14" s="1"/>
  <c r="Q554" i="14"/>
  <c r="Q553" i="14"/>
  <c r="Q552" i="14" s="1"/>
  <c r="P554" i="14"/>
  <c r="P553" i="14" s="1"/>
  <c r="P552" i="14" s="1"/>
  <c r="AR516" i="14"/>
  <c r="AR515" i="14" s="1"/>
  <c r="AQ516" i="14"/>
  <c r="AQ515" i="14" s="1"/>
  <c r="AP516" i="14"/>
  <c r="AP515" i="14" s="1"/>
  <c r="AP514" i="14" s="1"/>
  <c r="AL516" i="14"/>
  <c r="AL515" i="14" s="1"/>
  <c r="AK516" i="14"/>
  <c r="AJ516" i="14"/>
  <c r="AJ515" i="14" s="1"/>
  <c r="AJ514" i="14" s="1"/>
  <c r="AC516" i="14"/>
  <c r="AC515" i="14" s="1"/>
  <c r="AC514" i="14" s="1"/>
  <c r="AB516" i="14"/>
  <c r="AB515" i="14" s="1"/>
  <c r="AB514" i="14" s="1"/>
  <c r="R516" i="14"/>
  <c r="R515" i="14" s="1"/>
  <c r="R514" i="14" s="1"/>
  <c r="Q516" i="14"/>
  <c r="Q515" i="14"/>
  <c r="Q514" i="14" s="1"/>
  <c r="P516" i="14"/>
  <c r="P515" i="14" s="1"/>
  <c r="P514" i="14" s="1"/>
  <c r="AR475" i="14"/>
  <c r="AR474" i="14" s="1"/>
  <c r="AQ475" i="14"/>
  <c r="AP475" i="14"/>
  <c r="AL475" i="14"/>
  <c r="AL474" i="14"/>
  <c r="AK475" i="14"/>
  <c r="AJ475" i="14"/>
  <c r="AC475" i="14"/>
  <c r="AC474" i="14" s="1"/>
  <c r="AC473" i="14" s="1"/>
  <c r="AB475" i="14"/>
  <c r="R475" i="14"/>
  <c r="Q475" i="14"/>
  <c r="P475" i="14"/>
  <c r="AR377" i="14"/>
  <c r="AR376" i="14" s="1"/>
  <c r="AQ377" i="14"/>
  <c r="AP377" i="14"/>
  <c r="AL377" i="14"/>
  <c r="AL376" i="14" s="1"/>
  <c r="AK377" i="14"/>
  <c r="AJ377" i="14"/>
  <c r="AC377" i="14"/>
  <c r="AC376" i="14" s="1"/>
  <c r="AC375" i="14" s="1"/>
  <c r="AB377" i="14"/>
  <c r="R377" i="14"/>
  <c r="Q377" i="14"/>
  <c r="Q376" i="14" s="1"/>
  <c r="Q375" i="14" s="1"/>
  <c r="P377" i="14"/>
  <c r="AR337" i="14"/>
  <c r="AR336" i="14" s="1"/>
  <c r="AR335" i="14" s="1"/>
  <c r="AQ337" i="14"/>
  <c r="AP337" i="14"/>
  <c r="AL337" i="14"/>
  <c r="AL336" i="14"/>
  <c r="AK337" i="14"/>
  <c r="AJ337" i="14"/>
  <c r="AC337" i="14"/>
  <c r="AC336" i="14"/>
  <c r="AC335" i="14" s="1"/>
  <c r="AB337" i="14"/>
  <c r="R337" i="14"/>
  <c r="Q337" i="14"/>
  <c r="P337" i="14"/>
  <c r="AR300" i="14"/>
  <c r="AR299" i="14" s="1"/>
  <c r="AQ300" i="14"/>
  <c r="AP300" i="14"/>
  <c r="AL300" i="14"/>
  <c r="AL299" i="14" s="1"/>
  <c r="AK300" i="14"/>
  <c r="AJ300" i="14"/>
  <c r="AC300" i="14"/>
  <c r="AC299" i="14" s="1"/>
  <c r="AC298" i="14" s="1"/>
  <c r="AB300" i="14"/>
  <c r="R300" i="14"/>
  <c r="Q300" i="14"/>
  <c r="P300" i="14"/>
  <c r="O258" i="14"/>
  <c r="AR257" i="14"/>
  <c r="AR256" i="14" s="1"/>
  <c r="AQ257" i="14"/>
  <c r="AP257" i="14"/>
  <c r="AL257" i="14"/>
  <c r="AL256" i="14" s="1"/>
  <c r="AL255" i="14" s="1"/>
  <c r="AK257" i="14"/>
  <c r="AJ257" i="14"/>
  <c r="AC257" i="14"/>
  <c r="AC256" i="14" s="1"/>
  <c r="AC255" i="14" s="1"/>
  <c r="AB257" i="14"/>
  <c r="AB256" i="14" s="1"/>
  <c r="AB255" i="14" s="1"/>
  <c r="R257" i="14"/>
  <c r="Q257" i="14"/>
  <c r="P257" i="14"/>
  <c r="O257" i="14"/>
  <c r="O216" i="14"/>
  <c r="AR215" i="14"/>
  <c r="AR214" i="14" s="1"/>
  <c r="AQ215" i="14"/>
  <c r="AP215" i="14"/>
  <c r="AL215" i="14"/>
  <c r="AL214" i="14" s="1"/>
  <c r="AK215" i="14"/>
  <c r="AJ215" i="14"/>
  <c r="AC215" i="14"/>
  <c r="AC214" i="14" s="1"/>
  <c r="AC213" i="14" s="1"/>
  <c r="AB215" i="14"/>
  <c r="R215" i="14"/>
  <c r="Q215" i="14"/>
  <c r="P215" i="14"/>
  <c r="O215" i="14"/>
  <c r="O138" i="14"/>
  <c r="AR137" i="14"/>
  <c r="AR136" i="14" s="1"/>
  <c r="AQ137" i="14"/>
  <c r="AP137" i="14"/>
  <c r="AL137" i="14"/>
  <c r="AL136" i="14" s="1"/>
  <c r="AK137" i="14"/>
  <c r="AJ137" i="14"/>
  <c r="AC137" i="14"/>
  <c r="AC136" i="14" s="1"/>
  <c r="AC135" i="14" s="1"/>
  <c r="AB137" i="14"/>
  <c r="R137" i="14"/>
  <c r="Q137" i="14"/>
  <c r="P137" i="14"/>
  <c r="O137" i="14"/>
  <c r="O96" i="14"/>
  <c r="AR95" i="14"/>
  <c r="AQ95" i="14"/>
  <c r="AP95" i="14"/>
  <c r="AL95" i="14"/>
  <c r="AK95" i="14"/>
  <c r="AJ95" i="14"/>
  <c r="AJ94" i="14" s="1"/>
  <c r="AC95" i="14"/>
  <c r="AB95" i="14"/>
  <c r="R95" i="14"/>
  <c r="Q95" i="14"/>
  <c r="P95" i="14"/>
  <c r="P94" i="14" s="1"/>
  <c r="P93" i="14" s="1"/>
  <c r="O95" i="14"/>
  <c r="AR733" i="14"/>
  <c r="AQ733" i="14"/>
  <c r="AP733" i="14"/>
  <c r="AL733" i="14"/>
  <c r="AK733" i="14"/>
  <c r="AJ733" i="14"/>
  <c r="AC733" i="14"/>
  <c r="AB733" i="14"/>
  <c r="R733" i="14"/>
  <c r="Q733" i="14"/>
  <c r="P733" i="14"/>
  <c r="AR887" i="14"/>
  <c r="AQ887" i="14"/>
  <c r="AP887" i="14"/>
  <c r="AL887" i="14"/>
  <c r="AK887" i="14"/>
  <c r="AJ887" i="14"/>
  <c r="AC887" i="14"/>
  <c r="AB887" i="14"/>
  <c r="R887" i="14"/>
  <c r="Q887" i="14"/>
  <c r="P887" i="14"/>
  <c r="AR879" i="14"/>
  <c r="AQ879" i="14"/>
  <c r="AP879" i="14"/>
  <c r="AL879" i="14"/>
  <c r="AK879" i="14"/>
  <c r="AJ879" i="14"/>
  <c r="AC879" i="14"/>
  <c r="AB879" i="14"/>
  <c r="R879" i="14"/>
  <c r="Q879" i="14"/>
  <c r="P879" i="14"/>
  <c r="AR872" i="14"/>
  <c r="AQ872" i="14"/>
  <c r="AP872" i="14"/>
  <c r="AL872" i="14"/>
  <c r="AK872" i="14"/>
  <c r="AJ872" i="14"/>
  <c r="AC872" i="14"/>
  <c r="AB872" i="14"/>
  <c r="R872" i="14"/>
  <c r="Q872" i="14"/>
  <c r="P872" i="14"/>
  <c r="AQ865" i="14"/>
  <c r="AP865" i="14"/>
  <c r="AL865" i="14"/>
  <c r="AK865" i="14"/>
  <c r="AJ865" i="14"/>
  <c r="AC865" i="14"/>
  <c r="AB865" i="14"/>
  <c r="R865" i="14"/>
  <c r="Q865" i="14"/>
  <c r="P865" i="14"/>
  <c r="AR859" i="14"/>
  <c r="AQ859" i="14"/>
  <c r="AP859" i="14"/>
  <c r="AL859" i="14"/>
  <c r="AM859" i="14" s="1"/>
  <c r="AN859" i="14" s="1"/>
  <c r="AK859" i="14"/>
  <c r="AJ859" i="14"/>
  <c r="AC859" i="14"/>
  <c r="AB859" i="14"/>
  <c r="R859" i="14"/>
  <c r="Q859" i="14"/>
  <c r="P859" i="14"/>
  <c r="AR855" i="14"/>
  <c r="AQ855" i="14"/>
  <c r="AL855" i="14"/>
  <c r="AK855" i="14"/>
  <c r="AC855" i="14"/>
  <c r="AB855" i="14"/>
  <c r="R855" i="14"/>
  <c r="Q855" i="14"/>
  <c r="P855" i="14"/>
  <c r="AR670" i="14"/>
  <c r="AQ670" i="14"/>
  <c r="AP670" i="14"/>
  <c r="AL670" i="14"/>
  <c r="AK670" i="14"/>
  <c r="AJ670" i="14"/>
  <c r="AC670" i="14"/>
  <c r="AB670" i="14"/>
  <c r="R670" i="14"/>
  <c r="Q670" i="14"/>
  <c r="P670" i="14"/>
  <c r="AR946" i="14"/>
  <c r="AR943" i="14" s="1"/>
  <c r="AR942" i="14" s="1"/>
  <c r="AR941" i="14" s="1"/>
  <c r="AR940" i="14" s="1"/>
  <c r="AQ946" i="14"/>
  <c r="AQ943" i="14" s="1"/>
  <c r="AQ942" i="14" s="1"/>
  <c r="AQ941" i="14" s="1"/>
  <c r="AQ940" i="14" s="1"/>
  <c r="AQ939" i="14" s="1"/>
  <c r="AP946" i="14"/>
  <c r="AP943" i="14" s="1"/>
  <c r="AL946" i="14"/>
  <c r="AL943" i="14" s="1"/>
  <c r="AL942" i="14" s="1"/>
  <c r="AL941" i="14" s="1"/>
  <c r="AL940" i="14" s="1"/>
  <c r="AL939" i="14" s="1"/>
  <c r="AK946" i="14"/>
  <c r="AK943" i="14" s="1"/>
  <c r="AK942" i="14" s="1"/>
  <c r="AJ946" i="14"/>
  <c r="AJ943" i="14" s="1"/>
  <c r="AJ942" i="14" s="1"/>
  <c r="AJ941" i="14" s="1"/>
  <c r="AJ940" i="14" s="1"/>
  <c r="AJ939" i="14" s="1"/>
  <c r="AC946" i="14"/>
  <c r="AC943" i="14" s="1"/>
  <c r="AC942" i="14" s="1"/>
  <c r="AC941" i="14" s="1"/>
  <c r="AC940" i="14" s="1"/>
  <c r="AC939" i="14" s="1"/>
  <c r="AB946" i="14"/>
  <c r="AB943" i="14" s="1"/>
  <c r="AB942" i="14" s="1"/>
  <c r="AB941" i="14" s="1"/>
  <c r="AB940" i="14" s="1"/>
  <c r="R946" i="14"/>
  <c r="Q946" i="14"/>
  <c r="P946" i="14"/>
  <c r="AR930" i="14"/>
  <c r="AQ930" i="14"/>
  <c r="AP930" i="14"/>
  <c r="AL930" i="14"/>
  <c r="AK930" i="14"/>
  <c r="AJ930" i="14"/>
  <c r="AC930" i="14"/>
  <c r="AB930" i="14"/>
  <c r="R930" i="14"/>
  <c r="Q930" i="14"/>
  <c r="P930" i="14"/>
  <c r="AR893" i="14"/>
  <c r="AQ893" i="14"/>
  <c r="AP893" i="14"/>
  <c r="AL893" i="14"/>
  <c r="AK893" i="14"/>
  <c r="AJ893" i="14"/>
  <c r="AC893" i="14"/>
  <c r="AB893" i="14"/>
  <c r="R893" i="14"/>
  <c r="Q893" i="14"/>
  <c r="P893" i="14"/>
  <c r="AR834" i="14"/>
  <c r="AQ834" i="14"/>
  <c r="AP834" i="14"/>
  <c r="AL834" i="14"/>
  <c r="AK834" i="14"/>
  <c r="AJ834" i="14"/>
  <c r="AC834" i="14"/>
  <c r="AB834" i="14"/>
  <c r="R834" i="14"/>
  <c r="Q834" i="14"/>
  <c r="P834" i="14"/>
  <c r="AR772" i="14"/>
  <c r="AQ772" i="14"/>
  <c r="AP772" i="14"/>
  <c r="AL772" i="14"/>
  <c r="AK772" i="14"/>
  <c r="AJ772" i="14"/>
  <c r="AC772" i="14"/>
  <c r="AB772" i="14"/>
  <c r="R772" i="14"/>
  <c r="Q772" i="14"/>
  <c r="P772" i="14"/>
  <c r="AR758" i="14"/>
  <c r="AQ758" i="14"/>
  <c r="AP758" i="14"/>
  <c r="AL758" i="14"/>
  <c r="AK758" i="14"/>
  <c r="AJ758" i="14"/>
  <c r="AC758" i="14"/>
  <c r="AB758" i="14"/>
  <c r="R758" i="14"/>
  <c r="Q758" i="14"/>
  <c r="P758" i="14"/>
  <c r="AR664" i="14"/>
  <c r="AQ664" i="14"/>
  <c r="AP664" i="14"/>
  <c r="AL664" i="14"/>
  <c r="AK664" i="14"/>
  <c r="AJ664" i="14"/>
  <c r="AC664" i="14"/>
  <c r="AB664" i="14"/>
  <c r="R664" i="14"/>
  <c r="Q664" i="14"/>
  <c r="AR816" i="14"/>
  <c r="AQ816" i="14"/>
  <c r="AP816" i="14"/>
  <c r="AL816" i="14"/>
  <c r="AK816" i="14"/>
  <c r="AJ816" i="14"/>
  <c r="AC816" i="14"/>
  <c r="AB816" i="14"/>
  <c r="R816" i="14"/>
  <c r="Q816" i="14"/>
  <c r="P816" i="14"/>
  <c r="AR729" i="14"/>
  <c r="AQ729" i="14"/>
  <c r="AP729" i="14"/>
  <c r="AL729" i="14"/>
  <c r="AK729" i="14"/>
  <c r="AJ729" i="14"/>
  <c r="AC729" i="14"/>
  <c r="AB729" i="14"/>
  <c r="R729" i="14"/>
  <c r="Q729" i="14"/>
  <c r="P729" i="14"/>
  <c r="AR685" i="14"/>
  <c r="AQ685" i="14"/>
  <c r="AP685" i="14"/>
  <c r="AL685" i="14"/>
  <c r="AK685" i="14"/>
  <c r="AJ685" i="14"/>
  <c r="AC685" i="14"/>
  <c r="AB685" i="14"/>
  <c r="R685" i="14"/>
  <c r="Q685" i="14"/>
  <c r="P685" i="14"/>
  <c r="AR988" i="14"/>
  <c r="AQ988" i="14"/>
  <c r="AP988" i="14"/>
  <c r="AL988" i="14"/>
  <c r="AK988" i="14"/>
  <c r="AJ988" i="14"/>
  <c r="AC988" i="14"/>
  <c r="AB988" i="14"/>
  <c r="R988" i="14"/>
  <c r="Q988" i="14"/>
  <c r="P988" i="14"/>
  <c r="AR974" i="14"/>
  <c r="AQ974" i="14"/>
  <c r="AP974" i="14"/>
  <c r="AL974" i="14"/>
  <c r="AK974" i="14"/>
  <c r="AJ974" i="14"/>
  <c r="AC974" i="14"/>
  <c r="AB974" i="14"/>
  <c r="R974" i="14"/>
  <c r="Q974" i="14"/>
  <c r="P974" i="14"/>
  <c r="AR959" i="14"/>
  <c r="AQ959" i="14"/>
  <c r="AP959" i="14"/>
  <c r="AL959" i="14"/>
  <c r="AK959" i="14"/>
  <c r="AJ959" i="14"/>
  <c r="AC959" i="14"/>
  <c r="AB959" i="14"/>
  <c r="R959" i="14"/>
  <c r="Q959" i="14"/>
  <c r="P959" i="14"/>
  <c r="AR920" i="14"/>
  <c r="AQ920" i="14"/>
  <c r="AP920" i="14"/>
  <c r="AL920" i="14"/>
  <c r="AK920" i="14"/>
  <c r="AJ920" i="14"/>
  <c r="AC920" i="14"/>
  <c r="AB920" i="14"/>
  <c r="R920" i="14"/>
  <c r="Q920" i="14"/>
  <c r="P920" i="14"/>
  <c r="AR905" i="14"/>
  <c r="AQ905" i="14"/>
  <c r="AP905" i="14"/>
  <c r="AL905" i="14"/>
  <c r="AK905" i="14"/>
  <c r="AJ905" i="14"/>
  <c r="AC905" i="14"/>
  <c r="AB905" i="14"/>
  <c r="R905" i="14"/>
  <c r="Q905" i="14"/>
  <c r="P905" i="14"/>
  <c r="AR848" i="14"/>
  <c r="AQ848" i="14"/>
  <c r="AP848" i="14"/>
  <c r="AL848" i="14"/>
  <c r="AK848" i="14"/>
  <c r="AJ848" i="14"/>
  <c r="AM848" i="14" s="1"/>
  <c r="AC848" i="14"/>
  <c r="AB848" i="14"/>
  <c r="R848" i="14"/>
  <c r="Q848" i="14"/>
  <c r="P848" i="14"/>
  <c r="AR829" i="14"/>
  <c r="AQ829" i="14"/>
  <c r="AP829" i="14"/>
  <c r="AL829" i="14"/>
  <c r="AK829" i="14"/>
  <c r="AJ829" i="14"/>
  <c r="AC829" i="14"/>
  <c r="AC824" i="14" s="1"/>
  <c r="AC823" i="14" s="1"/>
  <c r="AC822" i="14" s="1"/>
  <c r="AC821" i="14" s="1"/>
  <c r="AC820" i="14" s="1"/>
  <c r="AC819" i="14" s="1"/>
  <c r="AB829" i="14"/>
  <c r="R829" i="14"/>
  <c r="Q829" i="14"/>
  <c r="P829" i="14"/>
  <c r="AR811" i="14"/>
  <c r="AQ811" i="14"/>
  <c r="AP811" i="14"/>
  <c r="AL811" i="14"/>
  <c r="AK811" i="14"/>
  <c r="AJ811" i="14"/>
  <c r="AC811" i="14"/>
  <c r="AB811" i="14"/>
  <c r="R811" i="14"/>
  <c r="Q811" i="14"/>
  <c r="P811" i="14"/>
  <c r="AR765" i="14"/>
  <c r="AQ765" i="14"/>
  <c r="AP765" i="14"/>
  <c r="AL765" i="14"/>
  <c r="AL764" i="14" s="1"/>
  <c r="AL763" i="14" s="1"/>
  <c r="AK765" i="14"/>
  <c r="AK764" i="14" s="1"/>
  <c r="AJ765" i="14"/>
  <c r="AC765" i="14"/>
  <c r="AC764" i="14" s="1"/>
  <c r="AB765" i="14"/>
  <c r="R765" i="14"/>
  <c r="Q765" i="14"/>
  <c r="P765" i="14"/>
  <c r="AR751" i="14"/>
  <c r="AQ751" i="14"/>
  <c r="AP751" i="14"/>
  <c r="AL751" i="14"/>
  <c r="AK751" i="14"/>
  <c r="AJ751" i="14"/>
  <c r="AC751" i="14"/>
  <c r="AB751" i="14"/>
  <c r="R751" i="14"/>
  <c r="Q751" i="14"/>
  <c r="P751" i="14"/>
  <c r="P750" i="14" s="1"/>
  <c r="P749" i="14" s="1"/>
  <c r="P748" i="14" s="1"/>
  <c r="P747" i="14" s="1"/>
  <c r="P746" i="14" s="1"/>
  <c r="AS745" i="14"/>
  <c r="AT745" i="14" s="1"/>
  <c r="AM745" i="14"/>
  <c r="AN745" i="14" s="1"/>
  <c r="AD745" i="14"/>
  <c r="AE745" i="14" s="1"/>
  <c r="AR744" i="14"/>
  <c r="AQ744" i="14"/>
  <c r="AP744" i="14"/>
  <c r="AL744" i="14"/>
  <c r="AK744" i="14"/>
  <c r="AJ744" i="14"/>
  <c r="AC744" i="14"/>
  <c r="AB744" i="14"/>
  <c r="R744" i="14"/>
  <c r="Q744" i="14"/>
  <c r="P744" i="14"/>
  <c r="AR725" i="14"/>
  <c r="AQ725" i="14"/>
  <c r="AP725" i="14"/>
  <c r="AL725" i="14"/>
  <c r="AK725" i="14"/>
  <c r="AJ725" i="14"/>
  <c r="AC725" i="14"/>
  <c r="AB725" i="14"/>
  <c r="R725" i="14"/>
  <c r="Q725" i="14"/>
  <c r="P725" i="14"/>
  <c r="AR708" i="14"/>
  <c r="AQ708" i="14"/>
  <c r="AP708" i="14"/>
  <c r="AL708" i="14"/>
  <c r="AK708" i="14"/>
  <c r="AJ708" i="14"/>
  <c r="AC708" i="14"/>
  <c r="AB708" i="14"/>
  <c r="R708" i="14"/>
  <c r="Q708" i="14"/>
  <c r="P708" i="14"/>
  <c r="AR693" i="14"/>
  <c r="AQ693" i="14"/>
  <c r="AP693" i="14"/>
  <c r="AL693" i="14"/>
  <c r="AK693" i="14"/>
  <c r="AJ693" i="14"/>
  <c r="AC693" i="14"/>
  <c r="AB693" i="14"/>
  <c r="R693" i="14"/>
  <c r="Q693" i="14"/>
  <c r="P693" i="14"/>
  <c r="AR679" i="14"/>
  <c r="AR678" i="14" s="1"/>
  <c r="AQ679" i="14"/>
  <c r="AQ678" i="14" s="1"/>
  <c r="AQ677" i="14" s="1"/>
  <c r="AP679" i="14"/>
  <c r="AL679" i="14"/>
  <c r="AL678" i="14" s="1"/>
  <c r="AK679" i="14"/>
  <c r="AK678" i="14" s="1"/>
  <c r="AJ679" i="14"/>
  <c r="AC679" i="14"/>
  <c r="AB679" i="14"/>
  <c r="AB678" i="14" s="1"/>
  <c r="R679" i="14"/>
  <c r="Q679" i="14"/>
  <c r="P679" i="14"/>
  <c r="P678" i="14"/>
  <c r="P677" i="14" s="1"/>
  <c r="AR659" i="14"/>
  <c r="AQ659" i="14"/>
  <c r="AQ658" i="14" s="1"/>
  <c r="AP659" i="14"/>
  <c r="AL659" i="14"/>
  <c r="AL658" i="14" s="1"/>
  <c r="AL657" i="14" s="1"/>
  <c r="AL656" i="14" s="1"/>
  <c r="AL655" i="14" s="1"/>
  <c r="AK659" i="14"/>
  <c r="AJ659" i="14"/>
  <c r="AJ658" i="14" s="1"/>
  <c r="AC659" i="14"/>
  <c r="AC658" i="14" s="1"/>
  <c r="AC657" i="14" s="1"/>
  <c r="AC656" i="14" s="1"/>
  <c r="AC655" i="14" s="1"/>
  <c r="AB659" i="14"/>
  <c r="AB658" i="14" s="1"/>
  <c r="R659" i="14"/>
  <c r="Q659" i="14"/>
  <c r="P659" i="14"/>
  <c r="P658" i="14" s="1"/>
  <c r="P657" i="14" s="1"/>
  <c r="P656" i="14" s="1"/>
  <c r="P655" i="14" s="1"/>
  <c r="AR570" i="14"/>
  <c r="AQ570" i="14"/>
  <c r="AP570" i="14"/>
  <c r="AL570" i="14"/>
  <c r="AK570" i="14"/>
  <c r="AJ570" i="14"/>
  <c r="AC570" i="14"/>
  <c r="AB570" i="14"/>
  <c r="R570" i="14"/>
  <c r="Q570" i="14"/>
  <c r="P570" i="14"/>
  <c r="AR532" i="14"/>
  <c r="AQ532" i="14"/>
  <c r="AP532" i="14"/>
  <c r="AL532" i="14"/>
  <c r="AK532" i="14"/>
  <c r="AJ532" i="14"/>
  <c r="AC532" i="14"/>
  <c r="AB532" i="14"/>
  <c r="R532" i="14"/>
  <c r="Q532" i="14"/>
  <c r="P532" i="14"/>
  <c r="AR489" i="14"/>
  <c r="AQ489" i="14"/>
  <c r="AP489" i="14"/>
  <c r="AL489" i="14"/>
  <c r="AK489" i="14"/>
  <c r="AJ489" i="14"/>
  <c r="AC489" i="14"/>
  <c r="AB489" i="14"/>
  <c r="R489" i="14"/>
  <c r="Q489" i="14"/>
  <c r="P489" i="14"/>
  <c r="AR448" i="14"/>
  <c r="AQ448" i="14"/>
  <c r="AP448" i="14"/>
  <c r="AL448" i="14"/>
  <c r="AK448" i="14"/>
  <c r="AJ448" i="14"/>
  <c r="AC448" i="14"/>
  <c r="AB448" i="14"/>
  <c r="R448" i="14"/>
  <c r="Q448" i="14"/>
  <c r="P448" i="14"/>
  <c r="AR429" i="14"/>
  <c r="AQ429" i="14"/>
  <c r="AP429" i="14"/>
  <c r="AL429" i="14"/>
  <c r="AK429" i="14"/>
  <c r="AJ429" i="14"/>
  <c r="AC429" i="14"/>
  <c r="AB429" i="14"/>
  <c r="R429" i="14"/>
  <c r="Q429" i="14"/>
  <c r="P429" i="14"/>
  <c r="AR391" i="14"/>
  <c r="AQ391" i="14"/>
  <c r="AP391" i="14"/>
  <c r="AL391" i="14"/>
  <c r="AK391" i="14"/>
  <c r="AJ391" i="14"/>
  <c r="AC391" i="14"/>
  <c r="AB391" i="14"/>
  <c r="R391" i="14"/>
  <c r="Q391" i="14"/>
  <c r="P391" i="14"/>
  <c r="AR352" i="14"/>
  <c r="AQ352" i="14"/>
  <c r="AP352" i="14"/>
  <c r="AL352" i="14"/>
  <c r="AK352" i="14"/>
  <c r="AJ352" i="14"/>
  <c r="AC352" i="14"/>
  <c r="AB352" i="14"/>
  <c r="R352" i="14"/>
  <c r="Q352" i="14"/>
  <c r="P352" i="14"/>
  <c r="AR316" i="14"/>
  <c r="AQ316" i="14"/>
  <c r="AP316" i="14"/>
  <c r="AL316" i="14"/>
  <c r="AK316" i="14"/>
  <c r="AJ316" i="14"/>
  <c r="AC316" i="14"/>
  <c r="AB316" i="14"/>
  <c r="R316" i="14"/>
  <c r="Q316" i="14"/>
  <c r="P316" i="14"/>
  <c r="AR273" i="14"/>
  <c r="AQ273" i="14"/>
  <c r="AP273" i="14"/>
  <c r="AL273" i="14"/>
  <c r="AK273" i="14"/>
  <c r="AJ273" i="14"/>
  <c r="AC273" i="14"/>
  <c r="AB273" i="14"/>
  <c r="R273" i="14"/>
  <c r="Q273" i="14"/>
  <c r="P273" i="14"/>
  <c r="AR231" i="14"/>
  <c r="AQ231" i="14"/>
  <c r="AP231" i="14"/>
  <c r="AL231" i="14"/>
  <c r="AK231" i="14"/>
  <c r="AJ231" i="14"/>
  <c r="AC231" i="14"/>
  <c r="AB231" i="14"/>
  <c r="R231" i="14"/>
  <c r="Q231" i="14"/>
  <c r="P231" i="14"/>
  <c r="AR189" i="14"/>
  <c r="AQ189" i="14"/>
  <c r="AP189" i="14"/>
  <c r="AL189" i="14"/>
  <c r="AK189" i="14"/>
  <c r="AJ189" i="14"/>
  <c r="AC189" i="14"/>
  <c r="AB189" i="14"/>
  <c r="R189" i="14"/>
  <c r="Q189" i="14"/>
  <c r="P189" i="14"/>
  <c r="AR151" i="14"/>
  <c r="AQ151" i="14"/>
  <c r="AP151" i="14"/>
  <c r="AL151" i="14"/>
  <c r="AK151" i="14"/>
  <c r="AJ151" i="14"/>
  <c r="AC151" i="14"/>
  <c r="AB151" i="14"/>
  <c r="R151" i="14"/>
  <c r="Q151" i="14"/>
  <c r="P151" i="14"/>
  <c r="AR111" i="14"/>
  <c r="AQ111" i="14"/>
  <c r="AP111" i="14"/>
  <c r="AL111" i="14"/>
  <c r="AK111" i="14"/>
  <c r="AJ111" i="14"/>
  <c r="AC111" i="14"/>
  <c r="AB111" i="14"/>
  <c r="R111" i="14"/>
  <c r="Q111" i="14"/>
  <c r="P111" i="14"/>
  <c r="R69" i="14"/>
  <c r="Q69" i="14"/>
  <c r="P69" i="14"/>
  <c r="AR50" i="14"/>
  <c r="AQ50" i="14"/>
  <c r="AL50" i="14"/>
  <c r="AK50" i="14"/>
  <c r="AJ50" i="14"/>
  <c r="AC50" i="14"/>
  <c r="AB50" i="14"/>
  <c r="R50" i="14"/>
  <c r="Q50" i="14"/>
  <c r="P50" i="14"/>
  <c r="AR986" i="14"/>
  <c r="AQ986" i="14"/>
  <c r="AP986" i="14"/>
  <c r="AL986" i="14"/>
  <c r="AK986" i="14"/>
  <c r="AJ986" i="14"/>
  <c r="AC986" i="14"/>
  <c r="AB986" i="14"/>
  <c r="R986" i="14"/>
  <c r="Q986" i="14"/>
  <c r="P986" i="14"/>
  <c r="AR984" i="14"/>
  <c r="AQ984" i="14"/>
  <c r="AP984" i="14"/>
  <c r="AL984" i="14"/>
  <c r="AK984" i="14"/>
  <c r="AJ984" i="14"/>
  <c r="AC984" i="14"/>
  <c r="AB984" i="14"/>
  <c r="R984" i="14"/>
  <c r="Q984" i="14"/>
  <c r="P984" i="14"/>
  <c r="AR957" i="14"/>
  <c r="AQ957" i="14"/>
  <c r="AP957" i="14"/>
  <c r="AL957" i="14"/>
  <c r="AK957" i="14"/>
  <c r="AJ957" i="14"/>
  <c r="AC957" i="14"/>
  <c r="AB957" i="14"/>
  <c r="R957" i="14"/>
  <c r="Q957" i="14"/>
  <c r="P957" i="14"/>
  <c r="AR955" i="14"/>
  <c r="AQ955" i="14"/>
  <c r="AP955" i="14"/>
  <c r="AL955" i="14"/>
  <c r="AK955" i="14"/>
  <c r="AJ955" i="14"/>
  <c r="AC955" i="14"/>
  <c r="AB955" i="14"/>
  <c r="R955" i="14"/>
  <c r="Q955" i="14"/>
  <c r="P955" i="14"/>
  <c r="AR918" i="14"/>
  <c r="AQ918" i="14"/>
  <c r="AP918" i="14"/>
  <c r="AL918" i="14"/>
  <c r="AK918" i="14"/>
  <c r="AJ918" i="14"/>
  <c r="AC918" i="14"/>
  <c r="AB918" i="14"/>
  <c r="R918" i="14"/>
  <c r="Q918" i="14"/>
  <c r="P918" i="14"/>
  <c r="AR916" i="14"/>
  <c r="AQ916" i="14"/>
  <c r="AP916" i="14"/>
  <c r="AL916" i="14"/>
  <c r="AL915" i="14" s="1"/>
  <c r="AK916" i="14"/>
  <c r="AJ916" i="14"/>
  <c r="AC916" i="14"/>
  <c r="AB916" i="14"/>
  <c r="R916" i="14"/>
  <c r="Q916" i="14"/>
  <c r="P916" i="14"/>
  <c r="AR903" i="14"/>
  <c r="AQ903" i="14"/>
  <c r="AP903" i="14"/>
  <c r="AL903" i="14"/>
  <c r="AK903" i="14"/>
  <c r="AJ903" i="14"/>
  <c r="AC903" i="14"/>
  <c r="AB903" i="14"/>
  <c r="R903" i="14"/>
  <c r="Q903" i="14"/>
  <c r="P903" i="14"/>
  <c r="AR901" i="14"/>
  <c r="AR900" i="14" s="1"/>
  <c r="AQ901" i="14"/>
  <c r="AP901" i="14"/>
  <c r="AL901" i="14"/>
  <c r="AK901" i="14"/>
  <c r="AJ901" i="14"/>
  <c r="AC901" i="14"/>
  <c r="AC900" i="14" s="1"/>
  <c r="AC899" i="14" s="1"/>
  <c r="AC898" i="14" s="1"/>
  <c r="AC897" i="14" s="1"/>
  <c r="AC896" i="14" s="1"/>
  <c r="AC895" i="14" s="1"/>
  <c r="AB901" i="14"/>
  <c r="AB900" i="14" s="1"/>
  <c r="R901" i="14"/>
  <c r="Q901" i="14"/>
  <c r="P901" i="14"/>
  <c r="AR845" i="14"/>
  <c r="AQ845" i="14"/>
  <c r="AP845" i="14"/>
  <c r="AL845" i="14"/>
  <c r="AK845" i="14"/>
  <c r="AJ845" i="14"/>
  <c r="AC845" i="14"/>
  <c r="AB845" i="14"/>
  <c r="R845" i="14"/>
  <c r="Q845" i="14"/>
  <c r="P845" i="14"/>
  <c r="AR842" i="14"/>
  <c r="AQ842" i="14"/>
  <c r="AP842" i="14"/>
  <c r="AL842" i="14"/>
  <c r="AK842" i="14"/>
  <c r="AJ842" i="14"/>
  <c r="AC842" i="14"/>
  <c r="AB842" i="14"/>
  <c r="R842" i="14"/>
  <c r="Q842" i="14"/>
  <c r="P842" i="14"/>
  <c r="AR827" i="14"/>
  <c r="AQ827" i="14"/>
  <c r="AP827" i="14"/>
  <c r="AL827" i="14"/>
  <c r="AK827" i="14"/>
  <c r="AJ827" i="14"/>
  <c r="AC827" i="14"/>
  <c r="AB827" i="14"/>
  <c r="R827" i="14"/>
  <c r="Q827" i="14"/>
  <c r="P827" i="14"/>
  <c r="AR825" i="14"/>
  <c r="AQ825" i="14"/>
  <c r="AP825" i="14"/>
  <c r="AL825" i="14"/>
  <c r="AK825" i="14"/>
  <c r="AJ825" i="14"/>
  <c r="AC825" i="14"/>
  <c r="AB825" i="14"/>
  <c r="AB824" i="14" s="1"/>
  <c r="R825" i="14"/>
  <c r="Q825" i="14"/>
  <c r="P825" i="14"/>
  <c r="AR809" i="14"/>
  <c r="AQ809" i="14"/>
  <c r="AP809" i="14"/>
  <c r="AL809" i="14"/>
  <c r="AK809" i="14"/>
  <c r="AJ809" i="14"/>
  <c r="AC809" i="14"/>
  <c r="AB809" i="14"/>
  <c r="R809" i="14"/>
  <c r="Q809" i="14"/>
  <c r="P809" i="14"/>
  <c r="AR807" i="14"/>
  <c r="AQ807" i="14"/>
  <c r="AP807" i="14"/>
  <c r="AL807" i="14"/>
  <c r="AK807" i="14"/>
  <c r="AJ807" i="14"/>
  <c r="AC807" i="14"/>
  <c r="AB807" i="14"/>
  <c r="R807" i="14"/>
  <c r="Q807" i="14"/>
  <c r="P807" i="14"/>
  <c r="AR722" i="14"/>
  <c r="AQ722" i="14"/>
  <c r="AP722" i="14"/>
  <c r="AL722" i="14"/>
  <c r="AK722" i="14"/>
  <c r="AJ722" i="14"/>
  <c r="AC722" i="14"/>
  <c r="AB722" i="14"/>
  <c r="R722" i="14"/>
  <c r="Q722" i="14"/>
  <c r="P722" i="14"/>
  <c r="AR719" i="14"/>
  <c r="AQ719" i="14"/>
  <c r="AP719" i="14"/>
  <c r="AL719" i="14"/>
  <c r="AK719" i="14"/>
  <c r="AK718" i="14" s="1"/>
  <c r="AJ719" i="14"/>
  <c r="AC719" i="14"/>
  <c r="AB719" i="14"/>
  <c r="R719" i="14"/>
  <c r="Q719" i="14"/>
  <c r="P719" i="14"/>
  <c r="AR706" i="14"/>
  <c r="AQ706" i="14"/>
  <c r="AP706" i="14"/>
  <c r="AL706" i="14"/>
  <c r="AK706" i="14"/>
  <c r="AJ706" i="14"/>
  <c r="AC706" i="14"/>
  <c r="AD706" i="14" s="1"/>
  <c r="AB706" i="14"/>
  <c r="R706" i="14"/>
  <c r="Q706" i="14"/>
  <c r="P706" i="14"/>
  <c r="AR704" i="14"/>
  <c r="AS704" i="14" s="1"/>
  <c r="AQ704" i="14"/>
  <c r="AP704" i="14"/>
  <c r="AL704" i="14"/>
  <c r="AK704" i="14"/>
  <c r="AJ704" i="14"/>
  <c r="AC704" i="14"/>
  <c r="AB704" i="14"/>
  <c r="AB703" i="14" s="1"/>
  <c r="AB702" i="14" s="1"/>
  <c r="AB701" i="14" s="1"/>
  <c r="AB700" i="14" s="1"/>
  <c r="AB699" i="14" s="1"/>
  <c r="AB698" i="14" s="1"/>
  <c r="R704" i="14"/>
  <c r="Q704" i="14"/>
  <c r="P704" i="14"/>
  <c r="AR691" i="14"/>
  <c r="AQ691" i="14"/>
  <c r="AP691" i="14"/>
  <c r="AL691" i="14"/>
  <c r="AK691" i="14"/>
  <c r="AJ691" i="14"/>
  <c r="AC691" i="14"/>
  <c r="AB691" i="14"/>
  <c r="R691" i="14"/>
  <c r="Q691" i="14"/>
  <c r="P691" i="14"/>
  <c r="AR689" i="14"/>
  <c r="AQ689" i="14"/>
  <c r="AP689" i="14"/>
  <c r="AL689" i="14"/>
  <c r="AK689" i="14"/>
  <c r="AJ689" i="14"/>
  <c r="AC689" i="14"/>
  <c r="AB689" i="14"/>
  <c r="AB688" i="14" s="1"/>
  <c r="AB687" i="14" s="1"/>
  <c r="R689" i="14"/>
  <c r="Q689" i="14"/>
  <c r="P689" i="14"/>
  <c r="AR625" i="14"/>
  <c r="AQ625" i="14"/>
  <c r="AP625" i="14"/>
  <c r="AL625" i="14"/>
  <c r="AK625" i="14"/>
  <c r="AJ625" i="14"/>
  <c r="AC625" i="14"/>
  <c r="AB625" i="14"/>
  <c r="R625" i="14"/>
  <c r="Q625" i="14"/>
  <c r="P625" i="14"/>
  <c r="AR622" i="14"/>
  <c r="AQ622" i="14"/>
  <c r="AP622" i="14"/>
  <c r="AL622" i="14"/>
  <c r="AK622" i="14"/>
  <c r="AK621" i="14" s="1"/>
  <c r="AJ622" i="14"/>
  <c r="AC622" i="14"/>
  <c r="AB622" i="14"/>
  <c r="R622" i="14"/>
  <c r="Q622" i="14"/>
  <c r="P622" i="14"/>
  <c r="AR566" i="14"/>
  <c r="AQ566" i="14"/>
  <c r="AP566" i="14"/>
  <c r="AL566" i="14"/>
  <c r="AK566" i="14"/>
  <c r="AJ566" i="14"/>
  <c r="AC566" i="14"/>
  <c r="AB566" i="14"/>
  <c r="R566" i="14"/>
  <c r="Q566" i="14"/>
  <c r="P566" i="14"/>
  <c r="AR562" i="14"/>
  <c r="AQ562" i="14"/>
  <c r="AP562" i="14"/>
  <c r="AL562" i="14"/>
  <c r="AK562" i="14"/>
  <c r="AJ562" i="14"/>
  <c r="AC562" i="14"/>
  <c r="AB562" i="14"/>
  <c r="R562" i="14"/>
  <c r="Q562" i="14"/>
  <c r="P562" i="14"/>
  <c r="P561" i="14"/>
  <c r="P560" i="14" s="1"/>
  <c r="AR528" i="14"/>
  <c r="AQ528" i="14"/>
  <c r="AP528" i="14"/>
  <c r="AL528" i="14"/>
  <c r="AK528" i="14"/>
  <c r="AJ528" i="14"/>
  <c r="AC528" i="14"/>
  <c r="AB528" i="14"/>
  <c r="R528" i="14"/>
  <c r="Q528" i="14"/>
  <c r="P528" i="14"/>
  <c r="AR524" i="14"/>
  <c r="AQ524" i="14"/>
  <c r="AP524" i="14"/>
  <c r="AL524" i="14"/>
  <c r="AK524" i="14"/>
  <c r="AJ524" i="14"/>
  <c r="AC524" i="14"/>
  <c r="AB524" i="14"/>
  <c r="R524" i="14"/>
  <c r="Q524" i="14"/>
  <c r="P524" i="14"/>
  <c r="AR486" i="14"/>
  <c r="AQ486" i="14"/>
  <c r="AP486" i="14"/>
  <c r="AL486" i="14"/>
  <c r="AK486" i="14"/>
  <c r="AJ486" i="14"/>
  <c r="AC486" i="14"/>
  <c r="AB486" i="14"/>
  <c r="R486" i="14"/>
  <c r="Q486" i="14"/>
  <c r="P486" i="14"/>
  <c r="AR483" i="14"/>
  <c r="AQ483" i="14"/>
  <c r="AP483" i="14"/>
  <c r="AL483" i="14"/>
  <c r="AK483" i="14"/>
  <c r="AJ483" i="14"/>
  <c r="AC483" i="14"/>
  <c r="AB483" i="14"/>
  <c r="R483" i="14"/>
  <c r="Q483" i="14"/>
  <c r="P483" i="14"/>
  <c r="AR444" i="14"/>
  <c r="AQ444" i="14"/>
  <c r="AP444" i="14"/>
  <c r="AL444" i="14"/>
  <c r="AK444" i="14"/>
  <c r="AJ444" i="14"/>
  <c r="AC444" i="14"/>
  <c r="AB444" i="14"/>
  <c r="R444" i="14"/>
  <c r="Q444" i="14"/>
  <c r="P444" i="14"/>
  <c r="AR440" i="14"/>
  <c r="AQ440" i="14"/>
  <c r="AP440" i="14"/>
  <c r="AL440" i="14"/>
  <c r="AK440" i="14"/>
  <c r="AJ440" i="14"/>
  <c r="AJ439" i="14" s="1"/>
  <c r="AC440" i="14"/>
  <c r="AB440" i="14"/>
  <c r="R440" i="14"/>
  <c r="Q440" i="14"/>
  <c r="P440" i="14"/>
  <c r="AR426" i="14"/>
  <c r="AR422" i="14" s="1"/>
  <c r="AR421" i="14" s="1"/>
  <c r="AR420" i="14" s="1"/>
  <c r="AQ426" i="14"/>
  <c r="AQ422" i="14" s="1"/>
  <c r="AQ421" i="14" s="1"/>
  <c r="AQ420" i="14" s="1"/>
  <c r="AP426" i="14"/>
  <c r="AP422" i="14" s="1"/>
  <c r="AL426" i="14"/>
  <c r="AL422" i="14" s="1"/>
  <c r="AL421" i="14" s="1"/>
  <c r="AL420" i="14" s="1"/>
  <c r="AK426" i="14"/>
  <c r="AK422" i="14" s="1"/>
  <c r="AK421" i="14" s="1"/>
  <c r="AK420" i="14" s="1"/>
  <c r="AJ426" i="14"/>
  <c r="AJ422" i="14" s="1"/>
  <c r="AC426" i="14"/>
  <c r="AC422" i="14" s="1"/>
  <c r="AC421" i="14" s="1"/>
  <c r="AC420" i="14" s="1"/>
  <c r="AB426" i="14"/>
  <c r="AB422" i="14" s="1"/>
  <c r="AB421" i="14" s="1"/>
  <c r="AB420" i="14" s="1"/>
  <c r="R426" i="14"/>
  <c r="Q426" i="14"/>
  <c r="P426" i="14"/>
  <c r="R423" i="14"/>
  <c r="Q423" i="14"/>
  <c r="P423" i="14"/>
  <c r="AR388" i="14"/>
  <c r="AQ388" i="14"/>
  <c r="AP388" i="14"/>
  <c r="AL388" i="14"/>
  <c r="AK388" i="14"/>
  <c r="AJ388" i="14"/>
  <c r="AC388" i="14"/>
  <c r="AB388" i="14"/>
  <c r="R388" i="14"/>
  <c r="Q388" i="14"/>
  <c r="P388" i="14"/>
  <c r="AR385" i="14"/>
  <c r="AQ385" i="14"/>
  <c r="AP385" i="14"/>
  <c r="AL385" i="14"/>
  <c r="AK385" i="14"/>
  <c r="AJ385" i="14"/>
  <c r="AC385" i="14"/>
  <c r="AC384" i="14" s="1"/>
  <c r="AB385" i="14"/>
  <c r="R385" i="14"/>
  <c r="Q385" i="14"/>
  <c r="P385" i="14"/>
  <c r="P384" i="14"/>
  <c r="P383" i="14" s="1"/>
  <c r="P382" i="14" s="1"/>
  <c r="P381" i="14" s="1"/>
  <c r="P380" i="14" s="1"/>
  <c r="P379" i="14" s="1"/>
  <c r="AR349" i="14"/>
  <c r="AQ349" i="14"/>
  <c r="AP349" i="14"/>
  <c r="AL349" i="14"/>
  <c r="AK349" i="14"/>
  <c r="AJ349" i="14"/>
  <c r="AC349" i="14"/>
  <c r="AB349" i="14"/>
  <c r="R349" i="14"/>
  <c r="Q349" i="14"/>
  <c r="P349" i="14"/>
  <c r="AR346" i="14"/>
  <c r="AQ346" i="14"/>
  <c r="AP346" i="14"/>
  <c r="AL346" i="14"/>
  <c r="AK346" i="14"/>
  <c r="AJ346" i="14"/>
  <c r="AC346" i="14"/>
  <c r="AB346" i="14"/>
  <c r="R346" i="14"/>
  <c r="Q346" i="14"/>
  <c r="P346" i="14"/>
  <c r="AR312" i="14"/>
  <c r="AQ312" i="14"/>
  <c r="AP312" i="14"/>
  <c r="AL312" i="14"/>
  <c r="AK312" i="14"/>
  <c r="AJ312" i="14"/>
  <c r="AC312" i="14"/>
  <c r="AB312" i="14"/>
  <c r="R312" i="14"/>
  <c r="Q312" i="14"/>
  <c r="P312" i="14"/>
  <c r="AR308" i="14"/>
  <c r="AQ308" i="14"/>
  <c r="AP308" i="14"/>
  <c r="AL308" i="14"/>
  <c r="AK308" i="14"/>
  <c r="AJ308" i="14"/>
  <c r="AC308" i="14"/>
  <c r="AB308" i="14"/>
  <c r="R308" i="14"/>
  <c r="Q308" i="14"/>
  <c r="P308" i="14"/>
  <c r="AR269" i="14"/>
  <c r="AQ269" i="14"/>
  <c r="AP269" i="14"/>
  <c r="AL269" i="14"/>
  <c r="AK269" i="14"/>
  <c r="AJ269" i="14"/>
  <c r="AC269" i="14"/>
  <c r="AB269" i="14"/>
  <c r="R269" i="14"/>
  <c r="Q269" i="14"/>
  <c r="P269" i="14"/>
  <c r="AR265" i="14"/>
  <c r="AQ265" i="14"/>
  <c r="AP265" i="14"/>
  <c r="AL265" i="14"/>
  <c r="AK265" i="14"/>
  <c r="AJ265" i="14"/>
  <c r="AC265" i="14"/>
  <c r="AB265" i="14"/>
  <c r="R265" i="14"/>
  <c r="Q265" i="14"/>
  <c r="P265" i="14"/>
  <c r="P264" i="14" s="1"/>
  <c r="P263" i="14" s="1"/>
  <c r="R227" i="14"/>
  <c r="Q227" i="14"/>
  <c r="P227" i="14"/>
  <c r="AQ222" i="14"/>
  <c r="AL222" i="14"/>
  <c r="AL221" i="14" s="1"/>
  <c r="AJ222" i="14"/>
  <c r="R223" i="14"/>
  <c r="Q223" i="14"/>
  <c r="P223" i="14"/>
  <c r="AR186" i="14"/>
  <c r="AQ186" i="14"/>
  <c r="AP186" i="14"/>
  <c r="AL186" i="14"/>
  <c r="AK186" i="14"/>
  <c r="AJ186" i="14"/>
  <c r="AC186" i="14"/>
  <c r="AB186" i="14"/>
  <c r="R186" i="14"/>
  <c r="Q186" i="14"/>
  <c r="P186" i="14"/>
  <c r="AR183" i="14"/>
  <c r="AQ183" i="14"/>
  <c r="AP183" i="14"/>
  <c r="AL183" i="14"/>
  <c r="AK183" i="14"/>
  <c r="AJ183" i="14"/>
  <c r="AC183" i="14"/>
  <c r="AB183" i="14"/>
  <c r="R183" i="14"/>
  <c r="Q183" i="14"/>
  <c r="P183" i="14"/>
  <c r="AR148" i="14"/>
  <c r="AQ148" i="14"/>
  <c r="AP148" i="14"/>
  <c r="AL148" i="14"/>
  <c r="AL144" i="14" s="1"/>
  <c r="AL143" i="14" s="1"/>
  <c r="AK148" i="14"/>
  <c r="AK144" i="14" s="1"/>
  <c r="AJ148" i="14"/>
  <c r="AC148" i="14"/>
  <c r="AB148" i="14"/>
  <c r="R148" i="14"/>
  <c r="Q148" i="14"/>
  <c r="P148" i="14"/>
  <c r="AR145" i="14"/>
  <c r="AQ145" i="14"/>
  <c r="AP145" i="14"/>
  <c r="AC145" i="14"/>
  <c r="AC144" i="14" s="1"/>
  <c r="AB145" i="14"/>
  <c r="R145" i="14"/>
  <c r="Q145" i="14"/>
  <c r="P145" i="14"/>
  <c r="P144" i="14" s="1"/>
  <c r="P143" i="14" s="1"/>
  <c r="AR107" i="14"/>
  <c r="AQ107" i="14"/>
  <c r="AP107" i="14"/>
  <c r="AL107" i="14"/>
  <c r="AK107" i="14"/>
  <c r="AJ107" i="14"/>
  <c r="AJ102" i="14" s="1"/>
  <c r="AC107" i="14"/>
  <c r="AB107" i="14"/>
  <c r="R107" i="14"/>
  <c r="Q107" i="14"/>
  <c r="P107" i="14"/>
  <c r="AR103" i="14"/>
  <c r="AQ103" i="14"/>
  <c r="AP103" i="14"/>
  <c r="AP102" i="14" s="1"/>
  <c r="AC103" i="14"/>
  <c r="AB103" i="14"/>
  <c r="R103" i="14"/>
  <c r="Q103" i="14"/>
  <c r="P103" i="14"/>
  <c r="P102" i="14"/>
  <c r="P101" i="14" s="1"/>
  <c r="R65" i="14"/>
  <c r="Q65" i="14"/>
  <c r="P65" i="14"/>
  <c r="AR61" i="14"/>
  <c r="AQ61" i="14"/>
  <c r="AQ60" i="14" s="1"/>
  <c r="AP61" i="14"/>
  <c r="AL61" i="14"/>
  <c r="AK61" i="14"/>
  <c r="AJ61" i="14"/>
  <c r="AJ60" i="14" s="1"/>
  <c r="AC61" i="14"/>
  <c r="AC60" i="14" s="1"/>
  <c r="AC59" i="14" s="1"/>
  <c r="AC58" i="14" s="1"/>
  <c r="AC57" i="14" s="1"/>
  <c r="AC56" i="14" s="1"/>
  <c r="AC55" i="14" s="1"/>
  <c r="AB61" i="14"/>
  <c r="AB60" i="14" s="1"/>
  <c r="R61" i="14"/>
  <c r="Q61" i="14"/>
  <c r="P61" i="14"/>
  <c r="P60" i="14"/>
  <c r="P59" i="14" s="1"/>
  <c r="AR47" i="14"/>
  <c r="AQ47" i="14"/>
  <c r="AP47" i="14"/>
  <c r="AL47" i="14"/>
  <c r="AK47" i="14"/>
  <c r="AJ47" i="14"/>
  <c r="AC47" i="14"/>
  <c r="AB47" i="14"/>
  <c r="R47" i="14"/>
  <c r="Q47" i="14"/>
  <c r="P47" i="14"/>
  <c r="AR44" i="14"/>
  <c r="AQ44" i="14"/>
  <c r="AP44" i="14"/>
  <c r="AL44" i="14"/>
  <c r="AK44" i="14"/>
  <c r="AJ44" i="14"/>
  <c r="AJ43" i="14" s="1"/>
  <c r="AC44" i="14"/>
  <c r="AB44" i="14"/>
  <c r="R44" i="14"/>
  <c r="Q44" i="14"/>
  <c r="Q43" i="14"/>
  <c r="P44" i="14"/>
  <c r="Q764" i="14"/>
  <c r="Q763" i="14" s="1"/>
  <c r="Q718" i="14"/>
  <c r="Q717" i="14" s="1"/>
  <c r="Q658" i="14"/>
  <c r="Q657" i="14" s="1"/>
  <c r="Q656" i="14" s="1"/>
  <c r="Q655" i="14" s="1"/>
  <c r="Q798" i="14"/>
  <c r="R798" i="14"/>
  <c r="P969" i="14"/>
  <c r="P968" i="14" s="1"/>
  <c r="P967" i="14" s="1"/>
  <c r="P966" i="14" s="1"/>
  <c r="P965" i="14" s="1"/>
  <c r="P964" i="14" s="1"/>
  <c r="P943" i="14"/>
  <c r="P942" i="14"/>
  <c r="P941" i="14" s="1"/>
  <c r="P940" i="14" s="1"/>
  <c r="P939" i="14" s="1"/>
  <c r="P929" i="14"/>
  <c r="P928" i="14" s="1"/>
  <c r="P927" i="14" s="1"/>
  <c r="P926" i="14" s="1"/>
  <c r="P925" i="14" s="1"/>
  <c r="P915" i="14"/>
  <c r="P914" i="14" s="1"/>
  <c r="P913" i="14" s="1"/>
  <c r="P912" i="14" s="1"/>
  <c r="P911" i="14" s="1"/>
  <c r="P900" i="14"/>
  <c r="P899" i="14"/>
  <c r="P898" i="14" s="1"/>
  <c r="P897" i="14" s="1"/>
  <c r="P896" i="14" s="1"/>
  <c r="P895" i="14" s="1"/>
  <c r="P871" i="14"/>
  <c r="P870" i="14" s="1"/>
  <c r="P864" i="14"/>
  <c r="P863" i="14"/>
  <c r="P858" i="14"/>
  <c r="P857" i="14" s="1"/>
  <c r="P854" i="14"/>
  <c r="P853" i="14"/>
  <c r="P841" i="14"/>
  <c r="P840" i="14" s="1"/>
  <c r="P798" i="14"/>
  <c r="P797" i="14"/>
  <c r="P790" i="14"/>
  <c r="P789" i="14" s="1"/>
  <c r="P780" i="14"/>
  <c r="P779" i="14"/>
  <c r="P778" i="14" s="1"/>
  <c r="P764" i="14"/>
  <c r="P763" i="14" s="1"/>
  <c r="P757" i="14"/>
  <c r="P756" i="14" s="1"/>
  <c r="P755" i="14" s="1"/>
  <c r="P754" i="14" s="1"/>
  <c r="P753" i="14" s="1"/>
  <c r="P743" i="14"/>
  <c r="P742" i="14"/>
  <c r="P741" i="14" s="1"/>
  <c r="P740" i="14" s="1"/>
  <c r="P739" i="14" s="1"/>
  <c r="P732" i="14"/>
  <c r="P731" i="14" s="1"/>
  <c r="P703" i="14"/>
  <c r="P702" i="14" s="1"/>
  <c r="P701" i="14" s="1"/>
  <c r="P700" i="14" s="1"/>
  <c r="P699" i="14" s="1"/>
  <c r="P698" i="14" s="1"/>
  <c r="P642" i="14"/>
  <c r="P641" i="14" s="1"/>
  <c r="P638" i="14"/>
  <c r="P635" i="14"/>
  <c r="P610" i="14"/>
  <c r="P609" i="14" s="1"/>
  <c r="P608" i="14" s="1"/>
  <c r="P607" i="14" s="1"/>
  <c r="P602" i="14"/>
  <c r="P601" i="14" s="1"/>
  <c r="P600" i="14" s="1"/>
  <c r="P599" i="14" s="1"/>
  <c r="P587" i="14"/>
  <c r="P586" i="14" s="1"/>
  <c r="P580" i="14"/>
  <c r="P577" i="14"/>
  <c r="P548" i="14"/>
  <c r="P546" i="14"/>
  <c r="P539" i="14"/>
  <c r="P538" i="14" s="1"/>
  <c r="P537" i="14" s="1"/>
  <c r="P523" i="14"/>
  <c r="P522" i="14"/>
  <c r="P508" i="14"/>
  <c r="P499" i="14"/>
  <c r="P496" i="14"/>
  <c r="P482" i="14"/>
  <c r="P481" i="14" s="1"/>
  <c r="P474" i="14"/>
  <c r="P473" i="14" s="1"/>
  <c r="P437" i="14" s="1"/>
  <c r="P436" i="14" s="1"/>
  <c r="P435" i="14" s="1"/>
  <c r="P434" i="14" s="1"/>
  <c r="P469" i="14"/>
  <c r="P467" i="14"/>
  <c r="P460" i="14"/>
  <c r="P458" i="14"/>
  <c r="P455" i="14"/>
  <c r="P422" i="14"/>
  <c r="P421" i="14" s="1"/>
  <c r="P420" i="14" s="1"/>
  <c r="P418" i="14"/>
  <c r="P415" i="14"/>
  <c r="P409" i="14"/>
  <c r="P408" i="14" s="1"/>
  <c r="P403" i="14"/>
  <c r="P402" i="14" s="1"/>
  <c r="P401" i="14" s="1"/>
  <c r="P376" i="14"/>
  <c r="P375" i="14" s="1"/>
  <c r="P372" i="14"/>
  <c r="P371" i="14"/>
  <c r="P369" i="14"/>
  <c r="P362" i="14"/>
  <c r="P359" i="14"/>
  <c r="P336" i="14"/>
  <c r="P335" i="14" s="1"/>
  <c r="P331" i="14"/>
  <c r="P329" i="14"/>
  <c r="P323" i="14"/>
  <c r="P322" i="14" s="1"/>
  <c r="P321" i="14" s="1"/>
  <c r="P299" i="14"/>
  <c r="P298" i="14" s="1"/>
  <c r="P294" i="14"/>
  <c r="P292" i="14"/>
  <c r="P285" i="14"/>
  <c r="P283" i="14"/>
  <c r="P280" i="14"/>
  <c r="P256" i="14"/>
  <c r="P255" i="14" s="1"/>
  <c r="P251" i="14"/>
  <c r="P249" i="14"/>
  <c r="P243" i="14"/>
  <c r="P241" i="14"/>
  <c r="P238" i="14"/>
  <c r="P222" i="14"/>
  <c r="P221" i="14"/>
  <c r="P214" i="14"/>
  <c r="P213" i="14" s="1"/>
  <c r="P209" i="14"/>
  <c r="P207" i="14"/>
  <c r="P201" i="14"/>
  <c r="P199" i="14"/>
  <c r="P196" i="14"/>
  <c r="P136" i="14"/>
  <c r="P135" i="14" s="1"/>
  <c r="P123" i="14"/>
  <c r="P121" i="14"/>
  <c r="P118" i="14"/>
  <c r="P89" i="14"/>
  <c r="P87" i="14"/>
  <c r="P81" i="14"/>
  <c r="P79" i="14"/>
  <c r="P76" i="14"/>
  <c r="P35" i="14"/>
  <c r="P32" i="14"/>
  <c r="P26" i="14"/>
  <c r="P25" i="14" s="1"/>
  <c r="P20" i="14"/>
  <c r="R580" i="14"/>
  <c r="Q580" i="14"/>
  <c r="R577" i="14"/>
  <c r="Q577" i="14"/>
  <c r="Q561" i="14"/>
  <c r="Q560" i="14" s="1"/>
  <c r="AQ136" i="14"/>
  <c r="AQ135" i="14"/>
  <c r="AJ136" i="14"/>
  <c r="AJ135" i="14" s="1"/>
  <c r="AB136" i="14"/>
  <c r="AB135" i="14" s="1"/>
  <c r="R136" i="14"/>
  <c r="R135" i="14" s="1"/>
  <c r="Q136" i="14"/>
  <c r="Q135" i="14" s="1"/>
  <c r="AP136" i="14"/>
  <c r="AP135" i="14" s="1"/>
  <c r="O136" i="14"/>
  <c r="O100" i="14"/>
  <c r="R123" i="14"/>
  <c r="Q123" i="14"/>
  <c r="R121" i="14"/>
  <c r="Q121" i="14"/>
  <c r="R118" i="14"/>
  <c r="Q118" i="14"/>
  <c r="AR94" i="14"/>
  <c r="AP94" i="14"/>
  <c r="AL94" i="14"/>
  <c r="AK94" i="14"/>
  <c r="AC94" i="14"/>
  <c r="R94" i="14"/>
  <c r="R93" i="14"/>
  <c r="Q94" i="14"/>
  <c r="Q93" i="14" s="1"/>
  <c r="O94" i="14"/>
  <c r="O93" i="14"/>
  <c r="R418" i="14"/>
  <c r="Q418" i="14"/>
  <c r="R415" i="14"/>
  <c r="Q415" i="14"/>
  <c r="Q414" i="14" s="1"/>
  <c r="Q413" i="14" s="1"/>
  <c r="R35" i="14"/>
  <c r="Q35" i="14"/>
  <c r="R32" i="14"/>
  <c r="Q32" i="14"/>
  <c r="AP790" i="14"/>
  <c r="AP789" i="14" s="1"/>
  <c r="AK790" i="14"/>
  <c r="AK789" i="14" s="1"/>
  <c r="AC790" i="14"/>
  <c r="AC789" i="14" s="1"/>
  <c r="R790" i="14"/>
  <c r="R789" i="14"/>
  <c r="Q790" i="14"/>
  <c r="Q789" i="14" s="1"/>
  <c r="AR790" i="14"/>
  <c r="AR789" i="14" s="1"/>
  <c r="AS789" i="14" s="1"/>
  <c r="AJ790" i="14"/>
  <c r="AJ789" i="14" s="1"/>
  <c r="AR642" i="14"/>
  <c r="AS642" i="14" s="1"/>
  <c r="AT642" i="14" s="1"/>
  <c r="AQ642" i="14"/>
  <c r="AQ641" i="14" s="1"/>
  <c r="AQ640" i="14" s="1"/>
  <c r="AP642" i="14"/>
  <c r="AL642" i="14"/>
  <c r="AL641" i="14" s="1"/>
  <c r="AL640" i="14" s="1"/>
  <c r="AK642" i="14"/>
  <c r="AK641" i="14" s="1"/>
  <c r="AJ642" i="14"/>
  <c r="AC642" i="14"/>
  <c r="AC641" i="14" s="1"/>
  <c r="AC640" i="14" s="1"/>
  <c r="AB642" i="14"/>
  <c r="AB641" i="14" s="1"/>
  <c r="AB640" i="14" s="1"/>
  <c r="R642" i="14"/>
  <c r="R641" i="14" s="1"/>
  <c r="R640" i="14" s="1"/>
  <c r="Q642" i="14"/>
  <c r="Q641" i="14" s="1"/>
  <c r="Q640" i="14" s="1"/>
  <c r="AJ641" i="14"/>
  <c r="AR548" i="14"/>
  <c r="AQ548" i="14"/>
  <c r="AS548" i="14" s="1"/>
  <c r="AP548" i="14"/>
  <c r="AL548" i="14"/>
  <c r="AK548" i="14"/>
  <c r="AJ548" i="14"/>
  <c r="AM548" i="14" s="1"/>
  <c r="AC548" i="14"/>
  <c r="AB548" i="14"/>
  <c r="R548" i="14"/>
  <c r="Q548" i="14"/>
  <c r="Q545" i="14" s="1"/>
  <c r="Q544" i="14" s="1"/>
  <c r="Q521" i="14" s="1"/>
  <c r="Q520" i="14" s="1"/>
  <c r="Q519" i="14" s="1"/>
  <c r="Q518" i="14" s="1"/>
  <c r="AR546" i="14"/>
  <c r="AQ546" i="14"/>
  <c r="AP546" i="14"/>
  <c r="AL546" i="14"/>
  <c r="AK546" i="14"/>
  <c r="AJ546" i="14"/>
  <c r="AC546" i="14"/>
  <c r="AB546" i="14"/>
  <c r="AB545" i="14" s="1"/>
  <c r="AB544" i="14" s="1"/>
  <c r="R546" i="14"/>
  <c r="Q546" i="14"/>
  <c r="AR510" i="14"/>
  <c r="AQ510" i="14"/>
  <c r="AP510" i="14"/>
  <c r="AL510" i="14"/>
  <c r="AK510" i="14"/>
  <c r="AJ510" i="14"/>
  <c r="AC510" i="14"/>
  <c r="AB510" i="14"/>
  <c r="AR508" i="14"/>
  <c r="AQ508" i="14"/>
  <c r="AP508" i="14"/>
  <c r="AL508" i="14"/>
  <c r="AK508" i="14"/>
  <c r="AJ508" i="14"/>
  <c r="AC508" i="14"/>
  <c r="AC507" i="14" s="1"/>
  <c r="AC506" i="14" s="1"/>
  <c r="AB508" i="14"/>
  <c r="AB507" i="14" s="1"/>
  <c r="R508" i="14"/>
  <c r="Q508" i="14"/>
  <c r="AR469" i="14"/>
  <c r="AQ469" i="14"/>
  <c r="AP469" i="14"/>
  <c r="AL469" i="14"/>
  <c r="AK469" i="14"/>
  <c r="AJ469" i="14"/>
  <c r="AM469" i="14" s="1"/>
  <c r="AC469" i="14"/>
  <c r="AB469" i="14"/>
  <c r="R469" i="14"/>
  <c r="Q469" i="14"/>
  <c r="AR467" i="14"/>
  <c r="AQ467" i="14"/>
  <c r="AP467" i="14"/>
  <c r="AL467" i="14"/>
  <c r="AK467" i="14"/>
  <c r="AJ467" i="14"/>
  <c r="AC467" i="14"/>
  <c r="AC466" i="14"/>
  <c r="AC465" i="14" s="1"/>
  <c r="AB467" i="14"/>
  <c r="AB466" i="14" s="1"/>
  <c r="AB465" i="14" s="1"/>
  <c r="R467" i="14"/>
  <c r="R466" i="14" s="1"/>
  <c r="R465" i="14" s="1"/>
  <c r="Q467" i="14"/>
  <c r="Q466" i="14"/>
  <c r="Q465" i="14" s="1"/>
  <c r="AR409" i="14"/>
  <c r="AQ409" i="14"/>
  <c r="AQ408" i="14" s="1"/>
  <c r="AQ407" i="14" s="1"/>
  <c r="AS407" i="14" s="1"/>
  <c r="AP409" i="14"/>
  <c r="AP408" i="14" s="1"/>
  <c r="AP407" i="14" s="1"/>
  <c r="AL409" i="14"/>
  <c r="AL408" i="14" s="1"/>
  <c r="AL407" i="14" s="1"/>
  <c r="AK409" i="14"/>
  <c r="AK408" i="14" s="1"/>
  <c r="AK407" i="14" s="1"/>
  <c r="AJ409" i="14"/>
  <c r="AJ408" i="14"/>
  <c r="AJ407" i="14" s="1"/>
  <c r="AC409" i="14"/>
  <c r="AC408" i="14" s="1"/>
  <c r="AC407" i="14" s="1"/>
  <c r="AB409" i="14"/>
  <c r="AB408" i="14" s="1"/>
  <c r="AB407" i="14" s="1"/>
  <c r="R409" i="14"/>
  <c r="R408" i="14" s="1"/>
  <c r="R407" i="14" s="1"/>
  <c r="Q409" i="14"/>
  <c r="Q408" i="14" s="1"/>
  <c r="Q407" i="14" s="1"/>
  <c r="AR408" i="14"/>
  <c r="AR407" i="14"/>
  <c r="AV372" i="14"/>
  <c r="AY372" i="14" s="1"/>
  <c r="AG372" i="14"/>
  <c r="Y372" i="14"/>
  <c r="R372" i="14"/>
  <c r="Q372" i="14"/>
  <c r="AR371" i="14"/>
  <c r="AQ371" i="14"/>
  <c r="AP371" i="14"/>
  <c r="AL371" i="14"/>
  <c r="AK371" i="14"/>
  <c r="AJ371" i="14"/>
  <c r="AJ368" i="14" s="1"/>
  <c r="AC371" i="14"/>
  <c r="AB371" i="14"/>
  <c r="R371" i="14"/>
  <c r="Q371" i="14"/>
  <c r="AR369" i="14"/>
  <c r="AQ369" i="14"/>
  <c r="AP369" i="14"/>
  <c r="AS369" i="14"/>
  <c r="AL369" i="14"/>
  <c r="AK369" i="14"/>
  <c r="AJ369" i="14"/>
  <c r="AC369" i="14"/>
  <c r="AC368" i="14" s="1"/>
  <c r="AC367" i="14" s="1"/>
  <c r="AB369" i="14"/>
  <c r="R369" i="14"/>
  <c r="Q369" i="14"/>
  <c r="AR331" i="14"/>
  <c r="AQ331" i="14"/>
  <c r="AP331" i="14"/>
  <c r="AL331" i="14"/>
  <c r="AK331" i="14"/>
  <c r="AJ331" i="14"/>
  <c r="AC331" i="14"/>
  <c r="AB331" i="14"/>
  <c r="R331" i="14"/>
  <c r="Q331" i="14"/>
  <c r="AR329" i="14"/>
  <c r="AQ329" i="14"/>
  <c r="AQ328" i="14" s="1"/>
  <c r="AQ327" i="14" s="1"/>
  <c r="AP329" i="14"/>
  <c r="AS329" i="14" s="1"/>
  <c r="AT329" i="14" s="1"/>
  <c r="AL329" i="14"/>
  <c r="AK329" i="14"/>
  <c r="AJ329" i="14"/>
  <c r="AC329" i="14"/>
  <c r="AB329" i="14"/>
  <c r="R329" i="14"/>
  <c r="Q329" i="14"/>
  <c r="AR294" i="14"/>
  <c r="AQ294" i="14"/>
  <c r="AP294" i="14"/>
  <c r="AL294" i="14"/>
  <c r="AK294" i="14"/>
  <c r="AJ294" i="14"/>
  <c r="AC294" i="14"/>
  <c r="AB294" i="14"/>
  <c r="R294" i="14"/>
  <c r="Q294" i="14"/>
  <c r="AS292" i="14"/>
  <c r="AM292" i="14"/>
  <c r="AR292" i="14"/>
  <c r="AR291" i="14" s="1"/>
  <c r="AR290" i="14" s="1"/>
  <c r="AQ292" i="14"/>
  <c r="AP292" i="14"/>
  <c r="AP291" i="14" s="1"/>
  <c r="AL292" i="14"/>
  <c r="AK292" i="14"/>
  <c r="AJ292" i="14"/>
  <c r="AJ291" i="14" s="1"/>
  <c r="AC292" i="14"/>
  <c r="AB292" i="14"/>
  <c r="R292" i="14"/>
  <c r="Q292" i="14"/>
  <c r="Q291" i="14" s="1"/>
  <c r="Q290" i="14" s="1"/>
  <c r="AR251" i="14"/>
  <c r="AQ251" i="14"/>
  <c r="AP251" i="14"/>
  <c r="AL251" i="14"/>
  <c r="AM251" i="14" s="1"/>
  <c r="AK251" i="14"/>
  <c r="AJ251" i="14"/>
  <c r="AC251" i="14"/>
  <c r="AB251" i="14"/>
  <c r="AD251" i="14" s="1"/>
  <c r="R251" i="14"/>
  <c r="Q251" i="14"/>
  <c r="AS249" i="14"/>
  <c r="AR249" i="14"/>
  <c r="AR248" i="14" s="1"/>
  <c r="AR247" i="14" s="1"/>
  <c r="AQ249" i="14"/>
  <c r="AP249" i="14"/>
  <c r="AP248" i="14" s="1"/>
  <c r="AP247" i="14" s="1"/>
  <c r="AL249" i="14"/>
  <c r="AL248" i="14"/>
  <c r="AL247" i="14" s="1"/>
  <c r="AK249" i="14"/>
  <c r="AK248" i="14" s="1"/>
  <c r="AK247" i="14" s="1"/>
  <c r="AJ249" i="14"/>
  <c r="AJ248" i="14" s="1"/>
  <c r="AJ247" i="14" s="1"/>
  <c r="AC249" i="14"/>
  <c r="AC248" i="14"/>
  <c r="AC247" i="14" s="1"/>
  <c r="AB249" i="14"/>
  <c r="R249" i="14"/>
  <c r="R248" i="14" s="1"/>
  <c r="R247" i="14" s="1"/>
  <c r="Q249" i="14"/>
  <c r="AR209" i="14"/>
  <c r="AQ209" i="14"/>
  <c r="AP209" i="14"/>
  <c r="AL209" i="14"/>
  <c r="AK209" i="14"/>
  <c r="AM209" i="14" s="1"/>
  <c r="AJ209" i="14"/>
  <c r="AC209" i="14"/>
  <c r="AB209" i="14"/>
  <c r="R209" i="14"/>
  <c r="Q209" i="14"/>
  <c r="AS207" i="14"/>
  <c r="AM207" i="14"/>
  <c r="AR207" i="14"/>
  <c r="AQ207" i="14"/>
  <c r="AP207" i="14"/>
  <c r="AP206" i="14" s="1"/>
  <c r="AP205" i="14" s="1"/>
  <c r="AL207" i="14"/>
  <c r="AK207" i="14"/>
  <c r="AK206" i="14" s="1"/>
  <c r="AK205" i="14" s="1"/>
  <c r="AJ207" i="14"/>
  <c r="AC207" i="14"/>
  <c r="AB207" i="14"/>
  <c r="AB206" i="14" s="1"/>
  <c r="AB205" i="14" s="1"/>
  <c r="R207" i="14"/>
  <c r="R206" i="14" s="1"/>
  <c r="R205" i="14" s="1"/>
  <c r="Q207" i="14"/>
  <c r="Q206" i="14" s="1"/>
  <c r="Q205" i="14" s="1"/>
  <c r="AR89" i="14"/>
  <c r="AQ89" i="14"/>
  <c r="AP89" i="14"/>
  <c r="AL89" i="14"/>
  <c r="AK89" i="14"/>
  <c r="AJ89" i="14"/>
  <c r="AC89" i="14"/>
  <c r="AB89" i="14"/>
  <c r="R89" i="14"/>
  <c r="Q89" i="14"/>
  <c r="AM87" i="14"/>
  <c r="AR87" i="14"/>
  <c r="AQ87" i="14"/>
  <c r="AP87" i="14"/>
  <c r="AL87" i="14"/>
  <c r="AK87" i="14"/>
  <c r="AJ87" i="14"/>
  <c r="AJ86" i="14"/>
  <c r="AC87" i="14"/>
  <c r="AB87" i="14"/>
  <c r="AB86" i="14" s="1"/>
  <c r="AB85" i="14" s="1"/>
  <c r="R87" i="14"/>
  <c r="R86" i="14" s="1"/>
  <c r="R85" i="14" s="1"/>
  <c r="Q87" i="14"/>
  <c r="AR26" i="14"/>
  <c r="AR25" i="14" s="1"/>
  <c r="AR24" i="14" s="1"/>
  <c r="AQ26" i="14"/>
  <c r="AQ25" i="14" s="1"/>
  <c r="AQ24" i="14" s="1"/>
  <c r="AP26" i="14"/>
  <c r="AP25" i="14"/>
  <c r="AP24" i="14" s="1"/>
  <c r="AL26" i="14"/>
  <c r="AL25" i="14" s="1"/>
  <c r="AL24" i="14" s="1"/>
  <c r="AK26" i="14"/>
  <c r="AK25" i="14" s="1"/>
  <c r="AK24" i="14" s="1"/>
  <c r="AJ26" i="14"/>
  <c r="AJ25" i="14"/>
  <c r="AJ24" i="14" s="1"/>
  <c r="AC26" i="14"/>
  <c r="AC25" i="14"/>
  <c r="AC24" i="14"/>
  <c r="AB26" i="14"/>
  <c r="AB25" i="14" s="1"/>
  <c r="AB24" i="14" s="1"/>
  <c r="R26" i="14"/>
  <c r="R25" i="14" s="1"/>
  <c r="R24" i="14" s="1"/>
  <c r="Q26" i="14"/>
  <c r="Q25" i="14" s="1"/>
  <c r="Q24" i="14" s="1"/>
  <c r="AT781" i="14"/>
  <c r="AN781" i="14"/>
  <c r="AG781" i="14"/>
  <c r="AH781" i="14" s="1"/>
  <c r="AE781" i="14"/>
  <c r="Y781" i="14"/>
  <c r="AS780" i="14"/>
  <c r="AT780" i="14" s="1"/>
  <c r="AR780" i="14"/>
  <c r="AR779" i="14"/>
  <c r="AR778" i="14" s="1"/>
  <c r="AQ780" i="14"/>
  <c r="AQ779" i="14" s="1"/>
  <c r="AQ778" i="14" s="1"/>
  <c r="AP780" i="14"/>
  <c r="AP779" i="14" s="1"/>
  <c r="AP778" i="14" s="1"/>
  <c r="AM780" i="14"/>
  <c r="AL780" i="14"/>
  <c r="AL779" i="14" s="1"/>
  <c r="AL778" i="14" s="1"/>
  <c r="AK780" i="14"/>
  <c r="AK779" i="14" s="1"/>
  <c r="AK778" i="14" s="1"/>
  <c r="AJ780" i="14"/>
  <c r="AJ779" i="14"/>
  <c r="AJ778" i="14" s="1"/>
  <c r="AD780" i="14"/>
  <c r="AC780" i="14"/>
  <c r="AC779" i="14" s="1"/>
  <c r="AC778" i="14" s="1"/>
  <c r="AB780" i="14"/>
  <c r="AB779" i="14" s="1"/>
  <c r="AB778" i="14" s="1"/>
  <c r="X780" i="14"/>
  <c r="R780" i="14"/>
  <c r="R779" i="14" s="1"/>
  <c r="R778" i="14" s="1"/>
  <c r="Q780" i="14"/>
  <c r="Q779" i="14"/>
  <c r="Q778" i="14" s="1"/>
  <c r="AB94" i="14"/>
  <c r="AB93" i="14" s="1"/>
  <c r="AQ94" i="14"/>
  <c r="AP93" i="14"/>
  <c r="AR466" i="14"/>
  <c r="AR465" i="14" s="1"/>
  <c r="AM409" i="14"/>
  <c r="AN409" i="14" s="1"/>
  <c r="Y780" i="14"/>
  <c r="AM294" i="14"/>
  <c r="AN294" i="14" s="1"/>
  <c r="AS371" i="14"/>
  <c r="AT371" i="14" s="1"/>
  <c r="AK466" i="14"/>
  <c r="AK465" i="14" s="1"/>
  <c r="AS546" i="14"/>
  <c r="AQ86" i="14"/>
  <c r="AQ85" i="14" s="1"/>
  <c r="AS85" i="14" s="1"/>
  <c r="AS510" i="14"/>
  <c r="AS209" i="14"/>
  <c r="AM329" i="14"/>
  <c r="AN329" i="14" s="1"/>
  <c r="AL466" i="14"/>
  <c r="AL465" i="14"/>
  <c r="AB790" i="14"/>
  <c r="AL790" i="14"/>
  <c r="AL789" i="14" s="1"/>
  <c r="AQ790" i="14"/>
  <c r="AP641" i="14"/>
  <c r="AP545" i="14"/>
  <c r="AP544" i="14" s="1"/>
  <c r="AJ466" i="14"/>
  <c r="AJ465" i="14" s="1"/>
  <c r="AP466" i="14"/>
  <c r="AS409" i="14"/>
  <c r="AT409" i="14" s="1"/>
  <c r="AN372" i="14"/>
  <c r="AE372" i="14"/>
  <c r="AE780" i="14"/>
  <c r="V22" i="112"/>
  <c r="W22" i="112" s="1"/>
  <c r="V25" i="112"/>
  <c r="V28" i="112"/>
  <c r="W28" i="112" s="1"/>
  <c r="V31" i="112"/>
  <c r="V34" i="112"/>
  <c r="V35" i="112"/>
  <c r="V37" i="112"/>
  <c r="W37" i="112" s="1"/>
  <c r="V47" i="112"/>
  <c r="V50" i="112"/>
  <c r="W50" i="112" s="1"/>
  <c r="V51" i="112"/>
  <c r="V53" i="112"/>
  <c r="W53" i="112" s="1"/>
  <c r="V54" i="112"/>
  <c r="V55" i="112"/>
  <c r="V64" i="112"/>
  <c r="V65" i="112"/>
  <c r="W65" i="112" s="1"/>
  <c r="V67" i="112"/>
  <c r="V69" i="112"/>
  <c r="V70" i="112"/>
  <c r="V71" i="112"/>
  <c r="V73" i="112"/>
  <c r="V77" i="112"/>
  <c r="V88" i="112"/>
  <c r="V90" i="112"/>
  <c r="W90" i="112" s="1"/>
  <c r="V93" i="112"/>
  <c r="W93" i="112" s="1"/>
  <c r="V96" i="112"/>
  <c r="V106" i="112"/>
  <c r="V107" i="112"/>
  <c r="V108" i="112"/>
  <c r="V109" i="112"/>
  <c r="W109" i="112" s="1"/>
  <c r="V119" i="112"/>
  <c r="V120" i="112"/>
  <c r="W120" i="112" s="1"/>
  <c r="V122" i="112"/>
  <c r="V123" i="112"/>
  <c r="V124" i="112"/>
  <c r="V125" i="112"/>
  <c r="W125" i="112" s="1"/>
  <c r="V126" i="112"/>
  <c r="V136" i="112"/>
  <c r="W136" i="112" s="1"/>
  <c r="V156" i="112"/>
  <c r="V158" i="112"/>
  <c r="W158" i="112" s="1"/>
  <c r="V159" i="112"/>
  <c r="V163" i="112"/>
  <c r="W163" i="112" s="1"/>
  <c r="S63" i="112"/>
  <c r="T63" i="112"/>
  <c r="U63" i="112"/>
  <c r="S66" i="112"/>
  <c r="T66" i="112"/>
  <c r="U66" i="112"/>
  <c r="S105" i="112"/>
  <c r="T105" i="112"/>
  <c r="U105" i="112"/>
  <c r="S118" i="112"/>
  <c r="V118" i="112" s="1"/>
  <c r="T118" i="112"/>
  <c r="U118" i="112"/>
  <c r="S121" i="112"/>
  <c r="T121" i="112"/>
  <c r="U121" i="112"/>
  <c r="S135" i="112"/>
  <c r="T135" i="112"/>
  <c r="T134" i="112" s="1"/>
  <c r="T133" i="112" s="1"/>
  <c r="T132" i="112" s="1"/>
  <c r="T131" i="112" s="1"/>
  <c r="T130" i="112" s="1"/>
  <c r="T129" i="112" s="1"/>
  <c r="T128" i="112" s="1"/>
  <c r="U135" i="112"/>
  <c r="U134" i="112" s="1"/>
  <c r="U133" i="112" s="1"/>
  <c r="U132" i="112" s="1"/>
  <c r="U131" i="112" s="1"/>
  <c r="U130" i="112" s="1"/>
  <c r="U129" i="112" s="1"/>
  <c r="U128" i="112" s="1"/>
  <c r="AB37" i="112"/>
  <c r="AE37" i="112" s="1"/>
  <c r="AB35" i="112"/>
  <c r="AB34" i="112"/>
  <c r="AE34" i="112" s="1"/>
  <c r="AB31" i="112"/>
  <c r="AM408" i="14"/>
  <c r="AB789" i="14"/>
  <c r="AP640" i="14"/>
  <c r="AM466" i="14"/>
  <c r="AP465" i="14"/>
  <c r="AB28" i="112"/>
  <c r="AB25" i="112"/>
  <c r="AK22" i="112"/>
  <c r="AK25" i="112"/>
  <c r="AK24" i="112" s="1"/>
  <c r="AK23" i="112" s="1"/>
  <c r="AK28" i="112"/>
  <c r="AK27" i="112"/>
  <c r="AK31" i="112"/>
  <c r="AK34" i="112"/>
  <c r="AK35" i="112"/>
  <c r="AK37" i="112"/>
  <c r="AK36" i="112" s="1"/>
  <c r="AK47" i="112"/>
  <c r="AK50" i="112"/>
  <c r="AK51" i="112"/>
  <c r="AK53" i="112"/>
  <c r="AK54" i="112"/>
  <c r="AK55" i="112"/>
  <c r="AK64" i="112"/>
  <c r="AK65" i="112"/>
  <c r="AK67" i="112"/>
  <c r="AK68" i="112"/>
  <c r="AK69" i="112"/>
  <c r="AK70" i="112"/>
  <c r="AK71" i="112"/>
  <c r="AK73" i="112"/>
  <c r="AK72" i="112" s="1"/>
  <c r="AK77" i="112"/>
  <c r="AK76" i="112" s="1"/>
  <c r="AK79" i="112"/>
  <c r="AK78" i="112" s="1"/>
  <c r="AK88" i="112"/>
  <c r="AK87" i="112" s="1"/>
  <c r="AK90" i="112"/>
  <c r="AK89" i="112" s="1"/>
  <c r="AK93" i="112"/>
  <c r="AK92" i="112" s="1"/>
  <c r="AK96" i="112"/>
  <c r="AK95" i="112" s="1"/>
  <c r="AK94" i="112" s="1"/>
  <c r="AK106" i="112"/>
  <c r="AK107" i="112"/>
  <c r="AK108" i="112"/>
  <c r="AK109" i="112"/>
  <c r="AK119" i="112"/>
  <c r="AK120" i="112"/>
  <c r="AK122" i="112"/>
  <c r="AK123" i="112"/>
  <c r="AK124" i="112"/>
  <c r="AK125" i="112"/>
  <c r="AK126" i="112"/>
  <c r="AK136" i="112"/>
  <c r="AK156" i="112"/>
  <c r="AK158" i="112"/>
  <c r="AK159" i="112"/>
  <c r="AK163" i="112"/>
  <c r="AQ22" i="112"/>
  <c r="AQ25" i="112"/>
  <c r="AQ28" i="112"/>
  <c r="AT28" i="112" s="1"/>
  <c r="AU28" i="112" s="1"/>
  <c r="AQ31" i="112"/>
  <c r="AQ34" i="112"/>
  <c r="AQ35" i="112"/>
  <c r="AT35" i="112" s="1"/>
  <c r="AU35" i="112" s="1"/>
  <c r="AQ37" i="112"/>
  <c r="AQ47" i="112"/>
  <c r="AQ50" i="112"/>
  <c r="AT50" i="112" s="1"/>
  <c r="AU50" i="112" s="1"/>
  <c r="AQ51" i="112"/>
  <c r="AT51" i="112" s="1"/>
  <c r="AU51" i="112" s="1"/>
  <c r="AQ53" i="112"/>
  <c r="AQ54" i="112"/>
  <c r="AT54" i="112" s="1"/>
  <c r="AU54" i="112" s="1"/>
  <c r="AQ55" i="112"/>
  <c r="AT55" i="112" s="1"/>
  <c r="AQ64" i="112"/>
  <c r="AQ65" i="112"/>
  <c r="AT65" i="112" s="1"/>
  <c r="AU65" i="112" s="1"/>
  <c r="AQ67" i="112"/>
  <c r="AQ68" i="112"/>
  <c r="AT68" i="112" s="1"/>
  <c r="AU68" i="112" s="1"/>
  <c r="AQ69" i="112"/>
  <c r="AT70" i="112"/>
  <c r="AU70" i="112" s="1"/>
  <c r="AQ71" i="112"/>
  <c r="AT71" i="112" s="1"/>
  <c r="AQ73" i="112"/>
  <c r="AQ88" i="112"/>
  <c r="AQ90" i="112"/>
  <c r="AT90" i="112" s="1"/>
  <c r="AU90" i="112" s="1"/>
  <c r="AQ93" i="112"/>
  <c r="AQ96" i="112"/>
  <c r="AT96" i="112" s="1"/>
  <c r="AU96" i="112" s="1"/>
  <c r="AQ106" i="112"/>
  <c r="AQ107" i="112"/>
  <c r="AT107" i="112" s="1"/>
  <c r="AU107" i="112" s="1"/>
  <c r="AQ108" i="112"/>
  <c r="AT108" i="112" s="1"/>
  <c r="AQ109" i="112"/>
  <c r="AT109" i="112" s="1"/>
  <c r="AU109" i="112" s="1"/>
  <c r="AQ119" i="112"/>
  <c r="AQ120" i="112"/>
  <c r="AQ122" i="112"/>
  <c r="AQ123" i="112"/>
  <c r="AQ124" i="112"/>
  <c r="AT124" i="112" s="1"/>
  <c r="AQ125" i="112"/>
  <c r="AT125" i="112" s="1"/>
  <c r="AU125" i="112" s="1"/>
  <c r="AQ126" i="112"/>
  <c r="AQ136" i="112"/>
  <c r="AQ156" i="112"/>
  <c r="AQ158" i="112"/>
  <c r="AQ157" i="112" s="1"/>
  <c r="AQ159" i="112"/>
  <c r="AQ163" i="112"/>
  <c r="W47" i="112"/>
  <c r="W54" i="112"/>
  <c r="W55" i="112"/>
  <c r="W64" i="112"/>
  <c r="W67" i="112"/>
  <c r="W69" i="112"/>
  <c r="W71" i="112"/>
  <c r="W77" i="112"/>
  <c r="W88" i="112"/>
  <c r="W106" i="112"/>
  <c r="W107" i="112"/>
  <c r="W108" i="112"/>
  <c r="W119" i="112"/>
  <c r="W122" i="112"/>
  <c r="W124" i="112"/>
  <c r="W126" i="112"/>
  <c r="W156" i="112"/>
  <c r="W159" i="112"/>
  <c r="AB22" i="112"/>
  <c r="AB21" i="112" s="1"/>
  <c r="AB24" i="112"/>
  <c r="AB23" i="112" s="1"/>
  <c r="AB27" i="112"/>
  <c r="AB26" i="112" s="1"/>
  <c r="AB30" i="112"/>
  <c r="AB29" i="112" s="1"/>
  <c r="AC29" i="112" s="1"/>
  <c r="AB33" i="112"/>
  <c r="AB47" i="112"/>
  <c r="AE47" i="112" s="1"/>
  <c r="AB50" i="112"/>
  <c r="AB51" i="112"/>
  <c r="AB53" i="112"/>
  <c r="AB54" i="112"/>
  <c r="AE54" i="112" s="1"/>
  <c r="AB55" i="112"/>
  <c r="AB64" i="112"/>
  <c r="AE64" i="112" s="1"/>
  <c r="AB65" i="112"/>
  <c r="AB67" i="112"/>
  <c r="AE67" i="112" s="1"/>
  <c r="AB68" i="112"/>
  <c r="AB69" i="112"/>
  <c r="AE69" i="112" s="1"/>
  <c r="AB70" i="112"/>
  <c r="AB71" i="112"/>
  <c r="AE71" i="112" s="1"/>
  <c r="AB73" i="112"/>
  <c r="AB77" i="112"/>
  <c r="AE77" i="112" s="1"/>
  <c r="AB79" i="112"/>
  <c r="AB88" i="112"/>
  <c r="AE88" i="112" s="1"/>
  <c r="AB90" i="112"/>
  <c r="AB89" i="112" s="1"/>
  <c r="AB93" i="112"/>
  <c r="AB96" i="112"/>
  <c r="AB95" i="112" s="1"/>
  <c r="AB106" i="112"/>
  <c r="AE106" i="112" s="1"/>
  <c r="AB107" i="112"/>
  <c r="AB108" i="112"/>
  <c r="AE108" i="112" s="1"/>
  <c r="AB109" i="112"/>
  <c r="AB119" i="112"/>
  <c r="AE119" i="112" s="1"/>
  <c r="AB120" i="112"/>
  <c r="AB122" i="112"/>
  <c r="AE122" i="112" s="1"/>
  <c r="AB123" i="112"/>
  <c r="AB124" i="112"/>
  <c r="AE124" i="112" s="1"/>
  <c r="AB125" i="112"/>
  <c r="AB126" i="112"/>
  <c r="AE126" i="112" s="1"/>
  <c r="AB136" i="112"/>
  <c r="AB156" i="112"/>
  <c r="AE156" i="112" s="1"/>
  <c r="AB158" i="112"/>
  <c r="AB159" i="112"/>
  <c r="AE159" i="112" s="1"/>
  <c r="AB163" i="112"/>
  <c r="AE163" i="112" s="1"/>
  <c r="AP160" i="112"/>
  <c r="AN160" i="112"/>
  <c r="AO160" i="112"/>
  <c r="AP157" i="112"/>
  <c r="AO157" i="112"/>
  <c r="AN157" i="112"/>
  <c r="AP155" i="112"/>
  <c r="AP154" i="112" s="1"/>
  <c r="AP153" i="112" s="1"/>
  <c r="AP152" i="112" s="1"/>
  <c r="AP151" i="112" s="1"/>
  <c r="AP150" i="112" s="1"/>
  <c r="AP149" i="112" s="1"/>
  <c r="AP148" i="112" s="1"/>
  <c r="AO155" i="112"/>
  <c r="AN155" i="112"/>
  <c r="AN154" i="112" s="1"/>
  <c r="AP135" i="112"/>
  <c r="AP134" i="112" s="1"/>
  <c r="AP133" i="112" s="1"/>
  <c r="AP132" i="112" s="1"/>
  <c r="AP131" i="112" s="1"/>
  <c r="AP130" i="112" s="1"/>
  <c r="AP129" i="112" s="1"/>
  <c r="AP128" i="112" s="1"/>
  <c r="AO135" i="112"/>
  <c r="AO134" i="112" s="1"/>
  <c r="AO133" i="112" s="1"/>
  <c r="AO132" i="112" s="1"/>
  <c r="AO131" i="112" s="1"/>
  <c r="AO130" i="112" s="1"/>
  <c r="AO129" i="112" s="1"/>
  <c r="AO128" i="112" s="1"/>
  <c r="AN135" i="112"/>
  <c r="AN134" i="112" s="1"/>
  <c r="AN133" i="112" s="1"/>
  <c r="AN132" i="112" s="1"/>
  <c r="AN131" i="112" s="1"/>
  <c r="AN130" i="112" s="1"/>
  <c r="AN129" i="112" s="1"/>
  <c r="AN128" i="112" s="1"/>
  <c r="AP121" i="112"/>
  <c r="AO121" i="112"/>
  <c r="AN121" i="112"/>
  <c r="AP118" i="112"/>
  <c r="AO118" i="112"/>
  <c r="AN118" i="112"/>
  <c r="AP105" i="112"/>
  <c r="AP104" i="112" s="1"/>
  <c r="AP103" i="112" s="1"/>
  <c r="AP102" i="112" s="1"/>
  <c r="AP101" i="112" s="1"/>
  <c r="AP100" i="112" s="1"/>
  <c r="AP99" i="112" s="1"/>
  <c r="AP98" i="112" s="1"/>
  <c r="AP97" i="112" s="1"/>
  <c r="AO105" i="112"/>
  <c r="AO104" i="112" s="1"/>
  <c r="AO103" i="112" s="1"/>
  <c r="AO102" i="112" s="1"/>
  <c r="AO101" i="112" s="1"/>
  <c r="AO100" i="112" s="1"/>
  <c r="AO99" i="112" s="1"/>
  <c r="AO98" i="112" s="1"/>
  <c r="AO97" i="112" s="1"/>
  <c r="AN105" i="112"/>
  <c r="AN104" i="112" s="1"/>
  <c r="AN103" i="112" s="1"/>
  <c r="AN102" i="112" s="1"/>
  <c r="AN101" i="112" s="1"/>
  <c r="AN100" i="112" s="1"/>
  <c r="AN99" i="112" s="1"/>
  <c r="AN98" i="112" s="1"/>
  <c r="AN97" i="112" s="1"/>
  <c r="AP95" i="112"/>
  <c r="AP94" i="112" s="1"/>
  <c r="AO95" i="112"/>
  <c r="AO94" i="112" s="1"/>
  <c r="AN95" i="112"/>
  <c r="AN94" i="112" s="1"/>
  <c r="AP92" i="112"/>
  <c r="AP91" i="112" s="1"/>
  <c r="AO92" i="112"/>
  <c r="AO91" i="112" s="1"/>
  <c r="AN92" i="112"/>
  <c r="AN91" i="112" s="1"/>
  <c r="AP89" i="112"/>
  <c r="AO89" i="112"/>
  <c r="AN89" i="112"/>
  <c r="AP87" i="112"/>
  <c r="AO87" i="112"/>
  <c r="AN87" i="112"/>
  <c r="AP78" i="112"/>
  <c r="AO78" i="112"/>
  <c r="AN78" i="112"/>
  <c r="AP76" i="112"/>
  <c r="AP75" i="112" s="1"/>
  <c r="AO76" i="112"/>
  <c r="AO75" i="112" s="1"/>
  <c r="AN76" i="112"/>
  <c r="AN75" i="112" s="1"/>
  <c r="AP66" i="112"/>
  <c r="AO66" i="112"/>
  <c r="AN66" i="112"/>
  <c r="AP63" i="112"/>
  <c r="AO63" i="112"/>
  <c r="AN63" i="112"/>
  <c r="AP52" i="112"/>
  <c r="AO52" i="112"/>
  <c r="AN52" i="112"/>
  <c r="AP49" i="112"/>
  <c r="AO49" i="112"/>
  <c r="AN49" i="112"/>
  <c r="AP46" i="112"/>
  <c r="AO46" i="112"/>
  <c r="AP36" i="112"/>
  <c r="AO36" i="112"/>
  <c r="AN36" i="112"/>
  <c r="AP33" i="112"/>
  <c r="AP32" i="112" s="1"/>
  <c r="AO33" i="112"/>
  <c r="AN33" i="112"/>
  <c r="AP30" i="112"/>
  <c r="AP29" i="112" s="1"/>
  <c r="AO30" i="112"/>
  <c r="AO29" i="112" s="1"/>
  <c r="AN30" i="112"/>
  <c r="AN29" i="112" s="1"/>
  <c r="AP27" i="112"/>
  <c r="AP26" i="112" s="1"/>
  <c r="AO27" i="112"/>
  <c r="AO26" i="112" s="1"/>
  <c r="AN27" i="112"/>
  <c r="AN26" i="112" s="1"/>
  <c r="AP24" i="112"/>
  <c r="AP23" i="112" s="1"/>
  <c r="AO24" i="112"/>
  <c r="AO23" i="112" s="1"/>
  <c r="AN24" i="112"/>
  <c r="AN23" i="112" s="1"/>
  <c r="AP21" i="112"/>
  <c r="AP20" i="112" s="1"/>
  <c r="AO21" i="112"/>
  <c r="AO20" i="112" s="1"/>
  <c r="AN21" i="112"/>
  <c r="AN20" i="112" s="1"/>
  <c r="AJ160" i="112"/>
  <c r="AI160" i="112"/>
  <c r="AH160" i="112"/>
  <c r="AJ157" i="112"/>
  <c r="AI157" i="112"/>
  <c r="AH157" i="112"/>
  <c r="AJ155" i="112"/>
  <c r="AJ154" i="112" s="1"/>
  <c r="AJ153" i="112" s="1"/>
  <c r="AJ152" i="112" s="1"/>
  <c r="AJ151" i="112" s="1"/>
  <c r="AJ150" i="112" s="1"/>
  <c r="AJ149" i="112" s="1"/>
  <c r="AJ148" i="112" s="1"/>
  <c r="AJ127" i="112" s="1"/>
  <c r="AI155" i="112"/>
  <c r="AH155" i="112"/>
  <c r="AJ135" i="112"/>
  <c r="AJ134" i="112" s="1"/>
  <c r="AJ133" i="112" s="1"/>
  <c r="AJ132" i="112" s="1"/>
  <c r="AJ131" i="112" s="1"/>
  <c r="AJ130" i="112" s="1"/>
  <c r="AJ129" i="112" s="1"/>
  <c r="AJ128" i="112" s="1"/>
  <c r="AI135" i="112"/>
  <c r="AI134" i="112" s="1"/>
  <c r="AI133" i="112" s="1"/>
  <c r="AI132" i="112" s="1"/>
  <c r="AI131" i="112" s="1"/>
  <c r="AI130" i="112" s="1"/>
  <c r="AI129" i="112" s="1"/>
  <c r="AI128" i="112" s="1"/>
  <c r="AH135" i="112"/>
  <c r="AH134" i="112" s="1"/>
  <c r="AH133" i="112" s="1"/>
  <c r="AH132" i="112" s="1"/>
  <c r="AH131" i="112" s="1"/>
  <c r="AH130" i="112" s="1"/>
  <c r="AH129" i="112" s="1"/>
  <c r="AH128" i="112" s="1"/>
  <c r="AJ121" i="112"/>
  <c r="AI121" i="112"/>
  <c r="AH121" i="112"/>
  <c r="AJ118" i="112"/>
  <c r="AI118" i="112"/>
  <c r="AH118" i="112"/>
  <c r="AJ105" i="112"/>
  <c r="AJ104" i="112" s="1"/>
  <c r="AJ103" i="112" s="1"/>
  <c r="AJ102" i="112" s="1"/>
  <c r="AJ101" i="112" s="1"/>
  <c r="AJ100" i="112" s="1"/>
  <c r="AJ99" i="112" s="1"/>
  <c r="AJ98" i="112" s="1"/>
  <c r="AJ97" i="112" s="1"/>
  <c r="AI105" i="112"/>
  <c r="AI104" i="112" s="1"/>
  <c r="AI103" i="112" s="1"/>
  <c r="AI102" i="112" s="1"/>
  <c r="AI101" i="112" s="1"/>
  <c r="AI100" i="112" s="1"/>
  <c r="AI99" i="112" s="1"/>
  <c r="AI98" i="112" s="1"/>
  <c r="AI97" i="112" s="1"/>
  <c r="AH105" i="112"/>
  <c r="AH104" i="112" s="1"/>
  <c r="AH103" i="112" s="1"/>
  <c r="AH102" i="112" s="1"/>
  <c r="AH101" i="112" s="1"/>
  <c r="AH100" i="112" s="1"/>
  <c r="AH99" i="112" s="1"/>
  <c r="AH98" i="112" s="1"/>
  <c r="AH97" i="112" s="1"/>
  <c r="AJ95" i="112"/>
  <c r="AJ94" i="112" s="1"/>
  <c r="AI95" i="112"/>
  <c r="AI94" i="112" s="1"/>
  <c r="AH95" i="112"/>
  <c r="AH94" i="112" s="1"/>
  <c r="AJ92" i="112"/>
  <c r="AJ91" i="112" s="1"/>
  <c r="AI92" i="112"/>
  <c r="AI91" i="112" s="1"/>
  <c r="AH92" i="112"/>
  <c r="AH91" i="112" s="1"/>
  <c r="AJ89" i="112"/>
  <c r="AI89" i="112"/>
  <c r="AH89" i="112"/>
  <c r="AJ87" i="112"/>
  <c r="AI87" i="112"/>
  <c r="AH87" i="112"/>
  <c r="AJ78" i="112"/>
  <c r="AI78" i="112"/>
  <c r="AH78" i="112"/>
  <c r="AJ76" i="112"/>
  <c r="AI76" i="112"/>
  <c r="AH76" i="112"/>
  <c r="AH75" i="112" s="1"/>
  <c r="AJ66" i="112"/>
  <c r="AI66" i="112"/>
  <c r="AH66" i="112"/>
  <c r="AJ63" i="112"/>
  <c r="AI63" i="112"/>
  <c r="AH63" i="112"/>
  <c r="AJ52" i="112"/>
  <c r="AI52" i="112"/>
  <c r="AH52" i="112"/>
  <c r="AJ49" i="112"/>
  <c r="AI49" i="112"/>
  <c r="AH49" i="112"/>
  <c r="AH46" i="112"/>
  <c r="AJ46" i="112"/>
  <c r="AI46" i="112"/>
  <c r="AJ36" i="112"/>
  <c r="AI36" i="112"/>
  <c r="AH36" i="112"/>
  <c r="AJ33" i="112"/>
  <c r="AI33" i="112"/>
  <c r="AH33" i="112"/>
  <c r="AH32" i="112" s="1"/>
  <c r="AJ30" i="112"/>
  <c r="AJ29" i="112" s="1"/>
  <c r="AI30" i="112"/>
  <c r="AI29" i="112" s="1"/>
  <c r="AH30" i="112"/>
  <c r="AH29" i="112" s="1"/>
  <c r="AJ27" i="112"/>
  <c r="AJ26" i="112" s="1"/>
  <c r="AI27" i="112"/>
  <c r="AI26" i="112" s="1"/>
  <c r="AH27" i="112"/>
  <c r="AH26" i="112" s="1"/>
  <c r="AJ24" i="112"/>
  <c r="AJ23" i="112" s="1"/>
  <c r="AI24" i="112"/>
  <c r="AI23" i="112" s="1"/>
  <c r="AH24" i="112"/>
  <c r="AH23" i="112" s="1"/>
  <c r="AJ21" i="112"/>
  <c r="AJ20" i="112" s="1"/>
  <c r="AI21" i="112"/>
  <c r="AI20" i="112" s="1"/>
  <c r="AH21" i="112"/>
  <c r="AH20" i="112" s="1"/>
  <c r="AA160" i="112"/>
  <c r="Z160" i="112"/>
  <c r="Y160" i="112"/>
  <c r="AA157" i="112"/>
  <c r="Z157" i="112"/>
  <c r="Y157" i="112"/>
  <c r="AA155" i="112"/>
  <c r="Z155" i="112"/>
  <c r="Y155" i="112"/>
  <c r="AA135" i="112"/>
  <c r="AA134" i="112" s="1"/>
  <c r="AA133" i="112" s="1"/>
  <c r="AA132" i="112" s="1"/>
  <c r="AA131" i="112" s="1"/>
  <c r="AA130" i="112" s="1"/>
  <c r="AA129" i="112" s="1"/>
  <c r="AA128" i="112" s="1"/>
  <c r="Z135" i="112"/>
  <c r="Z134" i="112" s="1"/>
  <c r="Z133" i="112" s="1"/>
  <c r="Z132" i="112" s="1"/>
  <c r="Z131" i="112" s="1"/>
  <c r="Z130" i="112" s="1"/>
  <c r="Z129" i="112" s="1"/>
  <c r="Z128" i="112" s="1"/>
  <c r="Y135" i="112"/>
  <c r="Y134" i="112" s="1"/>
  <c r="Y133" i="112" s="1"/>
  <c r="Y132" i="112" s="1"/>
  <c r="Y131" i="112" s="1"/>
  <c r="Y130" i="112" s="1"/>
  <c r="Y129" i="112" s="1"/>
  <c r="Y128" i="112" s="1"/>
  <c r="AA121" i="112"/>
  <c r="Z121" i="112"/>
  <c r="Y121" i="112"/>
  <c r="AA118" i="112"/>
  <c r="Z118" i="112"/>
  <c r="Y118" i="112"/>
  <c r="AA105" i="112"/>
  <c r="AA104" i="112" s="1"/>
  <c r="AA103" i="112" s="1"/>
  <c r="AA102" i="112" s="1"/>
  <c r="AA101" i="112" s="1"/>
  <c r="AA100" i="112" s="1"/>
  <c r="AA99" i="112" s="1"/>
  <c r="AA98" i="112" s="1"/>
  <c r="AA97" i="112" s="1"/>
  <c r="Z105" i="112"/>
  <c r="Z104" i="112" s="1"/>
  <c r="Z103" i="112" s="1"/>
  <c r="Z102" i="112" s="1"/>
  <c r="Z101" i="112" s="1"/>
  <c r="Z100" i="112" s="1"/>
  <c r="Z99" i="112" s="1"/>
  <c r="Z98" i="112" s="1"/>
  <c r="Z97" i="112" s="1"/>
  <c r="Y105" i="112"/>
  <c r="Y104" i="112" s="1"/>
  <c r="Y103" i="112" s="1"/>
  <c r="Y102" i="112" s="1"/>
  <c r="Y101" i="112" s="1"/>
  <c r="Y100" i="112" s="1"/>
  <c r="Y99" i="112" s="1"/>
  <c r="Y98" i="112" s="1"/>
  <c r="Y97" i="112" s="1"/>
  <c r="AA95" i="112"/>
  <c r="AA94" i="112" s="1"/>
  <c r="Z95" i="112"/>
  <c r="Z94" i="112" s="1"/>
  <c r="Y95" i="112"/>
  <c r="Y94" i="112" s="1"/>
  <c r="AA92" i="112"/>
  <c r="AA91" i="112" s="1"/>
  <c r="Z92" i="112"/>
  <c r="Z91" i="112" s="1"/>
  <c r="Y92" i="112"/>
  <c r="Y91" i="112" s="1"/>
  <c r="AA89" i="112"/>
  <c r="Z89" i="112"/>
  <c r="Y89" i="112"/>
  <c r="AA87" i="112"/>
  <c r="Z87" i="112"/>
  <c r="Y87" i="112"/>
  <c r="AA78" i="112"/>
  <c r="Z78" i="112"/>
  <c r="Y78" i="112"/>
  <c r="AA76" i="112"/>
  <c r="AA75" i="112" s="1"/>
  <c r="Z76" i="112"/>
  <c r="Y76" i="112"/>
  <c r="Y75" i="112" s="1"/>
  <c r="AA66" i="112"/>
  <c r="Z66" i="112"/>
  <c r="Y66" i="112"/>
  <c r="AA63" i="112"/>
  <c r="Z63" i="112"/>
  <c r="Y63" i="112"/>
  <c r="AA52" i="112"/>
  <c r="Z52" i="112"/>
  <c r="Y52" i="112"/>
  <c r="AA49" i="112"/>
  <c r="Z49" i="112"/>
  <c r="Y49" i="112"/>
  <c r="AB48" i="112"/>
  <c r="AA46" i="112"/>
  <c r="Z46" i="112"/>
  <c r="AA36" i="112"/>
  <c r="Z36" i="112"/>
  <c r="Y36" i="112"/>
  <c r="AA33" i="112"/>
  <c r="Z33" i="112"/>
  <c r="Y33" i="112"/>
  <c r="AA30" i="112"/>
  <c r="AA29" i="112" s="1"/>
  <c r="Z30" i="112"/>
  <c r="Z29" i="112" s="1"/>
  <c r="Y30" i="112"/>
  <c r="Y29" i="112" s="1"/>
  <c r="AA27" i="112"/>
  <c r="AA26" i="112" s="1"/>
  <c r="Z27" i="112"/>
  <c r="Z26" i="112" s="1"/>
  <c r="Y27" i="112"/>
  <c r="Y26" i="112" s="1"/>
  <c r="AA24" i="112"/>
  <c r="AA23" i="112" s="1"/>
  <c r="Z24" i="112"/>
  <c r="Z23" i="112" s="1"/>
  <c r="Y24" i="112"/>
  <c r="Y23" i="112" s="1"/>
  <c r="AA21" i="112"/>
  <c r="AA20" i="112" s="1"/>
  <c r="Z21" i="112"/>
  <c r="Z20" i="112" s="1"/>
  <c r="Y21" i="112"/>
  <c r="Y20" i="112" s="1"/>
  <c r="U21" i="112"/>
  <c r="U20" i="112" s="1"/>
  <c r="T21" i="112"/>
  <c r="T20" i="112" s="1"/>
  <c r="S21" i="112"/>
  <c r="S20" i="112" s="1"/>
  <c r="R21" i="112"/>
  <c r="U49" i="112"/>
  <c r="S49" i="112"/>
  <c r="T49" i="112"/>
  <c r="R49" i="112"/>
  <c r="R63" i="112"/>
  <c r="S157" i="112"/>
  <c r="S155" i="112"/>
  <c r="S104" i="112"/>
  <c r="S103" i="112" s="1"/>
  <c r="S95" i="112"/>
  <c r="S94" i="112" s="1"/>
  <c r="S92" i="112"/>
  <c r="S91" i="112" s="1"/>
  <c r="S89" i="112"/>
  <c r="S86" i="112" s="1"/>
  <c r="S87" i="112"/>
  <c r="S78" i="112"/>
  <c r="S76" i="112"/>
  <c r="S75" i="112" s="1"/>
  <c r="S52" i="112"/>
  <c r="S36" i="112"/>
  <c r="S33" i="112"/>
  <c r="S30" i="112"/>
  <c r="S29" i="112" s="1"/>
  <c r="S27" i="112"/>
  <c r="S26" i="112" s="1"/>
  <c r="S24" i="112"/>
  <c r="T157" i="112"/>
  <c r="U157" i="112"/>
  <c r="R157" i="112"/>
  <c r="U160" i="112"/>
  <c r="T160" i="112"/>
  <c r="U155" i="112"/>
  <c r="T155" i="112"/>
  <c r="T154" i="112" s="1"/>
  <c r="U104" i="112"/>
  <c r="U103" i="112" s="1"/>
  <c r="U102" i="112" s="1"/>
  <c r="U101" i="112" s="1"/>
  <c r="U100" i="112" s="1"/>
  <c r="U99" i="112" s="1"/>
  <c r="U98" i="112" s="1"/>
  <c r="U97" i="112" s="1"/>
  <c r="T104" i="112"/>
  <c r="T103" i="112" s="1"/>
  <c r="T102" i="112" s="1"/>
  <c r="T101" i="112" s="1"/>
  <c r="T100" i="112" s="1"/>
  <c r="T99" i="112" s="1"/>
  <c r="T98" i="112" s="1"/>
  <c r="T97" i="112" s="1"/>
  <c r="U95" i="112"/>
  <c r="U94" i="112" s="1"/>
  <c r="T95" i="112"/>
  <c r="T94" i="112" s="1"/>
  <c r="U92" i="112"/>
  <c r="U91" i="112" s="1"/>
  <c r="T92" i="112"/>
  <c r="T91" i="112" s="1"/>
  <c r="U89" i="112"/>
  <c r="T89" i="112"/>
  <c r="U87" i="112"/>
  <c r="T87" i="112"/>
  <c r="T86" i="112" s="1"/>
  <c r="U78" i="112"/>
  <c r="T78" i="112"/>
  <c r="U76" i="112"/>
  <c r="U75" i="112" s="1"/>
  <c r="T76" i="112"/>
  <c r="U52" i="112"/>
  <c r="T52" i="112"/>
  <c r="U46" i="112"/>
  <c r="T46" i="112"/>
  <c r="U36" i="112"/>
  <c r="T36" i="112"/>
  <c r="U33" i="112"/>
  <c r="T33" i="112"/>
  <c r="T32" i="112" s="1"/>
  <c r="U30" i="112"/>
  <c r="U29" i="112" s="1"/>
  <c r="T30" i="112"/>
  <c r="T29" i="112" s="1"/>
  <c r="U27" i="112"/>
  <c r="U26" i="112" s="1"/>
  <c r="T27" i="112"/>
  <c r="T26" i="112" s="1"/>
  <c r="U24" i="112"/>
  <c r="U23" i="112" s="1"/>
  <c r="T24" i="112"/>
  <c r="T23" i="112" s="1"/>
  <c r="P22" i="112"/>
  <c r="P21" i="112" s="1"/>
  <c r="P20" i="112" s="1"/>
  <c r="Q22" i="112"/>
  <c r="Q21" i="112" s="1"/>
  <c r="Q20" i="112" s="1"/>
  <c r="P25" i="112"/>
  <c r="P24" i="112" s="1"/>
  <c r="P23" i="112" s="1"/>
  <c r="Q25" i="112"/>
  <c r="P28" i="112"/>
  <c r="P27" i="112" s="1"/>
  <c r="P26" i="112" s="1"/>
  <c r="Q28" i="112"/>
  <c r="AC28" i="112" s="1"/>
  <c r="P31" i="112"/>
  <c r="P30" i="112" s="1"/>
  <c r="P29" i="112" s="1"/>
  <c r="Q31" i="112"/>
  <c r="P34" i="112"/>
  <c r="Q34" i="112"/>
  <c r="AC34" i="112" s="1"/>
  <c r="P35" i="112"/>
  <c r="Q35" i="112"/>
  <c r="P37" i="112"/>
  <c r="P36" i="112" s="1"/>
  <c r="Q37" i="112"/>
  <c r="P47" i="112"/>
  <c r="Q47" i="112"/>
  <c r="P48" i="112"/>
  <c r="Q48" i="112"/>
  <c r="P50" i="112"/>
  <c r="Q50" i="112"/>
  <c r="P51" i="112"/>
  <c r="Q51" i="112"/>
  <c r="P53" i="112"/>
  <c r="Q53" i="112"/>
  <c r="P54" i="112"/>
  <c r="Q54" i="112"/>
  <c r="P55" i="112"/>
  <c r="Q55" i="112"/>
  <c r="AL55" i="112" s="1"/>
  <c r="P64" i="112"/>
  <c r="Q64" i="112"/>
  <c r="P65" i="112"/>
  <c r="Q65" i="112"/>
  <c r="AR65" i="112" s="1"/>
  <c r="P67" i="112"/>
  <c r="Q67" i="112"/>
  <c r="P68" i="112"/>
  <c r="Q68" i="112"/>
  <c r="P69" i="112"/>
  <c r="Q69" i="112"/>
  <c r="P70" i="112"/>
  <c r="Q70" i="112"/>
  <c r="P71" i="112"/>
  <c r="Q71" i="112"/>
  <c r="AL71" i="112" s="1"/>
  <c r="P73" i="112"/>
  <c r="P72" i="112" s="1"/>
  <c r="Q73" i="112"/>
  <c r="AL73" i="112" s="1"/>
  <c r="P77" i="112"/>
  <c r="P76" i="112" s="1"/>
  <c r="Q77" i="112"/>
  <c r="Q76" i="112" s="1"/>
  <c r="P79" i="112"/>
  <c r="P78" i="112" s="1"/>
  <c r="Q79" i="112"/>
  <c r="AR79" i="112" s="1"/>
  <c r="P88" i="112"/>
  <c r="P87" i="112" s="1"/>
  <c r="Q88" i="112"/>
  <c r="P90" i="112"/>
  <c r="P89" i="112" s="1"/>
  <c r="Q90" i="112"/>
  <c r="AL90" i="112" s="1"/>
  <c r="P93" i="112"/>
  <c r="P92" i="112" s="1"/>
  <c r="P91" i="112" s="1"/>
  <c r="Q93" i="112"/>
  <c r="AL93" i="112" s="1"/>
  <c r="P96" i="112"/>
  <c r="P95" i="112" s="1"/>
  <c r="P94" i="112" s="1"/>
  <c r="Q96" i="112"/>
  <c r="P106" i="112"/>
  <c r="Q106" i="112"/>
  <c r="P107" i="112"/>
  <c r="Q107" i="112"/>
  <c r="AC107" i="112" s="1"/>
  <c r="P108" i="112"/>
  <c r="Q108" i="112"/>
  <c r="P109" i="112"/>
  <c r="Q109" i="112"/>
  <c r="P119" i="112"/>
  <c r="Q119" i="112"/>
  <c r="P120" i="112"/>
  <c r="Q120" i="112"/>
  <c r="P122" i="112"/>
  <c r="Q122" i="112"/>
  <c r="AL122" i="112" s="1"/>
  <c r="P123" i="112"/>
  <c r="Q123" i="112"/>
  <c r="AR123" i="112" s="1"/>
  <c r="P124" i="112"/>
  <c r="Q124" i="112"/>
  <c r="P125" i="112"/>
  <c r="Q125" i="112"/>
  <c r="P126" i="112"/>
  <c r="Q126" i="112"/>
  <c r="P136" i="112"/>
  <c r="P135" i="112" s="1"/>
  <c r="P134" i="112" s="1"/>
  <c r="P133" i="112" s="1"/>
  <c r="P132" i="112" s="1"/>
  <c r="P131" i="112" s="1"/>
  <c r="P130" i="112" s="1"/>
  <c r="P129" i="112" s="1"/>
  <c r="P128" i="112" s="1"/>
  <c r="Q136" i="112"/>
  <c r="AR136" i="112" s="1"/>
  <c r="P156" i="112"/>
  <c r="P155" i="112" s="1"/>
  <c r="Q156" i="112"/>
  <c r="P158" i="112"/>
  <c r="Q158" i="112"/>
  <c r="AR158" i="112" s="1"/>
  <c r="P159" i="112"/>
  <c r="Q159" i="112"/>
  <c r="P163" i="112"/>
  <c r="P161" i="112" s="1"/>
  <c r="P160" i="112" s="1"/>
  <c r="Q163" i="112"/>
  <c r="R155" i="112"/>
  <c r="R154" i="112" s="1"/>
  <c r="R135" i="112"/>
  <c r="R134" i="112" s="1"/>
  <c r="R133" i="112" s="1"/>
  <c r="R95" i="112"/>
  <c r="R94" i="112" s="1"/>
  <c r="R92" i="112"/>
  <c r="R91" i="112" s="1"/>
  <c r="R89" i="112"/>
  <c r="R87" i="112"/>
  <c r="R78" i="112"/>
  <c r="R76" i="112"/>
  <c r="R46" i="112"/>
  <c r="R36" i="112"/>
  <c r="R30" i="112"/>
  <c r="R27" i="112"/>
  <c r="R24" i="112"/>
  <c r="AQ155" i="112"/>
  <c r="AB155" i="112"/>
  <c r="AB118" i="112"/>
  <c r="AB92" i="112"/>
  <c r="AB78" i="112"/>
  <c r="AB76" i="112"/>
  <c r="AB121" i="112"/>
  <c r="T75" i="112"/>
  <c r="S32" i="112"/>
  <c r="R33" i="112"/>
  <c r="R118" i="112"/>
  <c r="R52" i="112"/>
  <c r="R66" i="112"/>
  <c r="R105" i="112"/>
  <c r="R121" i="112"/>
  <c r="O163" i="112"/>
  <c r="O161" i="112" s="1"/>
  <c r="O160" i="112" s="1"/>
  <c r="O159" i="112"/>
  <c r="O158" i="112"/>
  <c r="O156" i="112"/>
  <c r="O155" i="112" s="1"/>
  <c r="O136" i="112"/>
  <c r="O135" i="112" s="1"/>
  <c r="O134" i="112" s="1"/>
  <c r="O133" i="112" s="1"/>
  <c r="O132" i="112" s="1"/>
  <c r="O131" i="112" s="1"/>
  <c r="O130" i="112" s="1"/>
  <c r="O129" i="112" s="1"/>
  <c r="O128" i="112" s="1"/>
  <c r="O126" i="112"/>
  <c r="O125" i="112"/>
  <c r="O124" i="112"/>
  <c r="O123" i="112"/>
  <c r="O122" i="112"/>
  <c r="O120" i="112"/>
  <c r="O119" i="112"/>
  <c r="O109" i="112"/>
  <c r="O108" i="112"/>
  <c r="O107" i="112"/>
  <c r="O106" i="112"/>
  <c r="O96" i="112"/>
  <c r="O95" i="112" s="1"/>
  <c r="O94" i="112" s="1"/>
  <c r="O93" i="112"/>
  <c r="O92" i="112" s="1"/>
  <c r="O91" i="112" s="1"/>
  <c r="O90" i="112"/>
  <c r="O89" i="112" s="1"/>
  <c r="O88" i="112"/>
  <c r="O87" i="112" s="1"/>
  <c r="O79" i="112"/>
  <c r="O78" i="112" s="1"/>
  <c r="O77" i="112"/>
  <c r="O76" i="112" s="1"/>
  <c r="O73" i="112"/>
  <c r="O72" i="112" s="1"/>
  <c r="O71" i="112"/>
  <c r="O70" i="112"/>
  <c r="O69" i="112"/>
  <c r="O68" i="112"/>
  <c r="O67" i="112"/>
  <c r="O65" i="112"/>
  <c r="O64" i="112"/>
  <c r="O55" i="112"/>
  <c r="O54" i="112"/>
  <c r="O53" i="112"/>
  <c r="O51" i="112"/>
  <c r="O50" i="112"/>
  <c r="O48" i="112"/>
  <c r="O47" i="112"/>
  <c r="O37" i="112"/>
  <c r="O36" i="112" s="1"/>
  <c r="O35" i="112"/>
  <c r="O34" i="112"/>
  <c r="O31" i="112"/>
  <c r="O30" i="112" s="1"/>
  <c r="O29" i="112" s="1"/>
  <c r="O28" i="112"/>
  <c r="O27" i="112" s="1"/>
  <c r="O26" i="112" s="1"/>
  <c r="O25" i="112"/>
  <c r="O24" i="112" s="1"/>
  <c r="O23" i="112" s="1"/>
  <c r="O22" i="112"/>
  <c r="AR403" i="14"/>
  <c r="AR402" i="14" s="1"/>
  <c r="AR401" i="14" s="1"/>
  <c r="AQ403" i="14"/>
  <c r="AQ402" i="14" s="1"/>
  <c r="AQ401" i="14" s="1"/>
  <c r="AP403" i="14"/>
  <c r="AP402" i="14" s="1"/>
  <c r="AP401" i="14" s="1"/>
  <c r="AL403" i="14"/>
  <c r="AL402" i="14" s="1"/>
  <c r="AL401" i="14" s="1"/>
  <c r="AK403" i="14"/>
  <c r="AK402" i="14" s="1"/>
  <c r="AK401" i="14" s="1"/>
  <c r="AJ403" i="14"/>
  <c r="AJ402" i="14" s="1"/>
  <c r="AJ401" i="14" s="1"/>
  <c r="AC403" i="14"/>
  <c r="AC402" i="14" s="1"/>
  <c r="AC401" i="14" s="1"/>
  <c r="AB403" i="14"/>
  <c r="AB402" i="14" s="1"/>
  <c r="AB401" i="14" s="1"/>
  <c r="AR19" i="14"/>
  <c r="AR18" i="14" s="1"/>
  <c r="AQ19" i="14"/>
  <c r="AQ18" i="14" s="1"/>
  <c r="AQ17" i="14" s="1"/>
  <c r="AP19" i="14"/>
  <c r="AP18" i="14" s="1"/>
  <c r="AL19" i="14"/>
  <c r="AL18" i="14" s="1"/>
  <c r="AK19" i="14"/>
  <c r="AK18" i="14" s="1"/>
  <c r="AC19" i="14"/>
  <c r="AC18" i="14" s="1"/>
  <c r="AB19" i="14"/>
  <c r="AB18" i="14" s="1"/>
  <c r="AS60" i="99"/>
  <c r="AT60" i="99" s="1"/>
  <c r="AM60" i="99"/>
  <c r="AD60" i="99"/>
  <c r="AE60" i="99" s="1"/>
  <c r="X60" i="99"/>
  <c r="Y60" i="99" s="1"/>
  <c r="AR80" i="99"/>
  <c r="AR79" i="99" s="1"/>
  <c r="AR78" i="99" s="1"/>
  <c r="AR77" i="99" s="1"/>
  <c r="AR76" i="99" s="1"/>
  <c r="AR75" i="99" s="1"/>
  <c r="AR61" i="99" s="1"/>
  <c r="AR67" i="99"/>
  <c r="AR66" i="99" s="1"/>
  <c r="AR65" i="99" s="1"/>
  <c r="AR64" i="99" s="1"/>
  <c r="AR63" i="99" s="1"/>
  <c r="AR62" i="99" s="1"/>
  <c r="AR59" i="99"/>
  <c r="AR58" i="99"/>
  <c r="AR57" i="99" s="1"/>
  <c r="AR56" i="99" s="1"/>
  <c r="AR55" i="99" s="1"/>
  <c r="AR54" i="99" s="1"/>
  <c r="AR53" i="99" s="1"/>
  <c r="AR51" i="99"/>
  <c r="AR50" i="99" s="1"/>
  <c r="AR49" i="99" s="1"/>
  <c r="AR48" i="99" s="1"/>
  <c r="AR47" i="99" s="1"/>
  <c r="AR46" i="99" s="1"/>
  <c r="AR45" i="99" s="1"/>
  <c r="AR38" i="99"/>
  <c r="AR37" i="99" s="1"/>
  <c r="AR36" i="99" s="1"/>
  <c r="AR35" i="99" s="1"/>
  <c r="AR34" i="99" s="1"/>
  <c r="AR32" i="99"/>
  <c r="AR31" i="99" s="1"/>
  <c r="AR19" i="99"/>
  <c r="AR18" i="99" s="1"/>
  <c r="AR17" i="99" s="1"/>
  <c r="AR16" i="99" s="1"/>
  <c r="AR15" i="99" s="1"/>
  <c r="AR14" i="99" s="1"/>
  <c r="AQ80" i="99"/>
  <c r="AQ79" i="99" s="1"/>
  <c r="AQ67" i="99"/>
  <c r="AQ66" i="99" s="1"/>
  <c r="AQ65" i="99" s="1"/>
  <c r="AQ64" i="99" s="1"/>
  <c r="AQ63" i="99" s="1"/>
  <c r="AQ62" i="99" s="1"/>
  <c r="AQ59" i="99"/>
  <c r="AQ58" i="99" s="1"/>
  <c r="AQ51" i="99"/>
  <c r="AQ50" i="99" s="1"/>
  <c r="AQ49" i="99" s="1"/>
  <c r="AQ48" i="99" s="1"/>
  <c r="AQ47" i="99" s="1"/>
  <c r="AQ46" i="99" s="1"/>
  <c r="AQ45" i="99" s="1"/>
  <c r="AQ38" i="99"/>
  <c r="AQ32" i="99"/>
  <c r="AQ31" i="99" s="1"/>
  <c r="AQ30" i="99" s="1"/>
  <c r="AQ29" i="99" s="1"/>
  <c r="AQ28" i="99" s="1"/>
  <c r="AQ27" i="99" s="1"/>
  <c r="AQ19" i="99"/>
  <c r="AQ18" i="99" s="1"/>
  <c r="AP80" i="99"/>
  <c r="AP79" i="99" s="1"/>
  <c r="AP67" i="99"/>
  <c r="AP66" i="99"/>
  <c r="AP59" i="99"/>
  <c r="AP58" i="99" s="1"/>
  <c r="AP51" i="99"/>
  <c r="AP50" i="99" s="1"/>
  <c r="AP38" i="99"/>
  <c r="AP37" i="99" s="1"/>
  <c r="AP36" i="99" s="1"/>
  <c r="AP32" i="99"/>
  <c r="AP31" i="99" s="1"/>
  <c r="AP19" i="99"/>
  <c r="AL80" i="99"/>
  <c r="AL79" i="99" s="1"/>
  <c r="AL67" i="99"/>
  <c r="AL66" i="99" s="1"/>
  <c r="AL65" i="99" s="1"/>
  <c r="AL64" i="99" s="1"/>
  <c r="AL63" i="99" s="1"/>
  <c r="AL62" i="99" s="1"/>
  <c r="AL59" i="99"/>
  <c r="AL58" i="99" s="1"/>
  <c r="AL51" i="99"/>
  <c r="AL50" i="99" s="1"/>
  <c r="AL49" i="99" s="1"/>
  <c r="AL48" i="99" s="1"/>
  <c r="AL47" i="99" s="1"/>
  <c r="AL46" i="99" s="1"/>
  <c r="AL45" i="99" s="1"/>
  <c r="AL38" i="99"/>
  <c r="AL37" i="99" s="1"/>
  <c r="AL36" i="99" s="1"/>
  <c r="AL35" i="99" s="1"/>
  <c r="AL34" i="99" s="1"/>
  <c r="AL32" i="99"/>
  <c r="AL31" i="99" s="1"/>
  <c r="AL30" i="99" s="1"/>
  <c r="AL29" i="99" s="1"/>
  <c r="AL28" i="99" s="1"/>
  <c r="AL27" i="99" s="1"/>
  <c r="AL19" i="99"/>
  <c r="AL18" i="99" s="1"/>
  <c r="AL17" i="99" s="1"/>
  <c r="AL16" i="99" s="1"/>
  <c r="AL15" i="99" s="1"/>
  <c r="AL14" i="99" s="1"/>
  <c r="AK80" i="99"/>
  <c r="AK79" i="99" s="1"/>
  <c r="AK78" i="99" s="1"/>
  <c r="AK77" i="99" s="1"/>
  <c r="AK76" i="99" s="1"/>
  <c r="AK75" i="99" s="1"/>
  <c r="AK67" i="99"/>
  <c r="AK66" i="99" s="1"/>
  <c r="AK65" i="99" s="1"/>
  <c r="AK64" i="99" s="1"/>
  <c r="AK63" i="99" s="1"/>
  <c r="AK62" i="99" s="1"/>
  <c r="AK59" i="99"/>
  <c r="AK58" i="99" s="1"/>
  <c r="AK57" i="99" s="1"/>
  <c r="AK51" i="99"/>
  <c r="AK50" i="99" s="1"/>
  <c r="AK49" i="99" s="1"/>
  <c r="AK48" i="99" s="1"/>
  <c r="AK47" i="99" s="1"/>
  <c r="AK46" i="99" s="1"/>
  <c r="AK45" i="99" s="1"/>
  <c r="AK38" i="99"/>
  <c r="AK37" i="99" s="1"/>
  <c r="AK32" i="99"/>
  <c r="AK31" i="99" s="1"/>
  <c r="AK30" i="99" s="1"/>
  <c r="AK29" i="99" s="1"/>
  <c r="AK28" i="99" s="1"/>
  <c r="AK27" i="99" s="1"/>
  <c r="AK19" i="99"/>
  <c r="AK18" i="99" s="1"/>
  <c r="AJ80" i="99"/>
  <c r="AJ79" i="99" s="1"/>
  <c r="AJ67" i="99"/>
  <c r="AJ66" i="99" s="1"/>
  <c r="AJ59" i="99"/>
  <c r="AJ58" i="99" s="1"/>
  <c r="AJ57" i="99" s="1"/>
  <c r="AJ56" i="99" s="1"/>
  <c r="AJ55" i="99" s="1"/>
  <c r="AJ54" i="99" s="1"/>
  <c r="AJ53" i="99" s="1"/>
  <c r="AJ51" i="99"/>
  <c r="AJ50" i="99" s="1"/>
  <c r="AJ38" i="99"/>
  <c r="AJ32" i="99"/>
  <c r="AJ31" i="99"/>
  <c r="AJ19" i="99"/>
  <c r="AC80" i="99"/>
  <c r="AC79" i="99" s="1"/>
  <c r="AC78" i="99" s="1"/>
  <c r="AC77" i="99" s="1"/>
  <c r="AC76" i="99" s="1"/>
  <c r="AC75" i="99" s="1"/>
  <c r="AC67" i="99"/>
  <c r="AC66" i="99" s="1"/>
  <c r="AC59" i="99"/>
  <c r="AC58" i="99" s="1"/>
  <c r="AC57" i="99" s="1"/>
  <c r="AC56" i="99" s="1"/>
  <c r="AC55" i="99" s="1"/>
  <c r="AC54" i="99" s="1"/>
  <c r="AC53" i="99" s="1"/>
  <c r="AC51" i="99"/>
  <c r="AC50" i="99" s="1"/>
  <c r="AC49" i="99" s="1"/>
  <c r="AC48" i="99" s="1"/>
  <c r="AC47" i="99" s="1"/>
  <c r="AC46" i="99" s="1"/>
  <c r="AC45" i="99" s="1"/>
  <c r="AC38" i="99"/>
  <c r="AC37" i="99" s="1"/>
  <c r="AC36" i="99" s="1"/>
  <c r="AC35" i="99" s="1"/>
  <c r="AC34" i="99" s="1"/>
  <c r="AC32" i="99"/>
  <c r="AC31" i="99" s="1"/>
  <c r="AC30" i="99" s="1"/>
  <c r="AC29" i="99" s="1"/>
  <c r="AC28" i="99" s="1"/>
  <c r="AC27" i="99" s="1"/>
  <c r="AC19" i="99"/>
  <c r="AC18" i="99" s="1"/>
  <c r="AB80" i="99"/>
  <c r="AB79" i="99" s="1"/>
  <c r="AB78" i="99" s="1"/>
  <c r="AB77" i="99" s="1"/>
  <c r="AB76" i="99" s="1"/>
  <c r="AB75" i="99" s="1"/>
  <c r="AB67" i="99"/>
  <c r="AB66" i="99"/>
  <c r="AB59" i="99"/>
  <c r="AB58" i="99" s="1"/>
  <c r="AB57" i="99" s="1"/>
  <c r="AB56" i="99" s="1"/>
  <c r="AB55" i="99" s="1"/>
  <c r="AB54" i="99" s="1"/>
  <c r="AB53" i="99" s="1"/>
  <c r="AB51" i="99"/>
  <c r="AB50" i="99" s="1"/>
  <c r="AB49" i="99" s="1"/>
  <c r="AB48" i="99" s="1"/>
  <c r="AB47" i="99" s="1"/>
  <c r="AB46" i="99" s="1"/>
  <c r="AB45" i="99" s="1"/>
  <c r="AB38" i="99"/>
  <c r="AB37" i="99" s="1"/>
  <c r="AB32" i="99"/>
  <c r="AB31" i="99" s="1"/>
  <c r="AB19" i="99"/>
  <c r="AB18" i="99" s="1"/>
  <c r="AB17" i="99" s="1"/>
  <c r="AB16" i="99" s="1"/>
  <c r="AB15" i="99" s="1"/>
  <c r="AB14" i="99" s="1"/>
  <c r="AA80" i="99"/>
  <c r="AA79" i="99" s="1"/>
  <c r="AA67" i="99"/>
  <c r="AA66" i="99" s="1"/>
  <c r="AA65" i="99" s="1"/>
  <c r="AA59" i="99"/>
  <c r="AA58" i="99" s="1"/>
  <c r="AA51" i="99"/>
  <c r="AA50" i="99" s="1"/>
  <c r="AA38" i="99"/>
  <c r="AA32" i="99"/>
  <c r="AA31" i="99" s="1"/>
  <c r="AA19" i="99"/>
  <c r="W80" i="99"/>
  <c r="W79" i="99" s="1"/>
  <c r="W78" i="99" s="1"/>
  <c r="W77" i="99" s="1"/>
  <c r="W76" i="99" s="1"/>
  <c r="W75" i="99" s="1"/>
  <c r="W67" i="99"/>
  <c r="W66" i="99"/>
  <c r="W65" i="99"/>
  <c r="W64" i="99" s="1"/>
  <c r="W63" i="99" s="1"/>
  <c r="W62" i="99" s="1"/>
  <c r="W59" i="99"/>
  <c r="W58" i="99" s="1"/>
  <c r="W57" i="99" s="1"/>
  <c r="W56" i="99" s="1"/>
  <c r="W55" i="99" s="1"/>
  <c r="W54" i="99" s="1"/>
  <c r="W53" i="99" s="1"/>
  <c r="W51" i="99"/>
  <c r="W50" i="99" s="1"/>
  <c r="W38" i="99"/>
  <c r="W37" i="99" s="1"/>
  <c r="W32" i="99"/>
  <c r="W31" i="99" s="1"/>
  <c r="W19" i="99"/>
  <c r="W18" i="99" s="1"/>
  <c r="W17" i="99" s="1"/>
  <c r="W16" i="99" s="1"/>
  <c r="W15" i="99" s="1"/>
  <c r="W14" i="99" s="1"/>
  <c r="V80" i="99"/>
  <c r="V79" i="99" s="1"/>
  <c r="V67" i="99"/>
  <c r="V66" i="99" s="1"/>
  <c r="V59" i="99"/>
  <c r="V58" i="99" s="1"/>
  <c r="V57" i="99" s="1"/>
  <c r="V56" i="99" s="1"/>
  <c r="V55" i="99" s="1"/>
  <c r="V54" i="99" s="1"/>
  <c r="V53" i="99" s="1"/>
  <c r="V51" i="99"/>
  <c r="V50" i="99" s="1"/>
  <c r="V38" i="99"/>
  <c r="V32" i="99"/>
  <c r="V31" i="99" s="1"/>
  <c r="V19" i="99"/>
  <c r="U80" i="99"/>
  <c r="U79" i="99" s="1"/>
  <c r="U78" i="99" s="1"/>
  <c r="U77" i="99" s="1"/>
  <c r="U76" i="99" s="1"/>
  <c r="U75" i="99" s="1"/>
  <c r="U61" i="99" s="1"/>
  <c r="U67" i="99"/>
  <c r="U66" i="99" s="1"/>
  <c r="U65" i="99" s="1"/>
  <c r="U64" i="99" s="1"/>
  <c r="U63" i="99" s="1"/>
  <c r="U62" i="99" s="1"/>
  <c r="U59" i="99"/>
  <c r="U58" i="99" s="1"/>
  <c r="U51" i="99"/>
  <c r="U50" i="99"/>
  <c r="U49" i="99" s="1"/>
  <c r="U38" i="99"/>
  <c r="U37" i="99" s="1"/>
  <c r="U36" i="99" s="1"/>
  <c r="U35" i="99" s="1"/>
  <c r="U34" i="99" s="1"/>
  <c r="U32" i="99"/>
  <c r="U31" i="99" s="1"/>
  <c r="U30" i="99" s="1"/>
  <c r="U29" i="99" s="1"/>
  <c r="U28" i="99" s="1"/>
  <c r="U27" i="99" s="1"/>
  <c r="U19" i="99"/>
  <c r="U18" i="99" s="1"/>
  <c r="U17" i="99" s="1"/>
  <c r="U16" i="99" s="1"/>
  <c r="U15" i="99" s="1"/>
  <c r="U14" i="99" s="1"/>
  <c r="P20" i="99"/>
  <c r="P19" i="99" s="1"/>
  <c r="P18" i="99" s="1"/>
  <c r="P17" i="99" s="1"/>
  <c r="P16" i="99" s="1"/>
  <c r="P15" i="99" s="1"/>
  <c r="P14" i="99" s="1"/>
  <c r="P13" i="99" s="1"/>
  <c r="P12" i="99" s="1"/>
  <c r="P11" i="99" s="1"/>
  <c r="P32" i="99"/>
  <c r="P31" i="99" s="1"/>
  <c r="P30" i="99" s="1"/>
  <c r="P29" i="99" s="1"/>
  <c r="P28" i="99" s="1"/>
  <c r="P27" i="99" s="1"/>
  <c r="P39" i="99"/>
  <c r="P38" i="99" s="1"/>
  <c r="P37" i="99" s="1"/>
  <c r="P36" i="99" s="1"/>
  <c r="P35" i="99" s="1"/>
  <c r="P34" i="99" s="1"/>
  <c r="P26" i="99" s="1"/>
  <c r="P51" i="99"/>
  <c r="P50" i="99" s="1"/>
  <c r="P49" i="99" s="1"/>
  <c r="P48" i="99" s="1"/>
  <c r="P47" i="99" s="1"/>
  <c r="P46" i="99" s="1"/>
  <c r="P45" i="99" s="1"/>
  <c r="P59" i="99"/>
  <c r="P58" i="99" s="1"/>
  <c r="P57" i="99" s="1"/>
  <c r="P56" i="99" s="1"/>
  <c r="P55" i="99" s="1"/>
  <c r="P54" i="99" s="1"/>
  <c r="P53" i="99" s="1"/>
  <c r="P67" i="99"/>
  <c r="P66" i="99" s="1"/>
  <c r="P65" i="99" s="1"/>
  <c r="P64" i="99" s="1"/>
  <c r="P63" i="99" s="1"/>
  <c r="P62" i="99" s="1"/>
  <c r="P61" i="99" s="1"/>
  <c r="Q80" i="99"/>
  <c r="Q79" i="99" s="1"/>
  <c r="Q78" i="99" s="1"/>
  <c r="Q77" i="99" s="1"/>
  <c r="Q76" i="99" s="1"/>
  <c r="Q75" i="99" s="1"/>
  <c r="R80" i="99"/>
  <c r="R79" i="99"/>
  <c r="R78" i="99" s="1"/>
  <c r="R77" i="99" s="1"/>
  <c r="R76" i="99" s="1"/>
  <c r="R75" i="99" s="1"/>
  <c r="Q39" i="99"/>
  <c r="Q38" i="99" s="1"/>
  <c r="Q37" i="99" s="1"/>
  <c r="Q36" i="99" s="1"/>
  <c r="Q35" i="99" s="1"/>
  <c r="Q34" i="99" s="1"/>
  <c r="R39" i="99"/>
  <c r="R38" i="99" s="1"/>
  <c r="R37" i="99" s="1"/>
  <c r="R36" i="99" s="1"/>
  <c r="R35" i="99" s="1"/>
  <c r="R34" i="99" s="1"/>
  <c r="P80" i="99"/>
  <c r="P79" i="99" s="1"/>
  <c r="P78" i="99" s="1"/>
  <c r="P77" i="99" s="1"/>
  <c r="P76" i="99" s="1"/>
  <c r="P75" i="99" s="1"/>
  <c r="R67" i="99"/>
  <c r="R66" i="99" s="1"/>
  <c r="R65" i="99" s="1"/>
  <c r="R64" i="99" s="1"/>
  <c r="R63" i="99" s="1"/>
  <c r="R62" i="99" s="1"/>
  <c r="R61" i="99" s="1"/>
  <c r="Q67" i="99"/>
  <c r="Q66" i="99" s="1"/>
  <c r="Q65" i="99" s="1"/>
  <c r="Q64" i="99" s="1"/>
  <c r="Q63" i="99" s="1"/>
  <c r="Q62" i="99" s="1"/>
  <c r="Q61" i="99" s="1"/>
  <c r="R59" i="99"/>
  <c r="R58" i="99" s="1"/>
  <c r="R57" i="99" s="1"/>
  <c r="R56" i="99" s="1"/>
  <c r="R55" i="99" s="1"/>
  <c r="R54" i="99" s="1"/>
  <c r="R53" i="99" s="1"/>
  <c r="Q59" i="99"/>
  <c r="R51" i="99"/>
  <c r="R50" i="99" s="1"/>
  <c r="R49" i="99" s="1"/>
  <c r="R48" i="99" s="1"/>
  <c r="R47" i="99" s="1"/>
  <c r="R46" i="99" s="1"/>
  <c r="R45" i="99" s="1"/>
  <c r="Q51" i="99"/>
  <c r="Q50" i="99"/>
  <c r="Q49" i="99" s="1"/>
  <c r="Q48" i="99" s="1"/>
  <c r="Q47" i="99" s="1"/>
  <c r="Q46" i="99" s="1"/>
  <c r="Q45" i="99" s="1"/>
  <c r="R32" i="99"/>
  <c r="R31" i="99" s="1"/>
  <c r="R30" i="99" s="1"/>
  <c r="R29" i="99" s="1"/>
  <c r="R28" i="99" s="1"/>
  <c r="R27" i="99" s="1"/>
  <c r="Q32" i="99"/>
  <c r="Q31" i="99" s="1"/>
  <c r="Q30" i="99" s="1"/>
  <c r="Q29" i="99" s="1"/>
  <c r="Q28" i="99" s="1"/>
  <c r="Q27" i="99" s="1"/>
  <c r="R20" i="99"/>
  <c r="R19" i="99"/>
  <c r="R18" i="99" s="1"/>
  <c r="R17" i="99" s="1"/>
  <c r="R16" i="99" s="1"/>
  <c r="R15" i="99" s="1"/>
  <c r="R14" i="99" s="1"/>
  <c r="Q20" i="99"/>
  <c r="Q19" i="99" s="1"/>
  <c r="Q18" i="99" s="1"/>
  <c r="Q17" i="99" s="1"/>
  <c r="Q16" i="99" s="1"/>
  <c r="Q15" i="99" s="1"/>
  <c r="Q14" i="99" s="1"/>
  <c r="AR983" i="14"/>
  <c r="AR982" i="14" s="1"/>
  <c r="AR981" i="14" s="1"/>
  <c r="AR980" i="14" s="1"/>
  <c r="AR979" i="14" s="1"/>
  <c r="AR978" i="14" s="1"/>
  <c r="AQ929" i="14"/>
  <c r="AQ928" i="14" s="1"/>
  <c r="AQ927" i="14" s="1"/>
  <c r="AQ926" i="14" s="1"/>
  <c r="AQ925" i="14" s="1"/>
  <c r="AP929" i="14"/>
  <c r="AP928" i="14" s="1"/>
  <c r="AQ871" i="14"/>
  <c r="AQ870" i="14" s="1"/>
  <c r="AP871" i="14"/>
  <c r="AQ864" i="14"/>
  <c r="AQ863" i="14" s="1"/>
  <c r="AP864" i="14"/>
  <c r="AP863" i="14" s="1"/>
  <c r="AQ858" i="14"/>
  <c r="AQ857" i="14" s="1"/>
  <c r="AQ854" i="14"/>
  <c r="AQ853" i="14" s="1"/>
  <c r="AP798" i="14"/>
  <c r="AP797" i="14" s="1"/>
  <c r="AQ757" i="14"/>
  <c r="AQ756" i="14" s="1"/>
  <c r="AP757" i="14"/>
  <c r="AP756" i="14" s="1"/>
  <c r="AQ750" i="14"/>
  <c r="AQ749" i="14" s="1"/>
  <c r="AQ748" i="14" s="1"/>
  <c r="AQ747" i="14" s="1"/>
  <c r="AQ746" i="14" s="1"/>
  <c r="AP743" i="14"/>
  <c r="AP742" i="14" s="1"/>
  <c r="AQ732" i="14"/>
  <c r="AQ731" i="14" s="1"/>
  <c r="AQ474" i="14"/>
  <c r="AQ473" i="14" s="1"/>
  <c r="AQ376" i="14"/>
  <c r="AQ375" i="14" s="1"/>
  <c r="AQ336" i="14"/>
  <c r="AQ335" i="14" s="1"/>
  <c r="AP336" i="14"/>
  <c r="AP335" i="14" s="1"/>
  <c r="AQ299" i="14"/>
  <c r="AQ298" i="14" s="1"/>
  <c r="AQ256" i="14"/>
  <c r="AQ255" i="14" s="1"/>
  <c r="AP256" i="14"/>
  <c r="AP255" i="14" s="1"/>
  <c r="AS255" i="14" s="1"/>
  <c r="AQ214" i="14"/>
  <c r="AQ213" i="14" s="1"/>
  <c r="AP214" i="14"/>
  <c r="AP213" i="14" s="1"/>
  <c r="AK929" i="14"/>
  <c r="AK928" i="14" s="1"/>
  <c r="AK927" i="14" s="1"/>
  <c r="AK926" i="14" s="1"/>
  <c r="AK925" i="14" s="1"/>
  <c r="AK871" i="14"/>
  <c r="AK870" i="14" s="1"/>
  <c r="AK864" i="14"/>
  <c r="AK863" i="14" s="1"/>
  <c r="AJ864" i="14"/>
  <c r="AK858" i="14"/>
  <c r="AK857" i="14" s="1"/>
  <c r="AJ858" i="14"/>
  <c r="AJ857" i="14" s="1"/>
  <c r="AK798" i="14"/>
  <c r="AK797" i="14" s="1"/>
  <c r="AK757" i="14"/>
  <c r="AK756" i="14" s="1"/>
  <c r="AJ757" i="14"/>
  <c r="AJ756" i="14" s="1"/>
  <c r="AJ755" i="14" s="1"/>
  <c r="AJ754" i="14" s="1"/>
  <c r="AJ753" i="14" s="1"/>
  <c r="AK750" i="14"/>
  <c r="AK749" i="14" s="1"/>
  <c r="AK748" i="14" s="1"/>
  <c r="AK747" i="14" s="1"/>
  <c r="AK746" i="14" s="1"/>
  <c r="AJ750" i="14"/>
  <c r="AJ749" i="14" s="1"/>
  <c r="AK743" i="14"/>
  <c r="AK742" i="14" s="1"/>
  <c r="AK741" i="14" s="1"/>
  <c r="AK740" i="14" s="1"/>
  <c r="AK739" i="14" s="1"/>
  <c r="AJ743" i="14"/>
  <c r="AJ742" i="14" s="1"/>
  <c r="AK732" i="14"/>
  <c r="AK731" i="14" s="1"/>
  <c r="AJ732" i="14"/>
  <c r="AJ731" i="14" s="1"/>
  <c r="AK474" i="14"/>
  <c r="AK473" i="14" s="1"/>
  <c r="AJ474" i="14"/>
  <c r="AJ473" i="14"/>
  <c r="AK376" i="14"/>
  <c r="AK375" i="14" s="1"/>
  <c r="AJ376" i="14"/>
  <c r="AJ375" i="14" s="1"/>
  <c r="AK336" i="14"/>
  <c r="AK335" i="14" s="1"/>
  <c r="AJ336" i="14"/>
  <c r="AJ335" i="14" s="1"/>
  <c r="AK299" i="14"/>
  <c r="AK298" i="14" s="1"/>
  <c r="AK256" i="14"/>
  <c r="AK255" i="14" s="1"/>
  <c r="AM255" i="14" s="1"/>
  <c r="AJ256" i="14"/>
  <c r="AJ255" i="14" s="1"/>
  <c r="AK214" i="14"/>
  <c r="AK213" i="14"/>
  <c r="AJ214" i="14"/>
  <c r="AJ213" i="14" s="1"/>
  <c r="AB929" i="14"/>
  <c r="AB928" i="14" s="1"/>
  <c r="AB927" i="14" s="1"/>
  <c r="AB926" i="14" s="1"/>
  <c r="AB925" i="14" s="1"/>
  <c r="AB871" i="14"/>
  <c r="AB870" i="14" s="1"/>
  <c r="AB864" i="14"/>
  <c r="AB863" i="14" s="1"/>
  <c r="AB858" i="14"/>
  <c r="AB857" i="14" s="1"/>
  <c r="AB854" i="14"/>
  <c r="AB853" i="14" s="1"/>
  <c r="AB798" i="14"/>
  <c r="AB797" i="14" s="1"/>
  <c r="AB757" i="14"/>
  <c r="AB756" i="14" s="1"/>
  <c r="AB750" i="14"/>
  <c r="AB749" i="14" s="1"/>
  <c r="AB748" i="14" s="1"/>
  <c r="AB747" i="14" s="1"/>
  <c r="AB746" i="14" s="1"/>
  <c r="AB743" i="14"/>
  <c r="AB742" i="14" s="1"/>
  <c r="AB741" i="14" s="1"/>
  <c r="AB740" i="14" s="1"/>
  <c r="AB739" i="14" s="1"/>
  <c r="AB732" i="14"/>
  <c r="AB731" i="14" s="1"/>
  <c r="AB474" i="14"/>
  <c r="AB473" i="14" s="1"/>
  <c r="AB376" i="14"/>
  <c r="AB375" i="14" s="1"/>
  <c r="AB336" i="14"/>
  <c r="AB335" i="14" s="1"/>
  <c r="AB299" i="14"/>
  <c r="AB298" i="14" s="1"/>
  <c r="AB214" i="14"/>
  <c r="AB213" i="14" s="1"/>
  <c r="Q743" i="14"/>
  <c r="Q742" i="14" s="1"/>
  <c r="Q741" i="14" s="1"/>
  <c r="Q740" i="14" s="1"/>
  <c r="Q739" i="14" s="1"/>
  <c r="R743" i="14"/>
  <c r="Q854" i="14"/>
  <c r="Q853" i="14"/>
  <c r="R854" i="14"/>
  <c r="R853" i="14" s="1"/>
  <c r="Q943" i="14"/>
  <c r="Q942" i="14"/>
  <c r="Q941" i="14" s="1"/>
  <c r="Q940" i="14" s="1"/>
  <c r="Q939" i="14" s="1"/>
  <c r="R943" i="14"/>
  <c r="R942" i="14" s="1"/>
  <c r="R941" i="14" s="1"/>
  <c r="R940" i="14" s="1"/>
  <c r="R939" i="14" s="1"/>
  <c r="Q858" i="14"/>
  <c r="Q857" i="14" s="1"/>
  <c r="R858" i="14"/>
  <c r="R857" i="14"/>
  <c r="R864" i="14"/>
  <c r="R863" i="14" s="1"/>
  <c r="Q871" i="14"/>
  <c r="Q870" i="14"/>
  <c r="R871" i="14"/>
  <c r="R969" i="14"/>
  <c r="R968" i="14" s="1"/>
  <c r="R967" i="14" s="1"/>
  <c r="R966" i="14" s="1"/>
  <c r="R965" i="14" s="1"/>
  <c r="R964" i="14" s="1"/>
  <c r="Q969" i="14"/>
  <c r="Q968" i="14" s="1"/>
  <c r="Q967" i="14" s="1"/>
  <c r="Q966" i="14" s="1"/>
  <c r="Q965" i="14" s="1"/>
  <c r="Q964" i="14" s="1"/>
  <c r="Q954" i="14"/>
  <c r="Q953" i="14" s="1"/>
  <c r="Q952" i="14" s="1"/>
  <c r="Q951" i="14" s="1"/>
  <c r="Q950" i="14" s="1"/>
  <c r="Q949" i="14" s="1"/>
  <c r="R929" i="14"/>
  <c r="R928" i="14" s="1"/>
  <c r="R927" i="14" s="1"/>
  <c r="R926" i="14" s="1"/>
  <c r="R925" i="14" s="1"/>
  <c r="Q929" i="14"/>
  <c r="Q928" i="14"/>
  <c r="Q927" i="14" s="1"/>
  <c r="Q926" i="14" s="1"/>
  <c r="Q925" i="14" s="1"/>
  <c r="Q915" i="14"/>
  <c r="Q914" i="14" s="1"/>
  <c r="Q913" i="14" s="1"/>
  <c r="Q912" i="14" s="1"/>
  <c r="Q911" i="14" s="1"/>
  <c r="R900" i="14"/>
  <c r="R899" i="14" s="1"/>
  <c r="R898" i="14" s="1"/>
  <c r="R897" i="14" s="1"/>
  <c r="R896" i="14" s="1"/>
  <c r="R895" i="14" s="1"/>
  <c r="Q864" i="14"/>
  <c r="Q863" i="14"/>
  <c r="R797" i="14"/>
  <c r="Q797" i="14"/>
  <c r="O798" i="14"/>
  <c r="O797" i="14"/>
  <c r="R757" i="14"/>
  <c r="R756" i="14" s="1"/>
  <c r="R755" i="14" s="1"/>
  <c r="R754" i="14" s="1"/>
  <c r="R753" i="14" s="1"/>
  <c r="Q757" i="14"/>
  <c r="Q756" i="14" s="1"/>
  <c r="Q755" i="14" s="1"/>
  <c r="Q754" i="14" s="1"/>
  <c r="Q753" i="14" s="1"/>
  <c r="R750" i="14"/>
  <c r="R749" i="14"/>
  <c r="R748" i="14" s="1"/>
  <c r="R747" i="14" s="1"/>
  <c r="R746" i="14" s="1"/>
  <c r="Q750" i="14"/>
  <c r="Q749" i="14" s="1"/>
  <c r="Q748" i="14" s="1"/>
  <c r="Q747" i="14" s="1"/>
  <c r="Q746" i="14" s="1"/>
  <c r="R732" i="14"/>
  <c r="R731" i="14" s="1"/>
  <c r="Q732" i="14"/>
  <c r="Q731" i="14"/>
  <c r="R703" i="14"/>
  <c r="R702" i="14" s="1"/>
  <c r="R701" i="14" s="1"/>
  <c r="R700" i="14" s="1"/>
  <c r="R699" i="14" s="1"/>
  <c r="R698" i="14" s="1"/>
  <c r="Q678" i="14"/>
  <c r="Q677" i="14" s="1"/>
  <c r="R638" i="14"/>
  <c r="Q638" i="14"/>
  <c r="R635" i="14"/>
  <c r="Q635" i="14"/>
  <c r="R610" i="14"/>
  <c r="R609" i="14" s="1"/>
  <c r="R608" i="14" s="1"/>
  <c r="R607" i="14" s="1"/>
  <c r="Q610" i="14"/>
  <c r="Q609" i="14" s="1"/>
  <c r="Q608" i="14" s="1"/>
  <c r="Q607" i="14" s="1"/>
  <c r="R602" i="14"/>
  <c r="R601" i="14" s="1"/>
  <c r="R600" i="14" s="1"/>
  <c r="R599" i="14" s="1"/>
  <c r="Q602" i="14"/>
  <c r="Q601" i="14" s="1"/>
  <c r="Q600" i="14" s="1"/>
  <c r="Q599" i="14" s="1"/>
  <c r="O602" i="14"/>
  <c r="O601" i="14" s="1"/>
  <c r="O600" i="14" s="1"/>
  <c r="O599" i="14" s="1"/>
  <c r="R539" i="14"/>
  <c r="R538" i="14" s="1"/>
  <c r="R537" i="14" s="1"/>
  <c r="Q539" i="14"/>
  <c r="Q538" i="14"/>
  <c r="Q537" i="14" s="1"/>
  <c r="R499" i="14"/>
  <c r="Q499" i="14"/>
  <c r="R496" i="14"/>
  <c r="Q496" i="14"/>
  <c r="R474" i="14"/>
  <c r="R473" i="14" s="1"/>
  <c r="Q474" i="14"/>
  <c r="Q473" i="14" s="1"/>
  <c r="R460" i="14"/>
  <c r="Q460" i="14"/>
  <c r="R458" i="14"/>
  <c r="Q458" i="14"/>
  <c r="R455" i="14"/>
  <c r="Q455" i="14"/>
  <c r="R403" i="14"/>
  <c r="R402" i="14" s="1"/>
  <c r="R401" i="14" s="1"/>
  <c r="Q403" i="14"/>
  <c r="Q402" i="14"/>
  <c r="Q401" i="14" s="1"/>
  <c r="R376" i="14"/>
  <c r="R375" i="14" s="1"/>
  <c r="R362" i="14"/>
  <c r="Q362" i="14"/>
  <c r="R359" i="14"/>
  <c r="Q359" i="14"/>
  <c r="R336" i="14"/>
  <c r="R335" i="14" s="1"/>
  <c r="Q336" i="14"/>
  <c r="Q335" i="14" s="1"/>
  <c r="R323" i="14"/>
  <c r="R322" i="14" s="1"/>
  <c r="R321" i="14" s="1"/>
  <c r="Q323" i="14"/>
  <c r="Q322" i="14"/>
  <c r="Q321" i="14" s="1"/>
  <c r="R299" i="14"/>
  <c r="Q299" i="14"/>
  <c r="Q298" i="14" s="1"/>
  <c r="Q262" i="14" s="1"/>
  <c r="Q261" i="14" s="1"/>
  <c r="Q260" i="14" s="1"/>
  <c r="R285" i="14"/>
  <c r="Q285" i="14"/>
  <c r="R283" i="14"/>
  <c r="Q283" i="14"/>
  <c r="R280" i="14"/>
  <c r="Q280" i="14"/>
  <c r="Q279" i="14" s="1"/>
  <c r="Q278" i="14" s="1"/>
  <c r="R264" i="14"/>
  <c r="R263" i="14"/>
  <c r="R256" i="14"/>
  <c r="R255" i="14" s="1"/>
  <c r="R220" i="14" s="1"/>
  <c r="R219" i="14" s="1"/>
  <c r="Q256" i="14"/>
  <c r="Q255" i="14" s="1"/>
  <c r="Q220" i="14" s="1"/>
  <c r="Q219" i="14" s="1"/>
  <c r="O256" i="14"/>
  <c r="O255" i="14"/>
  <c r="R243" i="14"/>
  <c r="Q243" i="14"/>
  <c r="R241" i="14"/>
  <c r="Q241" i="14"/>
  <c r="R238" i="14"/>
  <c r="Q238" i="14"/>
  <c r="R222" i="14"/>
  <c r="R221" i="14" s="1"/>
  <c r="Q222" i="14"/>
  <c r="Q221" i="14" s="1"/>
  <c r="R214" i="14"/>
  <c r="R213" i="14" s="1"/>
  <c r="Q214" i="14"/>
  <c r="Q213" i="14" s="1"/>
  <c r="R201" i="14"/>
  <c r="Q201" i="14"/>
  <c r="R199" i="14"/>
  <c r="Q199" i="14"/>
  <c r="R196" i="14"/>
  <c r="Q196" i="14"/>
  <c r="Q195" i="14" s="1"/>
  <c r="Q194" i="14" s="1"/>
  <c r="R81" i="14"/>
  <c r="Q81" i="14"/>
  <c r="R79" i="14"/>
  <c r="Q79" i="14"/>
  <c r="R76" i="14"/>
  <c r="Q76" i="14"/>
  <c r="R20" i="14"/>
  <c r="Q20" i="14"/>
  <c r="Q58" i="99"/>
  <c r="Q57" i="99" s="1"/>
  <c r="Q56" i="99" s="1"/>
  <c r="Q55" i="99" s="1"/>
  <c r="Q54" i="99" s="1"/>
  <c r="Q53" i="99" s="1"/>
  <c r="AJ806" i="14"/>
  <c r="AJ805" i="14" s="1"/>
  <c r="AC983" i="14"/>
  <c r="AP474" i="14"/>
  <c r="AP473" i="14" s="1"/>
  <c r="AP299" i="14"/>
  <c r="AP298" i="14" s="1"/>
  <c r="AP376" i="14"/>
  <c r="AP375" i="14" s="1"/>
  <c r="AQ743" i="14"/>
  <c r="AQ742" i="14"/>
  <c r="AQ741" i="14" s="1"/>
  <c r="AQ740" i="14" s="1"/>
  <c r="AQ739" i="14" s="1"/>
  <c r="AP750" i="14"/>
  <c r="AP749" i="14" s="1"/>
  <c r="AP732" i="14"/>
  <c r="AP731" i="14" s="1"/>
  <c r="AQ798" i="14"/>
  <c r="AQ797" i="14" s="1"/>
  <c r="AP858" i="14"/>
  <c r="AP857" i="14" s="1"/>
  <c r="AJ299" i="14"/>
  <c r="AJ298" i="14" s="1"/>
  <c r="AK854" i="14"/>
  <c r="AK853" i="14" s="1"/>
  <c r="AJ798" i="14"/>
  <c r="AJ797" i="14" s="1"/>
  <c r="AJ863" i="14"/>
  <c r="AJ929" i="14"/>
  <c r="AJ928" i="14" s="1"/>
  <c r="AJ871" i="14"/>
  <c r="AJ870" i="14" s="1"/>
  <c r="AK983" i="14"/>
  <c r="R678" i="14"/>
  <c r="R677" i="14" s="1"/>
  <c r="R742" i="14"/>
  <c r="R741" i="14" s="1"/>
  <c r="R740" i="14" s="1"/>
  <c r="R739" i="14" s="1"/>
  <c r="R824" i="14"/>
  <c r="R823" i="14" s="1"/>
  <c r="R822" i="14" s="1"/>
  <c r="R821" i="14" s="1"/>
  <c r="R820" i="14" s="1"/>
  <c r="R819" i="14" s="1"/>
  <c r="Q621" i="14"/>
  <c r="Q620" i="14" s="1"/>
  <c r="R422" i="14"/>
  <c r="R421" i="14"/>
  <c r="R420" i="14"/>
  <c r="R870" i="14"/>
  <c r="R345" i="14"/>
  <c r="R344" i="14"/>
  <c r="Q703" i="14"/>
  <c r="Q702" i="14" s="1"/>
  <c r="Q701" i="14" s="1"/>
  <c r="Q700" i="14" s="1"/>
  <c r="Q699" i="14" s="1"/>
  <c r="Q698" i="14" s="1"/>
  <c r="Q482" i="14"/>
  <c r="Q481" i="14"/>
  <c r="R454" i="14"/>
  <c r="R453" i="14" s="1"/>
  <c r="Q841" i="14"/>
  <c r="Q840" i="14"/>
  <c r="AS82" i="99"/>
  <c r="AT82" i="99" s="1"/>
  <c r="AD82" i="99"/>
  <c r="AE82" i="99" s="1"/>
  <c r="X82" i="99"/>
  <c r="Y82" i="99" s="1"/>
  <c r="AS81" i="99"/>
  <c r="AT81" i="99" s="1"/>
  <c r="AD81" i="99"/>
  <c r="AE81" i="99" s="1"/>
  <c r="X81" i="99"/>
  <c r="Y81" i="99" s="1"/>
  <c r="X80" i="99"/>
  <c r="Y80" i="99" s="1"/>
  <c r="AM82" i="99"/>
  <c r="AN82" i="99" s="1"/>
  <c r="AD68" i="99"/>
  <c r="AE68" i="99" s="1"/>
  <c r="AM81" i="99"/>
  <c r="AS68" i="99"/>
  <c r="AT68" i="99" s="1"/>
  <c r="X68" i="99"/>
  <c r="Y68" i="99" s="1"/>
  <c r="AM80" i="99"/>
  <c r="AN80" i="99" s="1"/>
  <c r="AS67" i="99"/>
  <c r="AT67" i="99" s="1"/>
  <c r="AD67" i="99"/>
  <c r="AE67" i="99" s="1"/>
  <c r="X67" i="99"/>
  <c r="Y67" i="99" s="1"/>
  <c r="AM68" i="99"/>
  <c r="AD59" i="99"/>
  <c r="AE59" i="99" s="1"/>
  <c r="AS59" i="99"/>
  <c r="AT59" i="99" s="1"/>
  <c r="X59" i="99"/>
  <c r="Y59" i="99"/>
  <c r="AM59" i="99"/>
  <c r="AN59" i="99" s="1"/>
  <c r="AS52" i="99"/>
  <c r="AT52" i="99" s="1"/>
  <c r="AD52" i="99"/>
  <c r="AE52" i="99" s="1"/>
  <c r="X52" i="99"/>
  <c r="AS51" i="99"/>
  <c r="AT51" i="99" s="1"/>
  <c r="AD51" i="99"/>
  <c r="AE51" i="99" s="1"/>
  <c r="X51" i="99"/>
  <c r="AM52" i="99"/>
  <c r="AN52" i="99" s="1"/>
  <c r="AM51" i="99"/>
  <c r="AN51" i="99" s="1"/>
  <c r="AD43" i="99"/>
  <c r="AE43" i="99" s="1"/>
  <c r="AS43" i="99"/>
  <c r="AT43" i="99" s="1"/>
  <c r="X43" i="99"/>
  <c r="Y43" i="99" s="1"/>
  <c r="AS42" i="99"/>
  <c r="AT42" i="99" s="1"/>
  <c r="AD42" i="99"/>
  <c r="AE42" i="99" s="1"/>
  <c r="X42" i="99"/>
  <c r="Y42" i="99" s="1"/>
  <c r="AD41" i="99"/>
  <c r="AE41" i="99" s="1"/>
  <c r="AS41" i="99"/>
  <c r="AT41" i="99" s="1"/>
  <c r="X41" i="99"/>
  <c r="Y41" i="99" s="1"/>
  <c r="AS40" i="99"/>
  <c r="AT40" i="99" s="1"/>
  <c r="AD40" i="99"/>
  <c r="AE40" i="99" s="1"/>
  <c r="X40" i="99"/>
  <c r="Y40" i="99" s="1"/>
  <c r="AM43" i="99"/>
  <c r="AN43" i="99" s="1"/>
  <c r="AM42" i="99"/>
  <c r="AM41" i="99"/>
  <c r="AM40" i="99"/>
  <c r="AN40" i="99" s="1"/>
  <c r="AS33" i="99"/>
  <c r="AT33" i="99" s="1"/>
  <c r="AD33" i="99"/>
  <c r="AE33" i="99" s="1"/>
  <c r="X33" i="99"/>
  <c r="AD32" i="99"/>
  <c r="AE32" i="99" s="1"/>
  <c r="X32" i="99"/>
  <c r="Y32" i="99" s="1"/>
  <c r="AM33" i="99"/>
  <c r="AN33" i="99" s="1"/>
  <c r="AM32" i="99"/>
  <c r="AN32" i="99" s="1"/>
  <c r="AS25" i="99"/>
  <c r="AT25" i="99" s="1"/>
  <c r="AD25" i="99"/>
  <c r="AE25" i="99" s="1"/>
  <c r="X25" i="99"/>
  <c r="AS23" i="99"/>
  <c r="AT23" i="99"/>
  <c r="AD23" i="99"/>
  <c r="AE23" i="99" s="1"/>
  <c r="X23" i="99"/>
  <c r="AD22" i="99"/>
  <c r="AE22" i="99" s="1"/>
  <c r="AS22" i="99"/>
  <c r="AT22" i="99" s="1"/>
  <c r="X22" i="99"/>
  <c r="Y22" i="99" s="1"/>
  <c r="AD21" i="99"/>
  <c r="AE21" i="99" s="1"/>
  <c r="AS21" i="99"/>
  <c r="AT21" i="99" s="1"/>
  <c r="X21" i="99"/>
  <c r="AS20" i="99"/>
  <c r="AT20" i="99" s="1"/>
  <c r="AM25" i="99"/>
  <c r="AM23" i="99"/>
  <c r="AN23" i="99" s="1"/>
  <c r="AM22" i="99"/>
  <c r="AN22" i="99" s="1"/>
  <c r="AM21" i="99"/>
  <c r="AN21" i="99" s="1"/>
  <c r="AS80" i="99"/>
  <c r="AT80" i="99" s="1"/>
  <c r="AV82" i="99"/>
  <c r="AW82" i="99" s="1"/>
  <c r="AD80" i="99"/>
  <c r="AE80" i="99" s="1"/>
  <c r="AG82" i="99"/>
  <c r="AH82" i="99" s="1"/>
  <c r="AN81" i="99"/>
  <c r="AG81" i="99"/>
  <c r="AH81" i="99" s="1"/>
  <c r="AM67" i="99"/>
  <c r="AV67" i="99" s="1"/>
  <c r="AG67" i="99"/>
  <c r="AH67" i="99" s="1"/>
  <c r="AG68" i="99"/>
  <c r="AH68" i="99" s="1"/>
  <c r="AV51" i="99"/>
  <c r="AW51" i="99" s="1"/>
  <c r="AV52" i="99"/>
  <c r="AW52" i="99" s="1"/>
  <c r="Y52" i="99"/>
  <c r="AV43" i="99"/>
  <c r="AW43" i="99" s="1"/>
  <c r="AN42" i="99"/>
  <c r="AM39" i="99"/>
  <c r="AN39" i="99" s="1"/>
  <c r="AS39" i="99"/>
  <c r="AT39" i="99" s="1"/>
  <c r="AV40" i="99"/>
  <c r="AW40" i="99" s="1"/>
  <c r="AD39" i="99"/>
  <c r="AE39" i="99" s="1"/>
  <c r="X39" i="99"/>
  <c r="Y39" i="99" s="1"/>
  <c r="AG40" i="99"/>
  <c r="AS32" i="99"/>
  <c r="AT32" i="99" s="1"/>
  <c r="AG33" i="99"/>
  <c r="AH33" i="99" s="1"/>
  <c r="Y33" i="99"/>
  <c r="AG23" i="99"/>
  <c r="AH23" i="99" s="1"/>
  <c r="Y23" i="99"/>
  <c r="AV22" i="99"/>
  <c r="AW22" i="99" s="1"/>
  <c r="X20" i="99"/>
  <c r="Y20" i="99" s="1"/>
  <c r="AM20" i="99"/>
  <c r="AN20" i="99" s="1"/>
  <c r="AD20" i="99"/>
  <c r="AG21" i="99"/>
  <c r="AH21" i="99" s="1"/>
  <c r="Y21" i="99"/>
  <c r="AH40" i="99"/>
  <c r="AV60" i="99"/>
  <c r="AW60" i="99" s="1"/>
  <c r="AN60" i="99"/>
  <c r="AG60" i="99"/>
  <c r="AH60" i="99" s="1"/>
  <c r="AQ160" i="112"/>
  <c r="AB91" i="112"/>
  <c r="R104" i="112"/>
  <c r="R103" i="112" s="1"/>
  <c r="R117" i="112"/>
  <c r="O46" i="112"/>
  <c r="O52" i="112"/>
  <c r="O21" i="112"/>
  <c r="O20" i="112" s="1"/>
  <c r="R116" i="112"/>
  <c r="R115" i="112" s="1"/>
  <c r="AC90" i="112"/>
  <c r="AR90" i="112"/>
  <c r="AC79" i="112"/>
  <c r="AL79" i="112"/>
  <c r="AR73" i="112"/>
  <c r="AC73" i="112"/>
  <c r="AL68" i="112"/>
  <c r="AL50" i="112"/>
  <c r="Y46" i="112"/>
  <c r="Y45" i="112" s="1"/>
  <c r="Y44" i="112" s="1"/>
  <c r="Y43" i="112" s="1"/>
  <c r="Y42" i="112" s="1"/>
  <c r="Y41" i="112" s="1"/>
  <c r="Y40" i="112" s="1"/>
  <c r="Y39" i="112" s="1"/>
  <c r="AL158" i="112"/>
  <c r="AC122" i="112"/>
  <c r="AR122" i="112"/>
  <c r="AL119" i="112"/>
  <c r="AC108" i="112"/>
  <c r="AR67" i="112"/>
  <c r="AC67" i="112"/>
  <c r="AL54" i="112"/>
  <c r="AC35" i="112"/>
  <c r="AL35" i="112"/>
  <c r="AC125" i="112"/>
  <c r="AL120" i="112"/>
  <c r="AC120" i="112"/>
  <c r="AR107" i="112"/>
  <c r="AR55" i="112"/>
  <c r="R29" i="112"/>
  <c r="Z86" i="112"/>
  <c r="AH86" i="112"/>
  <c r="AT161" i="112"/>
  <c r="AU161" i="112" s="1"/>
  <c r="R23" i="112"/>
  <c r="R20" i="112"/>
  <c r="R86" i="112"/>
  <c r="R32" i="112"/>
  <c r="R26" i="112"/>
  <c r="AB87" i="112"/>
  <c r="AK52" i="112"/>
  <c r="AK30" i="112"/>
  <c r="AK118" i="112"/>
  <c r="AK66" i="112"/>
  <c r="W118" i="112"/>
  <c r="W51" i="112"/>
  <c r="W35" i="112"/>
  <c r="AK21" i="112"/>
  <c r="AK20" i="112" s="1"/>
  <c r="Q72" i="112"/>
  <c r="AL72" i="112" s="1"/>
  <c r="AL108" i="112"/>
  <c r="AL136" i="112"/>
  <c r="R307" i="14"/>
  <c r="R306" i="14" s="1"/>
  <c r="Q384" i="14"/>
  <c r="Q383" i="14"/>
  <c r="Q382" i="14" s="1"/>
  <c r="Q381" i="14" s="1"/>
  <c r="Q380" i="14" s="1"/>
  <c r="Q379" i="14" s="1"/>
  <c r="R482" i="14"/>
  <c r="R481" i="14" s="1"/>
  <c r="R688" i="14"/>
  <c r="R687" i="14"/>
  <c r="R954" i="14"/>
  <c r="R953" i="14" s="1"/>
  <c r="R952" i="14" s="1"/>
  <c r="R951" i="14" s="1"/>
  <c r="R950" i="14" s="1"/>
  <c r="R949" i="14" s="1"/>
  <c r="Q523" i="14"/>
  <c r="Q522" i="14"/>
  <c r="R634" i="14"/>
  <c r="R633" i="14" s="1"/>
  <c r="Q264" i="14"/>
  <c r="Q263" i="14" s="1"/>
  <c r="Q307" i="14"/>
  <c r="Q306" i="14"/>
  <c r="R439" i="14"/>
  <c r="R438" i="14" s="1"/>
  <c r="R384" i="14"/>
  <c r="R383" i="14" s="1"/>
  <c r="R382" i="14" s="1"/>
  <c r="R381" i="14" s="1"/>
  <c r="R380" i="14" s="1"/>
  <c r="R379" i="14" s="1"/>
  <c r="R495" i="14"/>
  <c r="R494" i="14"/>
  <c r="R915" i="14"/>
  <c r="R914" i="14" s="1"/>
  <c r="R913" i="14" s="1"/>
  <c r="R912" i="14" s="1"/>
  <c r="R911" i="14" s="1"/>
  <c r="R60" i="14"/>
  <c r="R59" i="14"/>
  <c r="Q75" i="14"/>
  <c r="Q74" i="14" s="1"/>
  <c r="Q182" i="14"/>
  <c r="Q181" i="14"/>
  <c r="Q345" i="14"/>
  <c r="Q344" i="14" s="1"/>
  <c r="Q422" i="14"/>
  <c r="Q421" i="14" s="1"/>
  <c r="Q420" i="14" s="1"/>
  <c r="R182" i="14"/>
  <c r="R181" i="14" s="1"/>
  <c r="R523" i="14"/>
  <c r="R522" i="14" s="1"/>
  <c r="Q900" i="14"/>
  <c r="Q899" i="14" s="1"/>
  <c r="Q898" i="14" s="1"/>
  <c r="Q897" i="14" s="1"/>
  <c r="Q896" i="14" s="1"/>
  <c r="Q895" i="14" s="1"/>
  <c r="R621" i="14"/>
  <c r="R620" i="14" s="1"/>
  <c r="Q983" i="14"/>
  <c r="Q982" i="14" s="1"/>
  <c r="Q981" i="14" s="1"/>
  <c r="Q980" i="14" s="1"/>
  <c r="Q979" i="14" s="1"/>
  <c r="Q978" i="14" s="1"/>
  <c r="AS403" i="14"/>
  <c r="R983" i="14"/>
  <c r="R982" i="14" s="1"/>
  <c r="R981" i="14" s="1"/>
  <c r="R980" i="14" s="1"/>
  <c r="R979" i="14" s="1"/>
  <c r="R978" i="14" s="1"/>
  <c r="AM403" i="14"/>
  <c r="AM402" i="14" s="1"/>
  <c r="AP870" i="14"/>
  <c r="AC982" i="14"/>
  <c r="AC981" i="14" s="1"/>
  <c r="AC980" i="14" s="1"/>
  <c r="AC979" i="14" s="1"/>
  <c r="AC978" i="14" s="1"/>
  <c r="AM19" i="14"/>
  <c r="AM18" i="14" s="1"/>
  <c r="AQ105" i="112"/>
  <c r="AR109" i="112"/>
  <c r="AN117" i="112"/>
  <c r="AN116" i="112" s="1"/>
  <c r="AN115" i="112" s="1"/>
  <c r="AR35" i="112"/>
  <c r="AU124" i="112"/>
  <c r="AV124" i="112"/>
  <c r="AY124" i="112" s="1"/>
  <c r="AQ118" i="112"/>
  <c r="AT72" i="112"/>
  <c r="AT73" i="112"/>
  <c r="AU55" i="112"/>
  <c r="AQ21" i="112"/>
  <c r="AT21" i="112" s="1"/>
  <c r="AU21" i="112" s="1"/>
  <c r="AT22" i="112"/>
  <c r="AU108" i="112"/>
  <c r="AV108" i="112"/>
  <c r="AY108" i="112" s="1"/>
  <c r="AQ63" i="112"/>
  <c r="AT64" i="112"/>
  <c r="AU64" i="112" s="1"/>
  <c r="AQ24" i="112"/>
  <c r="AR108" i="112"/>
  <c r="AQ135" i="112"/>
  <c r="AT136" i="112"/>
  <c r="AU136" i="112" s="1"/>
  <c r="AQ87" i="112"/>
  <c r="AT88" i="112"/>
  <c r="AU71" i="112"/>
  <c r="AV71" i="112"/>
  <c r="AY71" i="112" s="1"/>
  <c r="AT47" i="112"/>
  <c r="AQ30" i="112"/>
  <c r="AT30" i="112" s="1"/>
  <c r="AU30" i="112" s="1"/>
  <c r="AT31" i="112"/>
  <c r="AV54" i="112"/>
  <c r="AQ92" i="112"/>
  <c r="AT93" i="112"/>
  <c r="AT77" i="112"/>
  <c r="AU77" i="112" s="1"/>
  <c r="AR120" i="112"/>
  <c r="AO32" i="112"/>
  <c r="AT78" i="112"/>
  <c r="AU78" i="112" s="1"/>
  <c r="AT79" i="112"/>
  <c r="AU79" i="112" s="1"/>
  <c r="AQ36" i="112"/>
  <c r="AT36" i="112" s="1"/>
  <c r="AU36" i="112" s="1"/>
  <c r="AT37" i="112"/>
  <c r="AQ27" i="112"/>
  <c r="AT27" i="112" s="1"/>
  <c r="AU27" i="112" s="1"/>
  <c r="AQ29" i="112"/>
  <c r="AR72" i="112"/>
  <c r="AQ104" i="112"/>
  <c r="AQ103" i="112" s="1"/>
  <c r="AQ102" i="112" s="1"/>
  <c r="AQ101" i="112" s="1"/>
  <c r="AY54" i="112"/>
  <c r="BA54" i="112" s="1"/>
  <c r="R160" i="112"/>
  <c r="AQ154" i="112"/>
  <c r="AB160" i="112"/>
  <c r="AI154" i="112"/>
  <c r="AI153" i="112" s="1"/>
  <c r="AI152" i="112" s="1"/>
  <c r="AI151" i="112" s="1"/>
  <c r="AI150" i="112" s="1"/>
  <c r="AI149" i="112" s="1"/>
  <c r="AI148" i="112" s="1"/>
  <c r="AI127" i="112" s="1"/>
  <c r="AK157" i="112"/>
  <c r="AT157" i="112" s="1"/>
  <c r="AU157" i="112" s="1"/>
  <c r="AH154" i="112"/>
  <c r="AH153" i="112" s="1"/>
  <c r="AH152" i="112" s="1"/>
  <c r="AH151" i="112" s="1"/>
  <c r="AH150" i="112" s="1"/>
  <c r="AH149" i="112" s="1"/>
  <c r="AH148" i="112" s="1"/>
  <c r="AH127" i="112" s="1"/>
  <c r="AO154" i="112"/>
  <c r="AO153" i="112" s="1"/>
  <c r="AO152" i="112" s="1"/>
  <c r="AO151" i="112" s="1"/>
  <c r="AO150" i="112" s="1"/>
  <c r="AO149" i="112" s="1"/>
  <c r="AO148" i="112" s="1"/>
  <c r="Z154" i="112"/>
  <c r="Y154" i="112"/>
  <c r="Y153" i="112" s="1"/>
  <c r="Y152" i="112" s="1"/>
  <c r="Y151" i="112" s="1"/>
  <c r="Y150" i="112" s="1"/>
  <c r="Y149" i="112" s="1"/>
  <c r="Y148" i="112" s="1"/>
  <c r="Y127" i="112" s="1"/>
  <c r="AB157" i="112"/>
  <c r="AB154" i="112" s="1"/>
  <c r="AK155" i="112"/>
  <c r="AT155" i="112" s="1"/>
  <c r="AU155" i="112" s="1"/>
  <c r="AF156" i="112"/>
  <c r="AQ134" i="112"/>
  <c r="AQ133" i="112" s="1"/>
  <c r="AQ132" i="112" s="1"/>
  <c r="AQ131" i="112" s="1"/>
  <c r="AK135" i="112"/>
  <c r="AT135" i="112" s="1"/>
  <c r="AU135" i="112" s="1"/>
  <c r="AB135" i="112"/>
  <c r="AK121" i="112"/>
  <c r="AF126" i="112"/>
  <c r="AI117" i="112"/>
  <c r="AI116" i="112" s="1"/>
  <c r="AI115" i="112" s="1"/>
  <c r="AQ121" i="112"/>
  <c r="AJ117" i="112"/>
  <c r="AJ116" i="112" s="1"/>
  <c r="AJ115" i="112" s="1"/>
  <c r="AJ166" i="112" s="1"/>
  <c r="AH117" i="112"/>
  <c r="AH116" i="112" s="1"/>
  <c r="AH115" i="112" s="1"/>
  <c r="Z117" i="112"/>
  <c r="Z116" i="112" s="1"/>
  <c r="Z115" i="112" s="1"/>
  <c r="Y117" i="112"/>
  <c r="Y116" i="112" s="1"/>
  <c r="Y115" i="112" s="1"/>
  <c r="AF122" i="112"/>
  <c r="AF108" i="112"/>
  <c r="AL107" i="112"/>
  <c r="AB105" i="112"/>
  <c r="AB104" i="112" s="1"/>
  <c r="AB103" i="112" s="1"/>
  <c r="AB102" i="112" s="1"/>
  <c r="AB101" i="112" s="1"/>
  <c r="AB100" i="112" s="1"/>
  <c r="AB99" i="112" s="1"/>
  <c r="AB98" i="112" s="1"/>
  <c r="AB97" i="112" s="1"/>
  <c r="AK105" i="112"/>
  <c r="AT105" i="112" s="1"/>
  <c r="AQ95" i="112"/>
  <c r="AT95" i="112" s="1"/>
  <c r="AU95" i="112" s="1"/>
  <c r="AB94" i="112"/>
  <c r="AQ91" i="112"/>
  <c r="AP86" i="112"/>
  <c r="AO86" i="112"/>
  <c r="AQ89" i="112"/>
  <c r="AQ86" i="112" s="1"/>
  <c r="AN86" i="112"/>
  <c r="AJ86" i="112"/>
  <c r="AB86" i="112"/>
  <c r="AA62" i="112"/>
  <c r="AP62" i="112"/>
  <c r="AQ66" i="112"/>
  <c r="AI62" i="112"/>
  <c r="Y62" i="112"/>
  <c r="AO62" i="112"/>
  <c r="AN62" i="112"/>
  <c r="AJ62" i="112"/>
  <c r="AH62" i="112"/>
  <c r="Z62" i="112"/>
  <c r="AB66" i="112"/>
  <c r="AF67" i="112"/>
  <c r="AR63" i="112"/>
  <c r="AB63" i="112"/>
  <c r="AB49" i="112"/>
  <c r="AC49" i="112" s="1"/>
  <c r="AC50" i="112"/>
  <c r="AO45" i="112"/>
  <c r="AO44" i="112" s="1"/>
  <c r="AO43" i="112" s="1"/>
  <c r="AO42" i="112" s="1"/>
  <c r="AO41" i="112" s="1"/>
  <c r="AO40" i="112" s="1"/>
  <c r="AO39" i="112" s="1"/>
  <c r="AQ52" i="112"/>
  <c r="AQ49" i="112"/>
  <c r="AJ45" i="112"/>
  <c r="AJ44" i="112" s="1"/>
  <c r="AJ43" i="112" s="1"/>
  <c r="AJ42" i="112" s="1"/>
  <c r="AJ41" i="112" s="1"/>
  <c r="AJ40" i="112" s="1"/>
  <c r="AJ39" i="112" s="1"/>
  <c r="AI45" i="112"/>
  <c r="AI44" i="112" s="1"/>
  <c r="AI43" i="112" s="1"/>
  <c r="AI42" i="112" s="1"/>
  <c r="AI41" i="112" s="1"/>
  <c r="AI40" i="112" s="1"/>
  <c r="AI39" i="112" s="1"/>
  <c r="AK49" i="112"/>
  <c r="AL49" i="112"/>
  <c r="AA45" i="112"/>
  <c r="AA44" i="112" s="1"/>
  <c r="AA43" i="112" s="1"/>
  <c r="AA42" i="112" s="1"/>
  <c r="AA41" i="112" s="1"/>
  <c r="AA40" i="112" s="1"/>
  <c r="AA39" i="112" s="1"/>
  <c r="AB52" i="112"/>
  <c r="Z45" i="112"/>
  <c r="Z44" i="112" s="1"/>
  <c r="Z43" i="112" s="1"/>
  <c r="Z42" i="112" s="1"/>
  <c r="Z41" i="112" s="1"/>
  <c r="Z40" i="112" s="1"/>
  <c r="Z39" i="112" s="1"/>
  <c r="U32" i="112"/>
  <c r="AQ26" i="112"/>
  <c r="AN32" i="112"/>
  <c r="AA32" i="112"/>
  <c r="Z32" i="112"/>
  <c r="Y32" i="112"/>
  <c r="W34" i="112"/>
  <c r="AK29" i="112"/>
  <c r="AL29" i="112" s="1"/>
  <c r="W31" i="112"/>
  <c r="AK26" i="112"/>
  <c r="AL26" i="112" s="1"/>
  <c r="AQ20" i="112"/>
  <c r="AR21" i="112"/>
  <c r="AC21" i="112"/>
  <c r="AB20" i="112"/>
  <c r="AC20" i="112" s="1"/>
  <c r="W25" i="112"/>
  <c r="Q78" i="112"/>
  <c r="AC78" i="112" s="1"/>
  <c r="AT403" i="14"/>
  <c r="AS402" i="14"/>
  <c r="AS19" i="14"/>
  <c r="AS18" i="14" s="1"/>
  <c r="AU93" i="112"/>
  <c r="AZ71" i="112"/>
  <c r="AU37" i="112"/>
  <c r="AU31" i="112"/>
  <c r="AU47" i="112"/>
  <c r="AV47" i="112"/>
  <c r="AZ47" i="112" s="1"/>
  <c r="AU88" i="112"/>
  <c r="AV88" i="112"/>
  <c r="AW88" i="112" s="1"/>
  <c r="AV64" i="112"/>
  <c r="AU22" i="112"/>
  <c r="AU73" i="112"/>
  <c r="AT52" i="112"/>
  <c r="AR26" i="112"/>
  <c r="AR49" i="112"/>
  <c r="AT49" i="112"/>
  <c r="AR29" i="112"/>
  <c r="AT66" i="112"/>
  <c r="AU66" i="112" s="1"/>
  <c r="AT89" i="112"/>
  <c r="AU105" i="112"/>
  <c r="R153" i="112"/>
  <c r="AQ153" i="112"/>
  <c r="AF163" i="112"/>
  <c r="AK154" i="112"/>
  <c r="AT154" i="112" s="1"/>
  <c r="AU154" i="112" s="1"/>
  <c r="AK134" i="112"/>
  <c r="AT134" i="112" s="1"/>
  <c r="AB134" i="112"/>
  <c r="AK117" i="112"/>
  <c r="AZ124" i="112"/>
  <c r="AQ117" i="112"/>
  <c r="AQ116" i="112" s="1"/>
  <c r="AQ115" i="112" s="1"/>
  <c r="AQ114" i="112" s="1"/>
  <c r="AQ113" i="112" s="1"/>
  <c r="AQ112" i="112" s="1"/>
  <c r="AQ111" i="112" s="1"/>
  <c r="AQ110" i="112" s="1"/>
  <c r="AJ114" i="112"/>
  <c r="AJ113" i="112" s="1"/>
  <c r="AJ112" i="112" s="1"/>
  <c r="AJ111" i="112" s="1"/>
  <c r="AJ110" i="112" s="1"/>
  <c r="AW108" i="112"/>
  <c r="AK104" i="112"/>
  <c r="AQ94" i="112"/>
  <c r="AT94" i="112" s="1"/>
  <c r="AU94" i="112" s="1"/>
  <c r="AQ62" i="112"/>
  <c r="AC63" i="112"/>
  <c r="AZ54" i="112"/>
  <c r="AR20" i="112"/>
  <c r="AZ64" i="112"/>
  <c r="AU89" i="112"/>
  <c r="AU52" i="112"/>
  <c r="AU49" i="112"/>
  <c r="R152" i="112"/>
  <c r="AQ152" i="112"/>
  <c r="AB133" i="112"/>
  <c r="AB132" i="112" s="1"/>
  <c r="AB131" i="112" s="1"/>
  <c r="AB130" i="112" s="1"/>
  <c r="AB129" i="112" s="1"/>
  <c r="AB128" i="112" s="1"/>
  <c r="AK116" i="112"/>
  <c r="AK115" i="112" s="1"/>
  <c r="AZ108" i="112"/>
  <c r="R151" i="112"/>
  <c r="AQ151" i="112"/>
  <c r="AQ150" i="112" s="1"/>
  <c r="AQ149" i="112" s="1"/>
  <c r="AQ148" i="112" s="1"/>
  <c r="AC750" i="14"/>
  <c r="AR750" i="14"/>
  <c r="AS750" i="14" s="1"/>
  <c r="AR743" i="14"/>
  <c r="AC106" i="112"/>
  <c r="AC163" i="112"/>
  <c r="Q144" i="14"/>
  <c r="Q143" i="14"/>
  <c r="R144" i="14"/>
  <c r="R143" i="14"/>
  <c r="Q358" i="14"/>
  <c r="Q357" i="14"/>
  <c r="Q806" i="14"/>
  <c r="Q805" i="14"/>
  <c r="Q804" i="14" s="1"/>
  <c r="Q803" i="14" s="1"/>
  <c r="Q802" i="14" s="1"/>
  <c r="Q801" i="14" s="1"/>
  <c r="AS469" i="14"/>
  <c r="Q60" i="14"/>
  <c r="Q59" i="14"/>
  <c r="AW372" i="14"/>
  <c r="AT372" i="14"/>
  <c r="AT546" i="14"/>
  <c r="AH372" i="14"/>
  <c r="Q824" i="14"/>
  <c r="Q823" i="14" s="1"/>
  <c r="Q822" i="14" s="1"/>
  <c r="Q821" i="14" s="1"/>
  <c r="Q820" i="14" s="1"/>
  <c r="Q819" i="14" s="1"/>
  <c r="R841" i="14"/>
  <c r="R840" i="14"/>
  <c r="Q439" i="14"/>
  <c r="Q438" i="14"/>
  <c r="Q688" i="14"/>
  <c r="Q687" i="14"/>
  <c r="R806" i="14"/>
  <c r="R805" i="14"/>
  <c r="R804" i="14" s="1"/>
  <c r="R803" i="14" s="1"/>
  <c r="R802" i="14" s="1"/>
  <c r="R801" i="14" s="1"/>
  <c r="AP983" i="14"/>
  <c r="AP982" i="14" s="1"/>
  <c r="AL93" i="14"/>
  <c r="Q117" i="14"/>
  <c r="Q116" i="14"/>
  <c r="AS87" i="14"/>
  <c r="AT87" i="14"/>
  <c r="AK982" i="14"/>
  <c r="AK981" i="14" s="1"/>
  <c r="AK980" i="14" s="1"/>
  <c r="AK979" i="14" s="1"/>
  <c r="AK978" i="14" s="1"/>
  <c r="AT510" i="14"/>
  <c r="R102" i="14"/>
  <c r="R101" i="14"/>
  <c r="R117" i="14"/>
  <c r="R116" i="14" s="1"/>
  <c r="AK136" i="14"/>
  <c r="AK135" i="14" s="1"/>
  <c r="AM135" i="14" s="1"/>
  <c r="AV135" i="14" s="1"/>
  <c r="AS94" i="14"/>
  <c r="AR93" i="14"/>
  <c r="Q89" i="112"/>
  <c r="AR89" i="112" s="1"/>
  <c r="AC743" i="14"/>
  <c r="AL750" i="14"/>
  <c r="AL749" i="14" s="1"/>
  <c r="AL748" i="14" s="1"/>
  <c r="AL747" i="14" s="1"/>
  <c r="AL746" i="14" s="1"/>
  <c r="AL743" i="14"/>
  <c r="AM590" i="14"/>
  <c r="AS590" i="14"/>
  <c r="AT590" i="14" s="1"/>
  <c r="Q587" i="14"/>
  <c r="Q586" i="14" s="1"/>
  <c r="R587" i="14"/>
  <c r="R586" i="14"/>
  <c r="AD646" i="14"/>
  <c r="AE646" i="14" s="1"/>
  <c r="AS646" i="14"/>
  <c r="AT646" i="14" s="1"/>
  <c r="AT209" i="14"/>
  <c r="AS44" i="14"/>
  <c r="AT44" i="14" s="1"/>
  <c r="AS61" i="14"/>
  <c r="AT61" i="14" s="1"/>
  <c r="AM107" i="14"/>
  <c r="AS148" i="14"/>
  <c r="AT148" i="14" s="1"/>
  <c r="AM186" i="14"/>
  <c r="AS186" i="14"/>
  <c r="AT186" i="14" s="1"/>
  <c r="AM223" i="14"/>
  <c r="AS223" i="14"/>
  <c r="AT223" i="14" s="1"/>
  <c r="AM308" i="14"/>
  <c r="AS312" i="14"/>
  <c r="AT312" i="14" s="1"/>
  <c r="AM704" i="14"/>
  <c r="AL703" i="14"/>
  <c r="AL702" i="14" s="1"/>
  <c r="AL701" i="14" s="1"/>
  <c r="AL700" i="14" s="1"/>
  <c r="AL699" i="14" s="1"/>
  <c r="AL698" i="14" s="1"/>
  <c r="AL718" i="14"/>
  <c r="AL717" i="14" s="1"/>
  <c r="AC806" i="14"/>
  <c r="AC805" i="14" s="1"/>
  <c r="AC804" i="14" s="1"/>
  <c r="AC803" i="14" s="1"/>
  <c r="AC802" i="14" s="1"/>
  <c r="AC801" i="14" s="1"/>
  <c r="X842" i="14"/>
  <c r="Y842" i="14" s="1"/>
  <c r="AB841" i="14"/>
  <c r="AB840" i="14" s="1"/>
  <c r="AL841" i="14"/>
  <c r="AL840" i="14" s="1"/>
  <c r="X955" i="14"/>
  <c r="Y955" i="14" s="1"/>
  <c r="AM44" i="14"/>
  <c r="AM47" i="14"/>
  <c r="AM103" i="14"/>
  <c r="AM145" i="14"/>
  <c r="AM183" i="14"/>
  <c r="AM265" i="14"/>
  <c r="AM269" i="14"/>
  <c r="AM349" i="14"/>
  <c r="AN349" i="14" s="1"/>
  <c r="AS388" i="14"/>
  <c r="AT388" i="14" s="1"/>
  <c r="AM689" i="14"/>
  <c r="AJ688" i="14"/>
  <c r="AJ687" i="14" s="1"/>
  <c r="AD722" i="14"/>
  <c r="AE722" i="14" s="1"/>
  <c r="AM825" i="14"/>
  <c r="AJ824" i="14"/>
  <c r="AJ823" i="14" s="1"/>
  <c r="AJ822" i="14" s="1"/>
  <c r="AJ821" i="14" s="1"/>
  <c r="AJ820" i="14" s="1"/>
  <c r="AQ824" i="14"/>
  <c r="AQ823" i="14" s="1"/>
  <c r="AQ822" i="14" s="1"/>
  <c r="AQ821" i="14" s="1"/>
  <c r="AQ820" i="14" s="1"/>
  <c r="AQ819" i="14" s="1"/>
  <c r="AS825" i="14"/>
  <c r="AT825" i="14" s="1"/>
  <c r="AD916" i="14"/>
  <c r="AE916" i="14" s="1"/>
  <c r="AM916" i="14"/>
  <c r="AK915" i="14"/>
  <c r="AK914" i="14" s="1"/>
  <c r="AS47" i="14"/>
  <c r="AS103" i="14"/>
  <c r="AT103" i="14" s="1"/>
  <c r="AS227" i="14"/>
  <c r="AT227" i="14" s="1"/>
  <c r="AS265" i="14"/>
  <c r="AT265" i="14" s="1"/>
  <c r="AS269" i="14"/>
  <c r="AT269" i="14" s="1"/>
  <c r="AS308" i="14"/>
  <c r="AT308" i="14" s="1"/>
  <c r="AM312" i="14"/>
  <c r="AS346" i="14"/>
  <c r="AT346" i="14" s="1"/>
  <c r="AD825" i="14"/>
  <c r="AE825" i="14" s="1"/>
  <c r="X901" i="14"/>
  <c r="AL900" i="14"/>
  <c r="AL899" i="14" s="1"/>
  <c r="AL898" i="14" s="1"/>
  <c r="AL897" i="14" s="1"/>
  <c r="AL896" i="14" s="1"/>
  <c r="AL895" i="14" s="1"/>
  <c r="AM901" i="14"/>
  <c r="AS385" i="14"/>
  <c r="AT385" i="14" s="1"/>
  <c r="AS486" i="14"/>
  <c r="AT486" i="14" s="1"/>
  <c r="AS562" i="14"/>
  <c r="AT562" i="14" s="1"/>
  <c r="AM622" i="14"/>
  <c r="AS625" i="14"/>
  <c r="AT625" i="14" s="1"/>
  <c r="AC688" i="14"/>
  <c r="AC687" i="14" s="1"/>
  <c r="AS689" i="14"/>
  <c r="AP688" i="14"/>
  <c r="AS691" i="14"/>
  <c r="AT691" i="14" s="1"/>
  <c r="AD704" i="14"/>
  <c r="AE704" i="14" s="1"/>
  <c r="AK703" i="14"/>
  <c r="AK702" i="14" s="1"/>
  <c r="AD719" i="14"/>
  <c r="AE719" i="14" s="1"/>
  <c r="AQ718" i="14"/>
  <c r="AQ717" i="14" s="1"/>
  <c r="X807" i="14"/>
  <c r="AK806" i="14"/>
  <c r="AK805" i="14" s="1"/>
  <c r="AK804" i="14" s="1"/>
  <c r="AK803" i="14" s="1"/>
  <c r="AK802" i="14" s="1"/>
  <c r="AK801" i="14" s="1"/>
  <c r="AR806" i="14"/>
  <c r="AR805" i="14" s="1"/>
  <c r="AR804" i="14" s="1"/>
  <c r="AR803" i="14" s="1"/>
  <c r="AR802" i="14" s="1"/>
  <c r="AR801" i="14" s="1"/>
  <c r="X809" i="14"/>
  <c r="Y809" i="14" s="1"/>
  <c r="AD809" i="14"/>
  <c r="AE809" i="14" s="1"/>
  <c r="AP824" i="14"/>
  <c r="AP823" i="14" s="1"/>
  <c r="AD901" i="14"/>
  <c r="AE901" i="14" s="1"/>
  <c r="AK900" i="14"/>
  <c r="AK899" i="14" s="1"/>
  <c r="AK898" i="14" s="1"/>
  <c r="AK897" i="14" s="1"/>
  <c r="AK896" i="14" s="1"/>
  <c r="AK895" i="14" s="1"/>
  <c r="AJ915" i="14"/>
  <c r="AJ914" i="14" s="1"/>
  <c r="AJ913" i="14" s="1"/>
  <c r="AJ912" i="14" s="1"/>
  <c r="AJ911" i="14" s="1"/>
  <c r="AQ915" i="14"/>
  <c r="AQ914" i="14" s="1"/>
  <c r="X957" i="14"/>
  <c r="Y957" i="14" s="1"/>
  <c r="AM984" i="14"/>
  <c r="AS986" i="14"/>
  <c r="AT986" i="14" s="1"/>
  <c r="AP50" i="14"/>
  <c r="AM388" i="14"/>
  <c r="AS440" i="14"/>
  <c r="AT440" i="14" s="1"/>
  <c r="AM444" i="14"/>
  <c r="AS524" i="14"/>
  <c r="AT524" i="14" s="1"/>
  <c r="AD689" i="14"/>
  <c r="AK688" i="14"/>
  <c r="AK687" i="14" s="1"/>
  <c r="AP703" i="14"/>
  <c r="AC718" i="14"/>
  <c r="AC717" i="14" s="1"/>
  <c r="AM719" i="14"/>
  <c r="AN719" i="14" s="1"/>
  <c r="AD807" i="14"/>
  <c r="AE807" i="14" s="1"/>
  <c r="AP806" i="14"/>
  <c r="AS809" i="14"/>
  <c r="AT809" i="14" s="1"/>
  <c r="X825" i="14"/>
  <c r="Y825" i="14" s="1"/>
  <c r="AS842" i="14"/>
  <c r="AT842" i="14" s="1"/>
  <c r="AP841" i="14"/>
  <c r="AM50" i="14"/>
  <c r="AS659" i="14"/>
  <c r="AT659" i="14" s="1"/>
  <c r="AP658" i="14"/>
  <c r="AP657" i="14" s="1"/>
  <c r="AP656" i="14" s="1"/>
  <c r="AP655" i="14" s="1"/>
  <c r="AM426" i="14"/>
  <c r="AS444" i="14"/>
  <c r="AT444" i="14" s="1"/>
  <c r="AS528" i="14"/>
  <c r="AT528" i="14" s="1"/>
  <c r="AJ703" i="14"/>
  <c r="AQ703" i="14"/>
  <c r="AQ702" i="14" s="1"/>
  <c r="AQ701" i="14" s="1"/>
  <c r="AQ700" i="14" s="1"/>
  <c r="AQ699" i="14" s="1"/>
  <c r="AQ698" i="14" s="1"/>
  <c r="AS719" i="14"/>
  <c r="AT719" i="14" s="1"/>
  <c r="AP718" i="14"/>
  <c r="AM722" i="14"/>
  <c r="AM807" i="14"/>
  <c r="AN807" i="14" s="1"/>
  <c r="AD827" i="14"/>
  <c r="AE827" i="14" s="1"/>
  <c r="AM842" i="14"/>
  <c r="AJ841" i="14"/>
  <c r="AJ840" i="14" s="1"/>
  <c r="AM845" i="14"/>
  <c r="AD957" i="14"/>
  <c r="AE957" i="14" s="1"/>
  <c r="AS984" i="14"/>
  <c r="AT984" i="14" s="1"/>
  <c r="AM151" i="14"/>
  <c r="AN151" i="14" s="1"/>
  <c r="P718" i="14"/>
  <c r="P717" i="14"/>
  <c r="AD765" i="14"/>
  <c r="AB764" i="14"/>
  <c r="AD842" i="14"/>
  <c r="AE842" i="14" s="1"/>
  <c r="AK841" i="14"/>
  <c r="AK840" i="14" s="1"/>
  <c r="AR841" i="14"/>
  <c r="AR840" i="14" s="1"/>
  <c r="AS845" i="14"/>
  <c r="AT845" i="14" s="1"/>
  <c r="AJ900" i="14"/>
  <c r="AS901" i="14"/>
  <c r="AT901" i="14" s="1"/>
  <c r="AP900" i="14"/>
  <c r="AP899" i="14" s="1"/>
  <c r="AP898" i="14" s="1"/>
  <c r="AP897" i="14" s="1"/>
  <c r="X903" i="14"/>
  <c r="AS903" i="14"/>
  <c r="AT903" i="14" s="1"/>
  <c r="X916" i="14"/>
  <c r="AC915" i="14"/>
  <c r="AC914" i="14" s="1"/>
  <c r="AC913" i="14" s="1"/>
  <c r="AC912" i="14" s="1"/>
  <c r="AC911" i="14" s="1"/>
  <c r="AS916" i="14"/>
  <c r="AT916" i="14" s="1"/>
  <c r="AP915" i="14"/>
  <c r="AD955" i="14"/>
  <c r="AE955" i="14" s="1"/>
  <c r="AM955" i="14"/>
  <c r="AS955" i="14"/>
  <c r="AS957" i="14"/>
  <c r="AT957" i="14" s="1"/>
  <c r="AM986" i="14"/>
  <c r="AN986" i="14" s="1"/>
  <c r="AM111" i="14"/>
  <c r="AS151" i="14"/>
  <c r="AT151" i="14" s="1"/>
  <c r="AM231" i="14"/>
  <c r="AN231" i="14" s="1"/>
  <c r="AM391" i="14"/>
  <c r="AM448" i="14"/>
  <c r="AC678" i="14"/>
  <c r="AM679" i="14"/>
  <c r="AD693" i="14"/>
  <c r="AE693" i="14" s="1"/>
  <c r="AD708" i="14"/>
  <c r="AE708" i="14" s="1"/>
  <c r="AS744" i="14"/>
  <c r="AT744" i="14" s="1"/>
  <c r="AS751" i="14"/>
  <c r="AT751" i="14" s="1"/>
  <c r="X920" i="14"/>
  <c r="Y920" i="14" s="1"/>
  <c r="AC969" i="14"/>
  <c r="AC968" i="14" s="1"/>
  <c r="AC967" i="14" s="1"/>
  <c r="AC966" i="14" s="1"/>
  <c r="AC965" i="14" s="1"/>
  <c r="AC964" i="14" s="1"/>
  <c r="AP969" i="14"/>
  <c r="AP968" i="14" s="1"/>
  <c r="AP967" i="14" s="1"/>
  <c r="AP966" i="14" s="1"/>
  <c r="AS570" i="14"/>
  <c r="AT570" i="14" s="1"/>
  <c r="AD659" i="14"/>
  <c r="AE659" i="14" s="1"/>
  <c r="AM659" i="14"/>
  <c r="AK658" i="14"/>
  <c r="AK657" i="14" s="1"/>
  <c r="AK656" i="14" s="1"/>
  <c r="AK655" i="14" s="1"/>
  <c r="AS679" i="14"/>
  <c r="AT679" i="14" s="1"/>
  <c r="AP678" i="14"/>
  <c r="AP677" i="14" s="1"/>
  <c r="AM765" i="14"/>
  <c r="AJ764" i="14"/>
  <c r="AJ763" i="14" s="1"/>
  <c r="AS765" i="14"/>
  <c r="AQ764" i="14"/>
  <c r="AQ763" i="14" s="1"/>
  <c r="AS811" i="14"/>
  <c r="AT811" i="14"/>
  <c r="AM670" i="14"/>
  <c r="AN670" i="14" s="1"/>
  <c r="AS872" i="14"/>
  <c r="AT872" i="14" s="1"/>
  <c r="AP878" i="14"/>
  <c r="AP877" i="14" s="1"/>
  <c r="AS879" i="14"/>
  <c r="AT879" i="14" s="1"/>
  <c r="AS887" i="14"/>
  <c r="AT887" i="14" s="1"/>
  <c r="AS733" i="14"/>
  <c r="AT733" i="14" s="1"/>
  <c r="X970" i="14"/>
  <c r="AS970" i="14"/>
  <c r="AT970" i="14" s="1"/>
  <c r="AQ969" i="14"/>
  <c r="AQ968" i="14" s="1"/>
  <c r="AS316" i="14"/>
  <c r="AT316" i="14"/>
  <c r="AS352" i="14"/>
  <c r="AT352" i="14" s="1"/>
  <c r="AS489" i="14"/>
  <c r="AT489" i="14" s="1"/>
  <c r="AM570" i="14"/>
  <c r="AD679" i="14"/>
  <c r="AE679" i="14" s="1"/>
  <c r="AS693" i="14"/>
  <c r="AT693" i="14" s="1"/>
  <c r="AS708" i="14"/>
  <c r="AT708" i="14" s="1"/>
  <c r="AM725" i="14"/>
  <c r="AD744" i="14"/>
  <c r="AM744" i="14"/>
  <c r="AD751" i="14"/>
  <c r="AE751" i="14" s="1"/>
  <c r="AM751" i="14"/>
  <c r="AN751" i="14" s="1"/>
  <c r="AD811" i="14"/>
  <c r="AE811" i="14" s="1"/>
  <c r="AD733" i="14"/>
  <c r="AE733" i="14" s="1"/>
  <c r="AM733" i="14"/>
  <c r="AN733" i="14" s="1"/>
  <c r="AM516" i="14"/>
  <c r="AN516" i="14" s="1"/>
  <c r="AK515" i="14"/>
  <c r="AK514" i="14" s="1"/>
  <c r="AS920" i="14"/>
  <c r="AT920" i="14" s="1"/>
  <c r="X974" i="14"/>
  <c r="X988" i="14"/>
  <c r="Y988" i="14" s="1"/>
  <c r="AD988" i="14"/>
  <c r="AE988" i="14" s="1"/>
  <c r="R718" i="14"/>
  <c r="R717" i="14"/>
  <c r="AD816" i="14"/>
  <c r="AE816" i="14" s="1"/>
  <c r="X834" i="14"/>
  <c r="Y834" i="14" s="1"/>
  <c r="AD930" i="14"/>
  <c r="AE930" i="14" s="1"/>
  <c r="AS670" i="14"/>
  <c r="AT670" i="14" s="1"/>
  <c r="AM879" i="14"/>
  <c r="AV879" i="14" s="1"/>
  <c r="AW879" i="14" s="1"/>
  <c r="AJ878" i="14"/>
  <c r="AJ877" i="14" s="1"/>
  <c r="AQ878" i="14"/>
  <c r="AQ877" i="14" s="1"/>
  <c r="P878" i="14"/>
  <c r="P877" i="14"/>
  <c r="X887" i="14"/>
  <c r="AM829" i="14"/>
  <c r="AN829" i="14" s="1"/>
  <c r="X848" i="14"/>
  <c r="Y848" i="14" s="1"/>
  <c r="X905" i="14"/>
  <c r="Y905" i="14" s="1"/>
  <c r="AD920" i="14"/>
  <c r="AE920" i="14" s="1"/>
  <c r="AM959" i="14"/>
  <c r="AN959" i="14" s="1"/>
  <c r="AD974" i="14"/>
  <c r="AE974" i="14" s="1"/>
  <c r="AD685" i="14"/>
  <c r="AD729" i="14"/>
  <c r="AE729" i="14" s="1"/>
  <c r="R764" i="14"/>
  <c r="R763" i="14"/>
  <c r="AM772" i="14"/>
  <c r="AN772" i="14" s="1"/>
  <c r="AS893" i="14"/>
  <c r="AT893" i="14" s="1"/>
  <c r="X946" i="14"/>
  <c r="Y946" i="14" s="1"/>
  <c r="AD670" i="14"/>
  <c r="AE670" i="14" s="1"/>
  <c r="AD865" i="14"/>
  <c r="AE865" i="14" s="1"/>
  <c r="AB878" i="14"/>
  <c r="AB877" i="14" s="1"/>
  <c r="AK878" i="14"/>
  <c r="AR878" i="14"/>
  <c r="AS95" i="14"/>
  <c r="AT95" i="14" s="1"/>
  <c r="AS516" i="14"/>
  <c r="AT516" i="14" s="1"/>
  <c r="AD972" i="14"/>
  <c r="AE972" i="14" s="1"/>
  <c r="AM974" i="14"/>
  <c r="AN974" i="14" s="1"/>
  <c r="AM988" i="14"/>
  <c r="AS988" i="14"/>
  <c r="AT988" i="14" s="1"/>
  <c r="AS664" i="14"/>
  <c r="AS758" i="14"/>
  <c r="AD834" i="14"/>
  <c r="AE834" i="14" s="1"/>
  <c r="AM834" i="14"/>
  <c r="AM893" i="14"/>
  <c r="AN893" i="14" s="1"/>
  <c r="X859" i="14"/>
  <c r="Y859" i="14" s="1"/>
  <c r="AS859" i="14"/>
  <c r="AT859" i="14" s="1"/>
  <c r="AM872" i="14"/>
  <c r="Q878" i="14"/>
  <c r="Q877" i="14" s="1"/>
  <c r="AC878" i="14"/>
  <c r="AS475" i="14"/>
  <c r="AT475" i="14" s="1"/>
  <c r="AM972" i="14"/>
  <c r="AN972" i="14" s="1"/>
  <c r="AL969" i="14"/>
  <c r="AL968" i="14" s="1"/>
  <c r="X883" i="14"/>
  <c r="Y883" i="14" s="1"/>
  <c r="AM799" i="14"/>
  <c r="AM782" i="14"/>
  <c r="AS782" i="14"/>
  <c r="AS779" i="14" s="1"/>
  <c r="AD791" i="14"/>
  <c r="AE791" i="14" s="1"/>
  <c r="Y791" i="14"/>
  <c r="AD799" i="14"/>
  <c r="AE799" i="14" s="1"/>
  <c r="AL883" i="14"/>
  <c r="AL878" i="14" s="1"/>
  <c r="Y970" i="14"/>
  <c r="AB553" i="14"/>
  <c r="AB552" i="14" s="1"/>
  <c r="AQ553" i="14"/>
  <c r="AQ552" i="14" s="1"/>
  <c r="AJ553" i="14"/>
  <c r="AS930" i="14"/>
  <c r="AT930" i="14" s="1"/>
  <c r="X855" i="14"/>
  <c r="Y855" i="14" s="1"/>
  <c r="AV901" i="14"/>
  <c r="AW901" i="14" s="1"/>
  <c r="AM930" i="14"/>
  <c r="AN930" i="14" s="1"/>
  <c r="AM300" i="14"/>
  <c r="X930" i="14"/>
  <c r="Y930" i="14" s="1"/>
  <c r="AS137" i="14"/>
  <c r="AT137" i="14" s="1"/>
  <c r="AS215" i="14"/>
  <c r="AT215" i="14" s="1"/>
  <c r="AM337" i="14"/>
  <c r="AN337" i="14" s="1"/>
  <c r="AM137" i="14"/>
  <c r="AN137" i="14" s="1"/>
  <c r="AM215" i="14"/>
  <c r="AN215" i="14" s="1"/>
  <c r="AS300" i="14"/>
  <c r="AT300" i="14" s="1"/>
  <c r="AS337" i="14"/>
  <c r="AS336" i="14" s="1"/>
  <c r="AM95" i="14"/>
  <c r="X879" i="14"/>
  <c r="Y879" i="14" s="1"/>
  <c r="AN834" i="14"/>
  <c r="AN988" i="14"/>
  <c r="AQ983" i="14"/>
  <c r="AQ982" i="14" s="1"/>
  <c r="AQ981" i="14" s="1"/>
  <c r="AQ980" i="14" s="1"/>
  <c r="AQ979" i="14" s="1"/>
  <c r="AQ978" i="14" s="1"/>
  <c r="AB983" i="14"/>
  <c r="AB982" i="14" s="1"/>
  <c r="AB981" i="14" s="1"/>
  <c r="AB980" i="14" s="1"/>
  <c r="AB979" i="14" s="1"/>
  <c r="AB978" i="14" s="1"/>
  <c r="AL983" i="14"/>
  <c r="AL982" i="14" s="1"/>
  <c r="AL981" i="14" s="1"/>
  <c r="AL980" i="14" s="1"/>
  <c r="AL979" i="14" s="1"/>
  <c r="AL978" i="14" s="1"/>
  <c r="AV751" i="14"/>
  <c r="AW751" i="14" s="1"/>
  <c r="AR749" i="14"/>
  <c r="AR742" i="14"/>
  <c r="AR741" i="14" s="1"/>
  <c r="AR740" i="14" s="1"/>
  <c r="AR739" i="14" s="1"/>
  <c r="AS743" i="14"/>
  <c r="AT743" i="14" s="1"/>
  <c r="AN744" i="14"/>
  <c r="AV744" i="14"/>
  <c r="AW744" i="14"/>
  <c r="AV745" i="14"/>
  <c r="AW745" i="14" s="1"/>
  <c r="AN725" i="14"/>
  <c r="AN659" i="14"/>
  <c r="AV659" i="14"/>
  <c r="AW659" i="14" s="1"/>
  <c r="AN570" i="14"/>
  <c r="AV570" i="14"/>
  <c r="AW570" i="14" s="1"/>
  <c r="AN391" i="14"/>
  <c r="AV151" i="14"/>
  <c r="AW151" i="14" s="1"/>
  <c r="AN111" i="14"/>
  <c r="AV986" i="14"/>
  <c r="AW986" i="14" s="1"/>
  <c r="AJ983" i="14"/>
  <c r="AJ982" i="14" s="1"/>
  <c r="AD986" i="14"/>
  <c r="AE986" i="14" s="1"/>
  <c r="AL929" i="14"/>
  <c r="AL928" i="14" s="1"/>
  <c r="AL927" i="14" s="1"/>
  <c r="AL926" i="14" s="1"/>
  <c r="AL925" i="14" s="1"/>
  <c r="AN955" i="14"/>
  <c r="AG955" i="14"/>
  <c r="AH955" i="14" s="1"/>
  <c r="AG957" i="14"/>
  <c r="AN916" i="14"/>
  <c r="Y903" i="14"/>
  <c r="Y901" i="14"/>
  <c r="AN901" i="14"/>
  <c r="AG842" i="14"/>
  <c r="AN842" i="14"/>
  <c r="AV842" i="14"/>
  <c r="AW842" i="14" s="1"/>
  <c r="AV845" i="14"/>
  <c r="AW845" i="14" s="1"/>
  <c r="AN845" i="14"/>
  <c r="AG825" i="14"/>
  <c r="AH825" i="14" s="1"/>
  <c r="AG809" i="14"/>
  <c r="AH809" i="14" s="1"/>
  <c r="AG807" i="14"/>
  <c r="Y807" i="14"/>
  <c r="AP717" i="14"/>
  <c r="AN722" i="14"/>
  <c r="AV719" i="14"/>
  <c r="AW719" i="14" s="1"/>
  <c r="AN704" i="14"/>
  <c r="AV689" i="14"/>
  <c r="AW689" i="14" s="1"/>
  <c r="AN622" i="14"/>
  <c r="AV444" i="14"/>
  <c r="AW444" i="14" s="1"/>
  <c r="AN444" i="14"/>
  <c r="AN426" i="14"/>
  <c r="AV388" i="14"/>
  <c r="AW388" i="14" s="1"/>
  <c r="AN388" i="14"/>
  <c r="AV312" i="14"/>
  <c r="AN312" i="14"/>
  <c r="AV308" i="14"/>
  <c r="AW308" i="14" s="1"/>
  <c r="AN308" i="14"/>
  <c r="AN265" i="14"/>
  <c r="AN223" i="14"/>
  <c r="AV186" i="14"/>
  <c r="AW186" i="14" s="1"/>
  <c r="AN186" i="14"/>
  <c r="AN183" i="14"/>
  <c r="AN145" i="14"/>
  <c r="AN103" i="14"/>
  <c r="AN107" i="14"/>
  <c r="AN44" i="14"/>
  <c r="AV44" i="14"/>
  <c r="AW44" i="14" s="1"/>
  <c r="AV47" i="14"/>
  <c r="AW47" i="14" s="1"/>
  <c r="AN47" i="14"/>
  <c r="AN590" i="14"/>
  <c r="AV590" i="14"/>
  <c r="AW590" i="14" s="1"/>
  <c r="AV300" i="14"/>
  <c r="AW300" i="14" s="1"/>
  <c r="AJ899" i="14"/>
  <c r="AB763" i="14"/>
  <c r="AJ702" i="14"/>
  <c r="AJ701" i="14" s="1"/>
  <c r="AP805" i="14"/>
  <c r="AP804" i="14" s="1"/>
  <c r="AP702" i="14"/>
  <c r="AP701" i="14" s="1"/>
  <c r="AP687" i="14"/>
  <c r="AG930" i="14"/>
  <c r="AH930" i="14" s="1"/>
  <c r="AM883" i="14"/>
  <c r="AS50" i="14"/>
  <c r="AT955" i="14"/>
  <c r="AP914" i="14"/>
  <c r="AP913" i="14" s="1"/>
  <c r="AG901" i="14"/>
  <c r="AY901" i="14" s="1"/>
  <c r="AM779" i="14"/>
  <c r="AN782" i="14"/>
  <c r="AG791" i="14"/>
  <c r="AH791" i="14" s="1"/>
  <c r="AN883" i="14"/>
  <c r="AJ552" i="14"/>
  <c r="AN300" i="14"/>
  <c r="AV337" i="14"/>
  <c r="AW337" i="14" s="1"/>
  <c r="AV95" i="14"/>
  <c r="AW95" i="14" s="1"/>
  <c r="AN95" i="14"/>
  <c r="AC757" i="14"/>
  <c r="AC756" i="14" s="1"/>
  <c r="AC755" i="14" s="1"/>
  <c r="AC754" i="14" s="1"/>
  <c r="AC753" i="14" s="1"/>
  <c r="AR757" i="14"/>
  <c r="AM983" i="14"/>
  <c r="AH957" i="14"/>
  <c r="AM588" i="14"/>
  <c r="AS588" i="14"/>
  <c r="AT50" i="14"/>
  <c r="AL798" i="14"/>
  <c r="AM798" i="14" s="1"/>
  <c r="AR798" i="14"/>
  <c r="AS798" i="14" s="1"/>
  <c r="AT798" i="14" s="1"/>
  <c r="AL757" i="14"/>
  <c r="AM757" i="14" s="1"/>
  <c r="AC798" i="14"/>
  <c r="AC797" i="14" s="1"/>
  <c r="AC732" i="14"/>
  <c r="AC731" i="14" s="1"/>
  <c r="AL732" i="14"/>
  <c r="AM732" i="14" s="1"/>
  <c r="AR732" i="14"/>
  <c r="AR731" i="14" s="1"/>
  <c r="AC677" i="14"/>
  <c r="AR877" i="14"/>
  <c r="AC877" i="14"/>
  <c r="AC929" i="14"/>
  <c r="AC928" i="14" s="1"/>
  <c r="AC927" i="14" s="1"/>
  <c r="AC926" i="14" s="1"/>
  <c r="AC925" i="14" s="1"/>
  <c r="AR929" i="14"/>
  <c r="AR871" i="14"/>
  <c r="AR870" i="14" s="1"/>
  <c r="AL871" i="14"/>
  <c r="AL870" i="14" s="1"/>
  <c r="AC871" i="14"/>
  <c r="AC870" i="14" s="1"/>
  <c r="AL864" i="14"/>
  <c r="AL863" i="14" s="1"/>
  <c r="AC864" i="14"/>
  <c r="AC863" i="14" s="1"/>
  <c r="AR858" i="14"/>
  <c r="AS858" i="14" s="1"/>
  <c r="AC858" i="14"/>
  <c r="AC857" i="14" s="1"/>
  <c r="AR854" i="14"/>
  <c r="AR853" i="14" s="1"/>
  <c r="AL854" i="14"/>
  <c r="AL853" i="14" s="1"/>
  <c r="AM594" i="14"/>
  <c r="AN594" i="14" s="1"/>
  <c r="AS594" i="14"/>
  <c r="AT594" i="14" s="1"/>
  <c r="AC854" i="14"/>
  <c r="AC853" i="14" s="1"/>
  <c r="AB128" i="14"/>
  <c r="AB127" i="14" s="1"/>
  <c r="AJ128" i="14"/>
  <c r="AJ127" i="14" s="1"/>
  <c r="AQ128" i="14"/>
  <c r="AQ127" i="14"/>
  <c r="AS929" i="14"/>
  <c r="AR928" i="14"/>
  <c r="AL797" i="14"/>
  <c r="AW312" i="14"/>
  <c r="AC86" i="14"/>
  <c r="AC85" i="14"/>
  <c r="AQ206" i="14"/>
  <c r="AQ205" i="14" s="1"/>
  <c r="R291" i="14"/>
  <c r="R290" i="14" s="1"/>
  <c r="AK328" i="14"/>
  <c r="AK327" i="14" s="1"/>
  <c r="AS331" i="14"/>
  <c r="AT331" i="14" s="1"/>
  <c r="AP368" i="14"/>
  <c r="AP367" i="14" s="1"/>
  <c r="AR368" i="14"/>
  <c r="AR367" i="14" s="1"/>
  <c r="AR364" i="14" s="1"/>
  <c r="AR358" i="14" s="1"/>
  <c r="AR357" i="14" s="1"/>
  <c r="R545" i="14"/>
  <c r="R544" i="14" s="1"/>
  <c r="R521" i="14" s="1"/>
  <c r="R520" i="14" s="1"/>
  <c r="R519" i="14" s="1"/>
  <c r="R518" i="14" s="1"/>
  <c r="AQ545" i="14"/>
  <c r="AQ544" i="14" s="1"/>
  <c r="AR545" i="14"/>
  <c r="AR544" i="14" s="1"/>
  <c r="P31" i="14"/>
  <c r="P30" i="14" s="1"/>
  <c r="P75" i="14"/>
  <c r="P74" i="14"/>
  <c r="P195" i="14"/>
  <c r="P194" i="14" s="1"/>
  <c r="P248" i="14"/>
  <c r="P247" i="14" s="1"/>
  <c r="P220" i="14" s="1"/>
  <c r="P219" i="14" s="1"/>
  <c r="P218" i="14" s="1"/>
  <c r="P217" i="14" s="1"/>
  <c r="P328" i="14"/>
  <c r="P327" i="14" s="1"/>
  <c r="P358" i="14"/>
  <c r="P357" i="14"/>
  <c r="P368" i="14"/>
  <c r="P367" i="14" s="1"/>
  <c r="P545" i="14"/>
  <c r="P544" i="14" s="1"/>
  <c r="P521" i="14" s="1"/>
  <c r="P520" i="14" s="1"/>
  <c r="P519" i="14" s="1"/>
  <c r="P518" i="14" s="1"/>
  <c r="Q102" i="14"/>
  <c r="Q101" i="14" s="1"/>
  <c r="P182" i="14"/>
  <c r="P181" i="14"/>
  <c r="AK482" i="14"/>
  <c r="AK481" i="14" s="1"/>
  <c r="AP482" i="14"/>
  <c r="AP481" i="14" s="1"/>
  <c r="AR482" i="14"/>
  <c r="AR481" i="14" s="1"/>
  <c r="AM486" i="14"/>
  <c r="AC523" i="14"/>
  <c r="AC522" i="14" s="1"/>
  <c r="AK523" i="14"/>
  <c r="AK522" i="14" s="1"/>
  <c r="AP523" i="14"/>
  <c r="AP522" i="14" s="1"/>
  <c r="AR523" i="14"/>
  <c r="AR522" i="14" s="1"/>
  <c r="AS566" i="14"/>
  <c r="AT566" i="14" s="1"/>
  <c r="AD622" i="14"/>
  <c r="AE622" i="14" s="1"/>
  <c r="P806" i="14"/>
  <c r="P805" i="14"/>
  <c r="P804" i="14"/>
  <c r="P803" i="14" s="1"/>
  <c r="P802" i="14" s="1"/>
  <c r="P801" i="14" s="1"/>
  <c r="AB806" i="14"/>
  <c r="AB805" i="14" s="1"/>
  <c r="AB804" i="14" s="1"/>
  <c r="AB803" i="14" s="1"/>
  <c r="AB802" i="14" s="1"/>
  <c r="AB801" i="14" s="1"/>
  <c r="AL806" i="14"/>
  <c r="AL805" i="14" s="1"/>
  <c r="AL804" i="14" s="1"/>
  <c r="AL803" i="14" s="1"/>
  <c r="AL802" i="14" s="1"/>
  <c r="AL801" i="14" s="1"/>
  <c r="AQ806" i="14"/>
  <c r="AQ805" i="14" s="1"/>
  <c r="AK824" i="14"/>
  <c r="AK823" i="14" s="1"/>
  <c r="AM918" i="14"/>
  <c r="AM189" i="14"/>
  <c r="AS974" i="14"/>
  <c r="AV974" i="14" s="1"/>
  <c r="AW974" i="14" s="1"/>
  <c r="AS883" i="14"/>
  <c r="AV883" i="14" s="1"/>
  <c r="R645" i="14"/>
  <c r="R644" i="14"/>
  <c r="AB645" i="14"/>
  <c r="AB644" i="14" s="1"/>
  <c r="AC645" i="14"/>
  <c r="AC644" i="14" s="1"/>
  <c r="AL645" i="14"/>
  <c r="AL644" i="14" s="1"/>
  <c r="AS628" i="14"/>
  <c r="AT628" i="14" s="1"/>
  <c r="AS273" i="14"/>
  <c r="AM352" i="14"/>
  <c r="X811" i="14"/>
  <c r="AM811" i="14"/>
  <c r="X959" i="14"/>
  <c r="Y959" i="14" s="1"/>
  <c r="AS834" i="14"/>
  <c r="AV834" i="14" s="1"/>
  <c r="AD893" i="14"/>
  <c r="AS946" i="14"/>
  <c r="AM887" i="14"/>
  <c r="AS257" i="14"/>
  <c r="AM871" i="14"/>
  <c r="AN588" i="14"/>
  <c r="AV215" i="14"/>
  <c r="AW215" i="14" s="1"/>
  <c r="AT337" i="14"/>
  <c r="AC742" i="14"/>
  <c r="AK368" i="14"/>
  <c r="AK367" i="14" s="1"/>
  <c r="AM369" i="14"/>
  <c r="AS26" i="14"/>
  <c r="AS25" i="14" s="1"/>
  <c r="R328" i="14"/>
  <c r="R327" i="14" s="1"/>
  <c r="R305" i="14" s="1"/>
  <c r="R304" i="14" s="1"/>
  <c r="R303" i="14" s="1"/>
  <c r="R302" i="14" s="1"/>
  <c r="AB328" i="14"/>
  <c r="AS467" i="14"/>
  <c r="AT467" i="14" s="1"/>
  <c r="AQ466" i="14"/>
  <c r="AC545" i="14"/>
  <c r="AC544" i="14" s="1"/>
  <c r="AK545" i="14"/>
  <c r="AK544" i="14" s="1"/>
  <c r="R31" i="14"/>
  <c r="R30" i="14" s="1"/>
  <c r="AM26" i="14"/>
  <c r="Q86" i="14"/>
  <c r="Q85" i="14" s="1"/>
  <c r="Q58" i="14" s="1"/>
  <c r="Q57" i="14" s="1"/>
  <c r="Q56" i="14" s="1"/>
  <c r="Q55" i="14" s="1"/>
  <c r="AP86" i="14"/>
  <c r="AP85" i="14" s="1"/>
  <c r="AR86" i="14"/>
  <c r="AM89" i="14"/>
  <c r="AN89" i="14" s="1"/>
  <c r="AR206" i="14"/>
  <c r="AR205" i="14" s="1"/>
  <c r="AT207" i="14"/>
  <c r="Q248" i="14"/>
  <c r="Q247" i="14" s="1"/>
  <c r="AB291" i="14"/>
  <c r="AB290" i="14" s="1"/>
  <c r="AQ291" i="14"/>
  <c r="AQ290" i="14" s="1"/>
  <c r="AL328" i="14"/>
  <c r="AL327" i="14" s="1"/>
  <c r="AB368" i="14"/>
  <c r="AB367" i="14" s="1"/>
  <c r="AB364" i="14" s="1"/>
  <c r="AB358" i="14" s="1"/>
  <c r="AB357" i="14" s="1"/>
  <c r="AL368" i="14"/>
  <c r="AL367" i="14" s="1"/>
  <c r="AQ368" i="14"/>
  <c r="AQ367" i="14" s="1"/>
  <c r="AQ364" i="14" s="1"/>
  <c r="AQ358" i="14" s="1"/>
  <c r="AQ357" i="14" s="1"/>
  <c r="AK507" i="14"/>
  <c r="AK506" i="14" s="1"/>
  <c r="AP507" i="14"/>
  <c r="AR507" i="14"/>
  <c r="AR506" i="14" s="1"/>
  <c r="AC17" i="14"/>
  <c r="R414" i="14"/>
  <c r="R413" i="14"/>
  <c r="Q576" i="14"/>
  <c r="Q575" i="14"/>
  <c r="R576" i="14"/>
  <c r="R575" i="14"/>
  <c r="P237" i="14"/>
  <c r="P236" i="14"/>
  <c r="P414" i="14"/>
  <c r="P413" i="14"/>
  <c r="AS183" i="14"/>
  <c r="AT183" i="14" s="1"/>
  <c r="AM227" i="14"/>
  <c r="AN227" i="14" s="1"/>
  <c r="AS426" i="14"/>
  <c r="AB523" i="14"/>
  <c r="AB522" i="14" s="1"/>
  <c r="AQ523" i="14"/>
  <c r="AM562" i="14"/>
  <c r="AL561" i="14"/>
  <c r="AL560" i="14" s="1"/>
  <c r="AL688" i="14"/>
  <c r="AQ688" i="14"/>
  <c r="AQ687" i="14" s="1"/>
  <c r="AD691" i="14"/>
  <c r="AE691" i="14" s="1"/>
  <c r="AM706" i="14"/>
  <c r="AN706" i="14" s="1"/>
  <c r="AS722" i="14"/>
  <c r="AL824" i="14"/>
  <c r="AL823" i="14" s="1"/>
  <c r="AL822" i="14" s="1"/>
  <c r="AL821" i="14" s="1"/>
  <c r="AL820" i="14" s="1"/>
  <c r="AL819" i="14" s="1"/>
  <c r="AS827" i="14"/>
  <c r="X845" i="14"/>
  <c r="AM903" i="14"/>
  <c r="AB915" i="14"/>
  <c r="AB914" i="14" s="1"/>
  <c r="AB913" i="14" s="1"/>
  <c r="AB912" i="14" s="1"/>
  <c r="AB911" i="14" s="1"/>
  <c r="X918" i="14"/>
  <c r="Y918" i="14" s="1"/>
  <c r="AD918" i="14"/>
  <c r="AE918" i="14" s="1"/>
  <c r="AS391" i="14"/>
  <c r="AM429" i="14"/>
  <c r="AN429" i="14" s="1"/>
  <c r="AM489" i="14"/>
  <c r="AM532" i="14"/>
  <c r="AN918" i="14"/>
  <c r="AD725" i="14"/>
  <c r="AE725" i="14" s="1"/>
  <c r="AS725" i="14"/>
  <c r="X829" i="14"/>
  <c r="Y829" i="14" s="1"/>
  <c r="AD905" i="14"/>
  <c r="AG905" i="14" s="1"/>
  <c r="AS685" i="14"/>
  <c r="AM729" i="14"/>
  <c r="AN729" i="14" s="1"/>
  <c r="X816" i="14"/>
  <c r="AG816" i="14" s="1"/>
  <c r="AM816" i="14"/>
  <c r="AN816" i="14" s="1"/>
  <c r="AM758" i="14"/>
  <c r="AN758" i="14" s="1"/>
  <c r="X893" i="14"/>
  <c r="AR865" i="14"/>
  <c r="AS865" i="14" s="1"/>
  <c r="X872" i="14"/>
  <c r="Y872" i="14" s="1"/>
  <c r="AD879" i="14"/>
  <c r="AG879" i="14" s="1"/>
  <c r="X972" i="14"/>
  <c r="Y972" i="14" s="1"/>
  <c r="X799" i="14"/>
  <c r="AM648" i="14"/>
  <c r="AS648" i="14"/>
  <c r="AT648" i="14" s="1"/>
  <c r="AR645" i="14"/>
  <c r="AT834" i="14"/>
  <c r="AC587" i="14"/>
  <c r="AC586" i="14" s="1"/>
  <c r="AR587" i="14"/>
  <c r="AR586" i="14" s="1"/>
  <c r="AL587" i="14"/>
  <c r="AL586" i="14" s="1"/>
  <c r="R157" i="14"/>
  <c r="R156" i="14"/>
  <c r="P157" i="14"/>
  <c r="P156" i="14"/>
  <c r="Q157" i="14"/>
  <c r="Q156" i="14"/>
  <c r="AV594" i="14"/>
  <c r="AW594" i="14" s="1"/>
  <c r="AR857" i="14"/>
  <c r="AS871" i="14"/>
  <c r="AM743" i="14"/>
  <c r="AL742" i="14"/>
  <c r="AT469" i="14"/>
  <c r="AC749" i="14"/>
  <c r="AP840" i="14"/>
  <c r="AV403" i="14"/>
  <c r="AV402" i="14" s="1"/>
  <c r="AN403" i="14"/>
  <c r="AV988" i="14"/>
  <c r="AG834" i="14"/>
  <c r="AH834" i="14" s="1"/>
  <c r="AS206" i="14"/>
  <c r="AG780" i="14"/>
  <c r="AN780" i="14"/>
  <c r="AK86" i="14"/>
  <c r="AS89" i="14"/>
  <c r="AJ206" i="14"/>
  <c r="AJ205" i="14" s="1"/>
  <c r="AL206" i="14"/>
  <c r="AL205" i="14"/>
  <c r="AC291" i="14"/>
  <c r="AK291" i="14"/>
  <c r="AK290" i="14" s="1"/>
  <c r="Q328" i="14"/>
  <c r="Q327" i="14" s="1"/>
  <c r="Q305" i="14" s="1"/>
  <c r="Q304" i="14" s="1"/>
  <c r="Q303" i="14" s="1"/>
  <c r="Q302" i="14" s="1"/>
  <c r="AP328" i="14"/>
  <c r="AR328" i="14"/>
  <c r="AR327" i="14"/>
  <c r="R368" i="14"/>
  <c r="R367" i="14" s="1"/>
  <c r="Q507" i="14"/>
  <c r="Q506" i="14"/>
  <c r="P206" i="14"/>
  <c r="P205" i="14" s="1"/>
  <c r="P180" i="14" s="1"/>
  <c r="P179" i="14" s="1"/>
  <c r="P178" i="14" s="1"/>
  <c r="P279" i="14"/>
  <c r="P278" i="14"/>
  <c r="P466" i="14"/>
  <c r="P495" i="14"/>
  <c r="P494" i="14" s="1"/>
  <c r="AM61" i="14"/>
  <c r="AS145" i="14"/>
  <c r="AV145" i="14" s="1"/>
  <c r="AW145" i="14" s="1"/>
  <c r="AC222" i="14"/>
  <c r="AC221" i="14" s="1"/>
  <c r="AC264" i="14"/>
  <c r="AC263" i="14" s="1"/>
  <c r="AK264" i="14"/>
  <c r="AK263" i="14" s="1"/>
  <c r="AP264" i="14"/>
  <c r="AR264" i="14"/>
  <c r="AR263" i="14" s="1"/>
  <c r="AC345" i="14"/>
  <c r="AC344" i="14" s="1"/>
  <c r="AR345" i="14"/>
  <c r="AR344" i="14" s="1"/>
  <c r="AB482" i="14"/>
  <c r="AB481" i="14" s="1"/>
  <c r="AJ482" i="14"/>
  <c r="AJ481" i="14" s="1"/>
  <c r="AM528" i="14"/>
  <c r="AV528" i="14" s="1"/>
  <c r="AC561" i="14"/>
  <c r="AC560" i="14" s="1"/>
  <c r="AQ561" i="14"/>
  <c r="AM566" i="14"/>
  <c r="AB621" i="14"/>
  <c r="AB620" i="14" s="1"/>
  <c r="AD625" i="14"/>
  <c r="AE625" i="14" s="1"/>
  <c r="AM691" i="14"/>
  <c r="AS706" i="14"/>
  <c r="AS807" i="14"/>
  <c r="AM809" i="14"/>
  <c r="AR824" i="14"/>
  <c r="AR823" i="14" s="1"/>
  <c r="AR822" i="14" s="1"/>
  <c r="AR821" i="14" s="1"/>
  <c r="AR820" i="14" s="1"/>
  <c r="AR819" i="14" s="1"/>
  <c r="X827" i="14"/>
  <c r="AD903" i="14"/>
  <c r="AD984" i="14"/>
  <c r="AE984" i="14" s="1"/>
  <c r="AE905" i="14"/>
  <c r="AB969" i="14"/>
  <c r="AB968" i="14" s="1"/>
  <c r="AB967" i="14" s="1"/>
  <c r="AB966" i="14" s="1"/>
  <c r="AB965" i="14" s="1"/>
  <c r="AB964" i="14" s="1"/>
  <c r="AS918" i="14"/>
  <c r="AM957" i="14"/>
  <c r="X984" i="14"/>
  <c r="X986" i="14"/>
  <c r="AS111" i="14"/>
  <c r="AT111" i="14" s="1"/>
  <c r="AS429" i="14"/>
  <c r="AM708" i="14"/>
  <c r="AD829" i="14"/>
  <c r="AE829" i="14" s="1"/>
  <c r="AS829" i="14"/>
  <c r="AD848" i="14"/>
  <c r="AS905" i="14"/>
  <c r="AM920" i="14"/>
  <c r="AN920" i="14" s="1"/>
  <c r="AD959" i="14"/>
  <c r="AS959" i="14"/>
  <c r="AS729" i="14"/>
  <c r="AS816" i="14"/>
  <c r="AT257" i="14"/>
  <c r="AR969" i="14"/>
  <c r="AD758" i="14"/>
  <c r="AD772" i="14"/>
  <c r="AS772" i="14"/>
  <c r="AT772" i="14" s="1"/>
  <c r="R878" i="14"/>
  <c r="R877" i="14"/>
  <c r="AD946" i="14"/>
  <c r="AD859" i="14"/>
  <c r="AE859" i="14" s="1"/>
  <c r="X865" i="14"/>
  <c r="AG865" i="14" s="1"/>
  <c r="AM865" i="14"/>
  <c r="AD872" i="14"/>
  <c r="AE872" i="14" s="1"/>
  <c r="AJ969" i="14"/>
  <c r="AJ968" i="14" s="1"/>
  <c r="AJ967" i="14" s="1"/>
  <c r="AJ966" i="14" s="1"/>
  <c r="AS972" i="14"/>
  <c r="AS983" i="14"/>
  <c r="AV920" i="14"/>
  <c r="AW920" i="14" s="1"/>
  <c r="AV758" i="14"/>
  <c r="AV893" i="14"/>
  <c r="AV670" i="14"/>
  <c r="AW670" i="14" s="1"/>
  <c r="AN879" i="14"/>
  <c r="AV516" i="14"/>
  <c r="R237" i="14"/>
  <c r="R236" i="14"/>
  <c r="AT292" i="14"/>
  <c r="AB327" i="14"/>
  <c r="AM25" i="14"/>
  <c r="AV26" i="14"/>
  <c r="AW26" i="14" s="1"/>
  <c r="AN26" i="14"/>
  <c r="AR85" i="14"/>
  <c r="AS86" i="14"/>
  <c r="AT26" i="14"/>
  <c r="AS294" i="14"/>
  <c r="Q368" i="14"/>
  <c r="Q367" i="14" s="1"/>
  <c r="Q343" i="14" s="1"/>
  <c r="Q342" i="14" s="1"/>
  <c r="Q341" i="14" s="1"/>
  <c r="Q340" i="14" s="1"/>
  <c r="Q339" i="14" s="1"/>
  <c r="AM524" i="14"/>
  <c r="AC182" i="14"/>
  <c r="AC181" i="14" s="1"/>
  <c r="AK182" i="14"/>
  <c r="AR182" i="14"/>
  <c r="AR181" i="14" s="1"/>
  <c r="AK222" i="14"/>
  <c r="AK221" i="14" s="1"/>
  <c r="AP222" i="14"/>
  <c r="AP221" i="14" s="1"/>
  <c r="AR222" i="14"/>
  <c r="AR221" i="14" s="1"/>
  <c r="AB307" i="14"/>
  <c r="AJ307" i="14"/>
  <c r="AJ306" i="14" s="1"/>
  <c r="AL307" i="14"/>
  <c r="AL306" i="14" s="1"/>
  <c r="AQ307" i="14"/>
  <c r="AM346" i="14"/>
  <c r="AK345" i="14"/>
  <c r="AP345" i="14"/>
  <c r="AB384" i="14"/>
  <c r="AB383" i="14" s="1"/>
  <c r="AJ384" i="14"/>
  <c r="AM385" i="14"/>
  <c r="AL384" i="14"/>
  <c r="AL383" i="14" s="1"/>
  <c r="AL382" i="14" s="1"/>
  <c r="AL381" i="14" s="1"/>
  <c r="AL380" i="14" s="1"/>
  <c r="AL379" i="14" s="1"/>
  <c r="AQ384" i="14"/>
  <c r="AM440" i="14"/>
  <c r="AV440" i="14" s="1"/>
  <c r="AP439" i="14"/>
  <c r="AR439" i="14"/>
  <c r="AR438" i="14" s="1"/>
  <c r="AC482" i="14"/>
  <c r="AC481" i="14" s="1"/>
  <c r="AM483" i="14"/>
  <c r="AL482" i="14"/>
  <c r="AL481" i="14" s="1"/>
  <c r="AS483" i="14"/>
  <c r="AT483" i="14" s="1"/>
  <c r="AQ482" i="14"/>
  <c r="AQ481" i="14" s="1"/>
  <c r="AJ523" i="14"/>
  <c r="AL523" i="14"/>
  <c r="AL522" i="14" s="1"/>
  <c r="AB561" i="14"/>
  <c r="AB560" i="14" s="1"/>
  <c r="AJ561" i="14"/>
  <c r="AJ560" i="14" s="1"/>
  <c r="AJ621" i="14"/>
  <c r="AL621" i="14"/>
  <c r="AL620" i="14" s="1"/>
  <c r="AQ621" i="14"/>
  <c r="AQ620" i="14" s="1"/>
  <c r="AS622" i="14"/>
  <c r="AT622" i="14" s="1"/>
  <c r="AD782" i="14"/>
  <c r="AJ645" i="14"/>
  <c r="AJ644" i="14" s="1"/>
  <c r="AM611" i="14"/>
  <c r="AP602" i="14"/>
  <c r="AM603" i="14"/>
  <c r="AN603" i="14" s="1"/>
  <c r="AB174" i="14"/>
  <c r="AB173" i="14" s="1"/>
  <c r="AB168" i="14"/>
  <c r="AB167" i="14" s="1"/>
  <c r="AJ174" i="14"/>
  <c r="AQ174" i="14"/>
  <c r="AS169" i="14"/>
  <c r="AT169" i="14" s="1"/>
  <c r="Y171" i="14"/>
  <c r="Y811" i="14"/>
  <c r="AG811" i="14"/>
  <c r="AT273" i="14"/>
  <c r="AT883" i="14"/>
  <c r="AN189" i="14"/>
  <c r="AS806" i="14"/>
  <c r="AV486" i="14"/>
  <c r="AN486" i="14"/>
  <c r="AN887" i="14"/>
  <c r="AV887" i="14"/>
  <c r="AT946" i="14"/>
  <c r="AN811" i="14"/>
  <c r="AV811" i="14"/>
  <c r="AW811" i="14" s="1"/>
  <c r="AN352" i="14"/>
  <c r="AV352" i="14"/>
  <c r="AW352" i="14" s="1"/>
  <c r="AR927" i="14"/>
  <c r="AR644" i="14"/>
  <c r="AT827" i="14"/>
  <c r="AL687" i="14"/>
  <c r="AM688" i="14"/>
  <c r="AN688" i="14" s="1"/>
  <c r="AV562" i="14"/>
  <c r="AW562" i="14" s="1"/>
  <c r="AN562" i="14"/>
  <c r="Y799" i="14"/>
  <c r="AG799" i="14"/>
  <c r="AG893" i="14"/>
  <c r="Y893" i="14"/>
  <c r="AT685" i="14"/>
  <c r="AT725" i="14"/>
  <c r="AV725" i="14"/>
  <c r="AW725" i="14" s="1"/>
  <c r="AT722" i="14"/>
  <c r="AV722" i="14"/>
  <c r="AQ522" i="14"/>
  <c r="AV426" i="14"/>
  <c r="AW426" i="14" s="1"/>
  <c r="AT426" i="14"/>
  <c r="AV183" i="14"/>
  <c r="AW183" i="14" s="1"/>
  <c r="AP506" i="14"/>
  <c r="AQ465" i="14"/>
  <c r="AS466" i="14"/>
  <c r="AN369" i="14"/>
  <c r="AC741" i="14"/>
  <c r="AG872" i="14"/>
  <c r="AH872" i="14" s="1"/>
  <c r="Y865" i="14"/>
  <c r="AE772" i="14"/>
  <c r="AR968" i="14"/>
  <c r="AT729" i="14"/>
  <c r="AT959" i="14"/>
  <c r="AV959" i="14"/>
  <c r="AW959" i="14" s="1"/>
  <c r="Y986" i="14"/>
  <c r="AN957" i="14"/>
  <c r="AV957" i="14"/>
  <c r="AY957" i="14" s="1"/>
  <c r="AN809" i="14"/>
  <c r="AV809" i="14"/>
  <c r="AN691" i="14"/>
  <c r="AN566" i="14"/>
  <c r="AV566" i="14"/>
  <c r="AW566" i="14" s="1"/>
  <c r="AN528" i="14"/>
  <c r="AP263" i="14"/>
  <c r="AT145" i="14"/>
  <c r="AN61" i="14"/>
  <c r="AV61" i="14"/>
  <c r="AW61" i="14" s="1"/>
  <c r="AC290" i="14"/>
  <c r="AK85" i="14"/>
  <c r="AS954" i="14"/>
  <c r="AC748" i="14"/>
  <c r="AN743" i="14"/>
  <c r="AV743" i="14"/>
  <c r="AW743" i="14" s="1"/>
  <c r="AV871" i="14"/>
  <c r="AT972" i="14"/>
  <c r="AV972" i="14"/>
  <c r="AW972" i="14" s="1"/>
  <c r="AN865" i="14"/>
  <c r="AE758" i="14"/>
  <c r="AT905" i="14"/>
  <c r="AT829" i="14"/>
  <c r="AV829" i="14"/>
  <c r="AW829" i="14" s="1"/>
  <c r="AT429" i="14"/>
  <c r="AV429" i="14"/>
  <c r="AV111" i="14"/>
  <c r="AW111" i="14" s="1"/>
  <c r="AT918" i="14"/>
  <c r="AV918" i="14"/>
  <c r="AW918" i="14" s="1"/>
  <c r="AE903" i="14"/>
  <c r="AG903" i="14"/>
  <c r="AS824" i="14"/>
  <c r="AT807" i="14"/>
  <c r="AV807" i="14"/>
  <c r="AW807" i="14" s="1"/>
  <c r="AQ560" i="14"/>
  <c r="P465" i="14"/>
  <c r="AP327" i="14"/>
  <c r="AS328" i="14"/>
  <c r="AT89" i="14"/>
  <c r="AV89" i="14"/>
  <c r="AW89" i="14" s="1"/>
  <c r="AH780" i="14"/>
  <c r="AS205" i="14"/>
  <c r="AL741" i="14"/>
  <c r="AN611" i="14"/>
  <c r="AJ620" i="14"/>
  <c r="AN483" i="14"/>
  <c r="AN440" i="14"/>
  <c r="AJ383" i="14"/>
  <c r="AJ382" i="14" s="1"/>
  <c r="AJ381" i="14" s="1"/>
  <c r="AK344" i="14"/>
  <c r="AB306" i="14"/>
  <c r="AK181" i="14"/>
  <c r="AQ173" i="14"/>
  <c r="AP601" i="14"/>
  <c r="AE782" i="14"/>
  <c r="AD779" i="14"/>
  <c r="AV622" i="14"/>
  <c r="AW622" i="14" s="1"/>
  <c r="AJ522" i="14"/>
  <c r="AP438" i="14"/>
  <c r="AN385" i="14"/>
  <c r="AV385" i="14"/>
  <c r="AW385" i="14" s="1"/>
  <c r="AV346" i="14"/>
  <c r="AW346" i="14" s="1"/>
  <c r="AN346" i="14"/>
  <c r="AQ306" i="14"/>
  <c r="AN524" i="14"/>
  <c r="AV524" i="14"/>
  <c r="AW516" i="14"/>
  <c r="AJ173" i="14"/>
  <c r="AM24" i="14"/>
  <c r="AW893" i="14"/>
  <c r="AY893" i="14"/>
  <c r="AW758" i="14"/>
  <c r="AH811" i="14"/>
  <c r="AR926" i="14"/>
  <c r="AR925" i="14" s="1"/>
  <c r="AW887" i="14"/>
  <c r="AW486" i="14"/>
  <c r="AC740" i="14"/>
  <c r="AV466" i="14"/>
  <c r="AW722" i="14"/>
  <c r="AH799" i="14"/>
  <c r="AL740" i="14"/>
  <c r="AR967" i="14"/>
  <c r="AR966" i="14" s="1"/>
  <c r="AR965" i="14" s="1"/>
  <c r="AR964" i="14" s="1"/>
  <c r="AS327" i="14"/>
  <c r="AH903" i="14"/>
  <c r="AW429" i="14"/>
  <c r="AC747" i="14"/>
  <c r="AC746" i="14" s="1"/>
  <c r="AW809" i="14"/>
  <c r="AJ171" i="14"/>
  <c r="AJ168" i="14" s="1"/>
  <c r="AP600" i="14"/>
  <c r="AQ171" i="14"/>
  <c r="AQ168" i="14" s="1"/>
  <c r="AQ167" i="14" s="1"/>
  <c r="BB893" i="14"/>
  <c r="BD893" i="14" s="1"/>
  <c r="AW524" i="14"/>
  <c r="AD778" i="14"/>
  <c r="AC739" i="14"/>
  <c r="AL739" i="14"/>
  <c r="BC893" i="14"/>
  <c r="AP599" i="14"/>
  <c r="AD611" i="14"/>
  <c r="AE611" i="14" s="1"/>
  <c r="AD603" i="14"/>
  <c r="AE603" i="14" s="1"/>
  <c r="AD594" i="14"/>
  <c r="AD590" i="14"/>
  <c r="AE590" i="14" s="1"/>
  <c r="AD588" i="14"/>
  <c r="AE588" i="14" s="1"/>
  <c r="AD570" i="14"/>
  <c r="AE570" i="14" s="1"/>
  <c r="AD566" i="14"/>
  <c r="AE566" i="14" s="1"/>
  <c r="AD562" i="14"/>
  <c r="AE562" i="14" s="1"/>
  <c r="AD548" i="14"/>
  <c r="AE548" i="14"/>
  <c r="AD546" i="14"/>
  <c r="AE546" i="14"/>
  <c r="AD532" i="14"/>
  <c r="AE532" i="14" s="1"/>
  <c r="AD528" i="14"/>
  <c r="AE528" i="14" s="1"/>
  <c r="AD524" i="14"/>
  <c r="AE524" i="14" s="1"/>
  <c r="AD516" i="14"/>
  <c r="AE516" i="14" s="1"/>
  <c r="AD510" i="14"/>
  <c r="AE510" i="14" s="1"/>
  <c r="AD508" i="14"/>
  <c r="AE508" i="14" s="1"/>
  <c r="AD489" i="14"/>
  <c r="AE489" i="14" s="1"/>
  <c r="AD486" i="14"/>
  <c r="AE486" i="14" s="1"/>
  <c r="AD483" i="14"/>
  <c r="AE483" i="14" s="1"/>
  <c r="AD475" i="14"/>
  <c r="AE475" i="14" s="1"/>
  <c r="AD469" i="14"/>
  <c r="AE469" i="14" s="1"/>
  <c r="AD467" i="14"/>
  <c r="AE467" i="14" s="1"/>
  <c r="AD448" i="14"/>
  <c r="AE448" i="14" s="1"/>
  <c r="AD444" i="14"/>
  <c r="AE444" i="14" s="1"/>
  <c r="AD440" i="14"/>
  <c r="AD429" i="14"/>
  <c r="AD426" i="14"/>
  <c r="AE426" i="14" s="1"/>
  <c r="AD403" i="14"/>
  <c r="AD402" i="14" s="1"/>
  <c r="AD391" i="14"/>
  <c r="AE391" i="14" s="1"/>
  <c r="AD388" i="14"/>
  <c r="AE388" i="14" s="1"/>
  <c r="AD385" i="14"/>
  <c r="AE385" i="14" s="1"/>
  <c r="AD371" i="14"/>
  <c r="AD352" i="14"/>
  <c r="AE352" i="14" s="1"/>
  <c r="AD349" i="14"/>
  <c r="AE349" i="14" s="1"/>
  <c r="AD346" i="14"/>
  <c r="AE346" i="14" s="1"/>
  <c r="AD337" i="14"/>
  <c r="AE337" i="14" s="1"/>
  <c r="AD331" i="14"/>
  <c r="AE331" i="14" s="1"/>
  <c r="AD329" i="14"/>
  <c r="AE329" i="14" s="1"/>
  <c r="AD316" i="14"/>
  <c r="AE316" i="14" s="1"/>
  <c r="AD312" i="14"/>
  <c r="AE312" i="14" s="1"/>
  <c r="AD308" i="14"/>
  <c r="AE308" i="14" s="1"/>
  <c r="AD300" i="14"/>
  <c r="AE300" i="14" s="1"/>
  <c r="AD292" i="14"/>
  <c r="AE292" i="14" s="1"/>
  <c r="AD273" i="14"/>
  <c r="AE273" i="14" s="1"/>
  <c r="AD269" i="14"/>
  <c r="AE269" i="14" s="1"/>
  <c r="AD265" i="14"/>
  <c r="AE265" i="14" s="1"/>
  <c r="AD257" i="14"/>
  <c r="AE257" i="14" s="1"/>
  <c r="AD249" i="14"/>
  <c r="AE249" i="14"/>
  <c r="AD231" i="14"/>
  <c r="AD227" i="14"/>
  <c r="AE227" i="14" s="1"/>
  <c r="AD215" i="14"/>
  <c r="AE215" i="14" s="1"/>
  <c r="AD209" i="14"/>
  <c r="AE209" i="14" s="1"/>
  <c r="AD189" i="14"/>
  <c r="AE189" i="14" s="1"/>
  <c r="AD186" i="14"/>
  <c r="AE186" i="14" s="1"/>
  <c r="AD183" i="14"/>
  <c r="AE183" i="14" s="1"/>
  <c r="AD175" i="14"/>
  <c r="AE175" i="14" s="1"/>
  <c r="AD171" i="14"/>
  <c r="AD169" i="14"/>
  <c r="AE169" i="14"/>
  <c r="AD151" i="14"/>
  <c r="AD148" i="14"/>
  <c r="AE148" i="14" s="1"/>
  <c r="AD145" i="14"/>
  <c r="AE145" i="14" s="1"/>
  <c r="AD137" i="14"/>
  <c r="AE137" i="14" s="1"/>
  <c r="AD129" i="14"/>
  <c r="AE129" i="14" s="1"/>
  <c r="AD111" i="14"/>
  <c r="AE111" i="14" s="1"/>
  <c r="AD107" i="14"/>
  <c r="AE107" i="14" s="1"/>
  <c r="AD103" i="14"/>
  <c r="AE103" i="14" s="1"/>
  <c r="AD95" i="14"/>
  <c r="AE95" i="14" s="1"/>
  <c r="AD89" i="14"/>
  <c r="AE89" i="14" s="1"/>
  <c r="AD87" i="14"/>
  <c r="AE87" i="14" s="1"/>
  <c r="AD61" i="14"/>
  <c r="AE61" i="14" s="1"/>
  <c r="AD47" i="14"/>
  <c r="AD44" i="14"/>
  <c r="AE44" i="14" s="1"/>
  <c r="AD26" i="14"/>
  <c r="AE151" i="14"/>
  <c r="AE231" i="14"/>
  <c r="AE403" i="14"/>
  <c r="AE429" i="14"/>
  <c r="AE440" i="14"/>
  <c r="AD409" i="14"/>
  <c r="AE409" i="14" s="1"/>
  <c r="AE594" i="14"/>
  <c r="AT294" i="14"/>
  <c r="AV294" i="14"/>
  <c r="AW294" i="14" s="1"/>
  <c r="AW988" i="14"/>
  <c r="AM523" i="14"/>
  <c r="AN648" i="14"/>
  <c r="AV648" i="14"/>
  <c r="AN532" i="14"/>
  <c r="AE946" i="14"/>
  <c r="AG946" i="14"/>
  <c r="AH946" i="14" s="1"/>
  <c r="Y827" i="14"/>
  <c r="AG827" i="14"/>
  <c r="AH827" i="14" s="1"/>
  <c r="AV706" i="14"/>
  <c r="AT706" i="14"/>
  <c r="AT391" i="14"/>
  <c r="AV391" i="14"/>
  <c r="AW391" i="14" s="1"/>
  <c r="AN903" i="14"/>
  <c r="AV903" i="14"/>
  <c r="AW903" i="14" s="1"/>
  <c r="AG918" i="14"/>
  <c r="AY918" i="14" s="1"/>
  <c r="AQ383" i="14"/>
  <c r="AQ382" i="14" s="1"/>
  <c r="AQ381" i="14" s="1"/>
  <c r="AQ380" i="14" s="1"/>
  <c r="AQ379" i="14" s="1"/>
  <c r="AP344" i="14"/>
  <c r="AT816" i="14"/>
  <c r="AV816" i="14"/>
  <c r="AW816" i="14" s="1"/>
  <c r="AE959" i="14"/>
  <c r="AG959" i="14"/>
  <c r="AE848" i="14"/>
  <c r="AG848" i="14"/>
  <c r="AV708" i="14"/>
  <c r="AN708" i="14"/>
  <c r="Y984" i="14"/>
  <c r="AV489" i="14"/>
  <c r="AW489" i="14" s="1"/>
  <c r="AN489" i="14"/>
  <c r="AT588" i="14"/>
  <c r="AV588" i="14"/>
  <c r="AW588" i="14" s="1"/>
  <c r="AR756" i="14"/>
  <c r="AS757" i="14"/>
  <c r="AR748" i="14"/>
  <c r="AN799" i="14"/>
  <c r="AK877" i="14"/>
  <c r="AN679" i="14"/>
  <c r="AV679" i="14"/>
  <c r="AW679" i="14" s="1"/>
  <c r="AN448" i="14"/>
  <c r="AN50" i="14"/>
  <c r="AV50" i="14"/>
  <c r="AE744" i="14"/>
  <c r="AV955" i="14"/>
  <c r="AW955" i="14" s="1"/>
  <c r="AN984" i="14"/>
  <c r="AV984" i="14"/>
  <c r="AW984" i="14" s="1"/>
  <c r="AV765" i="14"/>
  <c r="AC328" i="14"/>
  <c r="AC327" i="14" s="1"/>
  <c r="AM790" i="14"/>
  <c r="AQ789" i="14"/>
  <c r="AS790" i="14"/>
  <c r="AQ507" i="14"/>
  <c r="AQ506" i="14" s="1"/>
  <c r="AS506" i="14" s="1"/>
  <c r="AS508" i="14"/>
  <c r="AS251" i="14"/>
  <c r="AT251" i="14" s="1"/>
  <c r="AQ248" i="14"/>
  <c r="AQ247" i="14" s="1"/>
  <c r="AJ640" i="14"/>
  <c r="AV329" i="14"/>
  <c r="AW329" i="14" s="1"/>
  <c r="R507" i="14"/>
  <c r="R506" i="14" s="1"/>
  <c r="R480" i="14" s="1"/>
  <c r="R479" i="14" s="1"/>
  <c r="R478" i="14" s="1"/>
  <c r="R477" i="14" s="1"/>
  <c r="Q31" i="14"/>
  <c r="Q30" i="14"/>
  <c r="AC43" i="14"/>
  <c r="AP43" i="14"/>
  <c r="AK60" i="14"/>
  <c r="AR60" i="14"/>
  <c r="AR59" i="14" s="1"/>
  <c r="AB102" i="14"/>
  <c r="AB101" i="14" s="1"/>
  <c r="AL102" i="14"/>
  <c r="AL101" i="14" s="1"/>
  <c r="AJ182" i="14"/>
  <c r="AQ841" i="14"/>
  <c r="AQ840" i="14" s="1"/>
  <c r="AM685" i="14"/>
  <c r="AN685" i="14" s="1"/>
  <c r="AJ678" i="14"/>
  <c r="AJ677" i="14" s="1"/>
  <c r="AQ182" i="14"/>
  <c r="AQ181" i="14" s="1"/>
  <c r="AQ439" i="14"/>
  <c r="AS439" i="14" s="1"/>
  <c r="AB222" i="14"/>
  <c r="AB221" i="14" s="1"/>
  <c r="AB43" i="14"/>
  <c r="AL43" i="14"/>
  <c r="AP60" i="14"/>
  <c r="AK102" i="14"/>
  <c r="AK101" i="14" s="1"/>
  <c r="AR102" i="14"/>
  <c r="AR101" i="14" s="1"/>
  <c r="AM827" i="14"/>
  <c r="AN827" i="14" s="1"/>
  <c r="AR764" i="14"/>
  <c r="AR763" i="14" s="1"/>
  <c r="AS848" i="14"/>
  <c r="P954" i="14"/>
  <c r="P953" i="14" s="1"/>
  <c r="P952" i="14" s="1"/>
  <c r="P951" i="14" s="1"/>
  <c r="P950" i="14" s="1"/>
  <c r="P949" i="14" s="1"/>
  <c r="AB954" i="14"/>
  <c r="AB953" i="14" s="1"/>
  <c r="AL954" i="14"/>
  <c r="AL953" i="14" s="1"/>
  <c r="AL952" i="14" s="1"/>
  <c r="AL951" i="14" s="1"/>
  <c r="AL950" i="14" s="1"/>
  <c r="AL949" i="14" s="1"/>
  <c r="AJ718" i="14"/>
  <c r="AJ717" i="14" s="1"/>
  <c r="AM175" i="14"/>
  <c r="AS175" i="14"/>
  <c r="AV175" i="14" s="1"/>
  <c r="AW175" i="14" s="1"/>
  <c r="AT175" i="14"/>
  <c r="AR174" i="14"/>
  <c r="AC954" i="14"/>
  <c r="AC953" i="14" s="1"/>
  <c r="AC952" i="14" s="1"/>
  <c r="AC951" i="14" s="1"/>
  <c r="AC950" i="14" s="1"/>
  <c r="AC949" i="14" s="1"/>
  <c r="AP954" i="14"/>
  <c r="AP953" i="14" s="1"/>
  <c r="P168" i="14"/>
  <c r="P167" i="14" s="1"/>
  <c r="P142" i="14" s="1"/>
  <c r="P141" i="14" s="1"/>
  <c r="P140" i="14" s="1"/>
  <c r="AJ954" i="14"/>
  <c r="AJ953" i="14" s="1"/>
  <c r="AJ952" i="14" s="1"/>
  <c r="AQ954" i="14"/>
  <c r="AQ953" i="14" s="1"/>
  <c r="AQ952" i="14" s="1"/>
  <c r="AQ951" i="14" s="1"/>
  <c r="AQ950" i="14" s="1"/>
  <c r="AQ949" i="14" s="1"/>
  <c r="AP128" i="14"/>
  <c r="AP127" i="14" s="1"/>
  <c r="AQ48" i="112"/>
  <c r="AQ46" i="112" s="1"/>
  <c r="AN46" i="112"/>
  <c r="AN45" i="112" s="1"/>
  <c r="AN44" i="112" s="1"/>
  <c r="AN43" i="112" s="1"/>
  <c r="AN42" i="112" s="1"/>
  <c r="AN41" i="112" s="1"/>
  <c r="AN40" i="112" s="1"/>
  <c r="AN39" i="112" s="1"/>
  <c r="AR78" i="112"/>
  <c r="AL78" i="112"/>
  <c r="V48" i="112"/>
  <c r="S46" i="112"/>
  <c r="V46" i="112" s="1"/>
  <c r="AC68" i="112"/>
  <c r="AH848" i="14"/>
  <c r="AW706" i="14"/>
  <c r="AD408" i="14"/>
  <c r="AJ181" i="14"/>
  <c r="AV827" i="14"/>
  <c r="AW827" i="14" s="1"/>
  <c r="AP59" i="14"/>
  <c r="AK59" i="14"/>
  <c r="AW765" i="14"/>
  <c r="AW708" i="14"/>
  <c r="AH918" i="14"/>
  <c r="AR173" i="14"/>
  <c r="AV685" i="14"/>
  <c r="AW685" i="14"/>
  <c r="AS248" i="14"/>
  <c r="AR747" i="14"/>
  <c r="AR746" i="14" s="1"/>
  <c r="AT848" i="14"/>
  <c r="AS841" i="14"/>
  <c r="AT841" i="14" s="1"/>
  <c r="AP42" i="14"/>
  <c r="AY955" i="14"/>
  <c r="AZ955" i="14" s="1"/>
  <c r="AR755" i="14"/>
  <c r="AR754" i="14" s="1"/>
  <c r="AR753" i="14" s="1"/>
  <c r="AW648" i="14"/>
  <c r="AN175" i="14"/>
  <c r="AQ438" i="14"/>
  <c r="AY959" i="14"/>
  <c r="AZ959" i="14" s="1"/>
  <c r="AH959" i="14"/>
  <c r="AR171" i="14"/>
  <c r="AR168" i="14"/>
  <c r="AR167" i="14" s="1"/>
  <c r="AS247" i="14"/>
  <c r="AL89" i="112"/>
  <c r="AC53" i="112"/>
  <c r="AL31" i="112"/>
  <c r="AL53" i="112"/>
  <c r="AL64" i="112"/>
  <c r="AR119" i="112"/>
  <c r="Q118" i="112"/>
  <c r="AL118" i="112" s="1"/>
  <c r="AC119" i="112"/>
  <c r="AF119" i="112"/>
  <c r="AC126" i="112"/>
  <c r="AR126" i="112"/>
  <c r="AL126" i="112"/>
  <c r="AL124" i="112"/>
  <c r="AR124" i="112"/>
  <c r="AC124" i="112"/>
  <c r="AF124" i="112"/>
  <c r="AW124" i="112"/>
  <c r="Q33" i="112"/>
  <c r="AR34" i="112"/>
  <c r="AL109" i="112"/>
  <c r="AC109" i="112"/>
  <c r="AR96" i="112"/>
  <c r="AC69" i="112"/>
  <c r="P75" i="112"/>
  <c r="AL70" i="112"/>
  <c r="AC70" i="112"/>
  <c r="AR70" i="112"/>
  <c r="AR68" i="112"/>
  <c r="AF64" i="112"/>
  <c r="AR64" i="112"/>
  <c r="AC64" i="112"/>
  <c r="AW64" i="112"/>
  <c r="Q52" i="112"/>
  <c r="AL52" i="112" s="1"/>
  <c r="AR53" i="112"/>
  <c r="AL37" i="112"/>
  <c r="Q36" i="112"/>
  <c r="Q32" i="112" s="1"/>
  <c r="AC37" i="112"/>
  <c r="AR37" i="112"/>
  <c r="AL159" i="112"/>
  <c r="AF159" i="112"/>
  <c r="AR159" i="112"/>
  <c r="Q157" i="112"/>
  <c r="AR157" i="112" s="1"/>
  <c r="AC159" i="112"/>
  <c r="AF47" i="112"/>
  <c r="AL47" i="112"/>
  <c r="AW47" i="112"/>
  <c r="AC47" i="112"/>
  <c r="AR47" i="112"/>
  <c r="Q161" i="112"/>
  <c r="Q160" i="112" s="1"/>
  <c r="AL163" i="112"/>
  <c r="AR163" i="112"/>
  <c r="Q155" i="112"/>
  <c r="AR155" i="112" s="1"/>
  <c r="AL156" i="112"/>
  <c r="AC156" i="112"/>
  <c r="AR156" i="112"/>
  <c r="AL96" i="112"/>
  <c r="Q95" i="112"/>
  <c r="Q94" i="112" s="1"/>
  <c r="AC94" i="112" s="1"/>
  <c r="AC96" i="112"/>
  <c r="Q30" i="112"/>
  <c r="AL30" i="112" s="1"/>
  <c r="AC31" i="112"/>
  <c r="AR31" i="112"/>
  <c r="AL36" i="112"/>
  <c r="AC30" i="112"/>
  <c r="AL161" i="112"/>
  <c r="AC161" i="112"/>
  <c r="AR54" i="112"/>
  <c r="AC54" i="112"/>
  <c r="AW54" i="112"/>
  <c r="AF54" i="112"/>
  <c r="Q49" i="112"/>
  <c r="AR51" i="112"/>
  <c r="AC51" i="112"/>
  <c r="AL51" i="112"/>
  <c r="AC95" i="112"/>
  <c r="AR95" i="112"/>
  <c r="Q66" i="112"/>
  <c r="AL66" i="112" s="1"/>
  <c r="AR69" i="112"/>
  <c r="AF69" i="112"/>
  <c r="AL69" i="112"/>
  <c r="Q24" i="112"/>
  <c r="AC24" i="112" s="1"/>
  <c r="AR25" i="112"/>
  <c r="AC25" i="112"/>
  <c r="AC33" i="112"/>
  <c r="P157" i="112"/>
  <c r="P154" i="112" s="1"/>
  <c r="P153" i="112" s="1"/>
  <c r="P152" i="112" s="1"/>
  <c r="P151" i="112" s="1"/>
  <c r="P150" i="112" s="1"/>
  <c r="P149" i="112" s="1"/>
  <c r="P148" i="112" s="1"/>
  <c r="P127" i="112" s="1"/>
  <c r="AR50" i="112"/>
  <c r="Q92" i="112"/>
  <c r="Q91" i="112" s="1"/>
  <c r="AC91" i="112" s="1"/>
  <c r="X782" i="14"/>
  <c r="Y782" i="14" s="1"/>
  <c r="X772" i="14"/>
  <c r="Y772" i="14" s="1"/>
  <c r="X765" i="14"/>
  <c r="Y765" i="14" s="1"/>
  <c r="X758" i="14"/>
  <c r="Y758" i="14" s="1"/>
  <c r="X751" i="14"/>
  <c r="Y751" i="14" s="1"/>
  <c r="X745" i="14"/>
  <c r="Y745" i="14" s="1"/>
  <c r="X744" i="14"/>
  <c r="Y744" i="14" s="1"/>
  <c r="X729" i="14"/>
  <c r="AG729" i="14" s="1"/>
  <c r="X725" i="14"/>
  <c r="Y725" i="14" s="1"/>
  <c r="X719" i="14"/>
  <c r="Y719" i="14" s="1"/>
  <c r="X708" i="14"/>
  <c r="AG708" i="14" s="1"/>
  <c r="X706" i="14"/>
  <c r="X704" i="14"/>
  <c r="Y704" i="14" s="1"/>
  <c r="X693" i="14"/>
  <c r="AG693" i="14" s="1"/>
  <c r="X691" i="14"/>
  <c r="AG691" i="14" s="1"/>
  <c r="X689" i="14"/>
  <c r="Y689" i="14" s="1"/>
  <c r="X685" i="14"/>
  <c r="Y685" i="14" s="1"/>
  <c r="X679" i="14"/>
  <c r="Y679" i="14" s="1"/>
  <c r="X670" i="14"/>
  <c r="AG670" i="14" s="1"/>
  <c r="X664" i="14"/>
  <c r="X659" i="14"/>
  <c r="Y659" i="14" s="1"/>
  <c r="X646" i="14"/>
  <c r="AG646" i="14" s="1"/>
  <c r="AH646" i="14" s="1"/>
  <c r="X642" i="14"/>
  <c r="Y642" i="14" s="1"/>
  <c r="X628" i="14"/>
  <c r="Y628" i="14" s="1"/>
  <c r="X625" i="14"/>
  <c r="AG625" i="14" s="1"/>
  <c r="AH625" i="14" s="1"/>
  <c r="X622" i="14"/>
  <c r="AG622" i="14" s="1"/>
  <c r="X611" i="14"/>
  <c r="AG611" i="14" s="1"/>
  <c r="AH611" i="14" s="1"/>
  <c r="X603" i="14"/>
  <c r="Y603" i="14" s="1"/>
  <c r="X594" i="14"/>
  <c r="AG594" i="14" s="1"/>
  <c r="X590" i="14"/>
  <c r="AG590" i="14"/>
  <c r="X588" i="14"/>
  <c r="Y588" i="14" s="1"/>
  <c r="X570" i="14"/>
  <c r="AG570" i="14" s="1"/>
  <c r="X566" i="14"/>
  <c r="X562" i="14"/>
  <c r="Y562" i="14" s="1"/>
  <c r="X554" i="14"/>
  <c r="Y554" i="14" s="1"/>
  <c r="X548" i="14"/>
  <c r="AG548" i="14" s="1"/>
  <c r="X546" i="14"/>
  <c r="Y546" i="14" s="1"/>
  <c r="X532" i="14"/>
  <c r="Y532" i="14" s="1"/>
  <c r="X528" i="14"/>
  <c r="Y528" i="14" s="1"/>
  <c r="X524" i="14"/>
  <c r="AG524" i="14" s="1"/>
  <c r="X516" i="14"/>
  <c r="AG516" i="14" s="1"/>
  <c r="X510" i="14"/>
  <c r="AG510" i="14" s="1"/>
  <c r="AH510" i="14" s="1"/>
  <c r="X508" i="14"/>
  <c r="Y508" i="14" s="1"/>
  <c r="X489" i="14"/>
  <c r="X486" i="14"/>
  <c r="Y486" i="14" s="1"/>
  <c r="X483" i="14"/>
  <c r="AG483" i="14" s="1"/>
  <c r="AH483" i="14" s="1"/>
  <c r="X475" i="14"/>
  <c r="AG475" i="14" s="1"/>
  <c r="X469" i="14"/>
  <c r="AG469" i="14" s="1"/>
  <c r="AH469" i="14" s="1"/>
  <c r="X467" i="14"/>
  <c r="Y467" i="14" s="1"/>
  <c r="X448" i="14"/>
  <c r="AG448" i="14" s="1"/>
  <c r="X444" i="14"/>
  <c r="Y444" i="14" s="1"/>
  <c r="X440" i="14"/>
  <c r="AG440" i="14" s="1"/>
  <c r="AH440" i="14" s="1"/>
  <c r="X429" i="14"/>
  <c r="Y429" i="14" s="1"/>
  <c r="X426" i="14"/>
  <c r="Y426" i="14" s="1"/>
  <c r="X403" i="14"/>
  <c r="X391" i="14"/>
  <c r="AG391" i="14" s="1"/>
  <c r="X388" i="14"/>
  <c r="Y388" i="14" s="1"/>
  <c r="X385" i="14"/>
  <c r="AG385" i="14" s="1"/>
  <c r="X377" i="14"/>
  <c r="Y377" i="14" s="1"/>
  <c r="X369" i="14"/>
  <c r="X352" i="14"/>
  <c r="Y352" i="14" s="1"/>
  <c r="X346" i="14"/>
  <c r="AG346" i="14" s="1"/>
  <c r="X337" i="14"/>
  <c r="Y337" i="14" s="1"/>
  <c r="X331" i="14"/>
  <c r="Y331" i="14" s="1"/>
  <c r="X316" i="14"/>
  <c r="Y316" i="14" s="1"/>
  <c r="X312" i="14"/>
  <c r="Y312" i="14" s="1"/>
  <c r="X308" i="14"/>
  <c r="Y308" i="14" s="1"/>
  <c r="X300" i="14"/>
  <c r="AG300" i="14" s="1"/>
  <c r="X292" i="14"/>
  <c r="Y292" i="14" s="1"/>
  <c r="X273" i="14"/>
  <c r="Y273" i="14" s="1"/>
  <c r="X269" i="14"/>
  <c r="Y269" i="14" s="1"/>
  <c r="X265" i="14"/>
  <c r="Y265" i="14" s="1"/>
  <c r="X249" i="14"/>
  <c r="AG249" i="14" s="1"/>
  <c r="X231" i="14"/>
  <c r="Y231" i="14" s="1"/>
  <c r="X215" i="14"/>
  <c r="Y215" i="14" s="1"/>
  <c r="X209" i="14"/>
  <c r="AG209" i="14" s="1"/>
  <c r="AH209" i="14" s="1"/>
  <c r="X207" i="14"/>
  <c r="X189" i="14"/>
  <c r="Y189" i="14" s="1"/>
  <c r="X186" i="14"/>
  <c r="Y186" i="14" s="1"/>
  <c r="X183" i="14"/>
  <c r="AG183" i="14" s="1"/>
  <c r="X175" i="14"/>
  <c r="Y175" i="14" s="1"/>
  <c r="X151" i="14"/>
  <c r="AG151" i="14" s="1"/>
  <c r="X148" i="14"/>
  <c r="AG148" i="14" s="1"/>
  <c r="X145" i="14"/>
  <c r="AG145" i="14" s="1"/>
  <c r="X137" i="14"/>
  <c r="X129" i="14"/>
  <c r="AG129" i="14" s="1"/>
  <c r="AH129" i="14" s="1"/>
  <c r="X111" i="14"/>
  <c r="Y111" i="14" s="1"/>
  <c r="X107" i="14"/>
  <c r="Y107" i="14" s="1"/>
  <c r="X103" i="14"/>
  <c r="Y103" i="14" s="1"/>
  <c r="X95" i="14"/>
  <c r="Y95" i="14" s="1"/>
  <c r="X89" i="14"/>
  <c r="AG89" i="14"/>
  <c r="X61" i="14"/>
  <c r="AG61" i="14" s="1"/>
  <c r="X47" i="14"/>
  <c r="AG47" i="14" s="1"/>
  <c r="X44" i="14"/>
  <c r="AG44" i="14" s="1"/>
  <c r="S368" i="14"/>
  <c r="S367" i="14" s="1"/>
  <c r="S482" i="14"/>
  <c r="S718" i="14"/>
  <c r="S806" i="14"/>
  <c r="S915" i="14"/>
  <c r="S954" i="14"/>
  <c r="S222" i="14"/>
  <c r="S384" i="14"/>
  <c r="S523" i="14"/>
  <c r="S545" i="14"/>
  <c r="S878" i="14"/>
  <c r="S182" i="14"/>
  <c r="P621" i="14"/>
  <c r="P620" i="14"/>
  <c r="P983" i="14"/>
  <c r="P982" i="14" s="1"/>
  <c r="P981" i="14" s="1"/>
  <c r="P980" i="14" s="1"/>
  <c r="P979" i="14" s="1"/>
  <c r="P978" i="14" s="1"/>
  <c r="AE689" i="14"/>
  <c r="AN689" i="14"/>
  <c r="AT689" i="14"/>
  <c r="R658" i="14"/>
  <c r="R657" i="14" s="1"/>
  <c r="R656" i="14" s="1"/>
  <c r="R655" i="14" s="1"/>
  <c r="P645" i="14"/>
  <c r="P644" i="14"/>
  <c r="Q634" i="14"/>
  <c r="Q633" i="14"/>
  <c r="P634" i="14"/>
  <c r="P633" i="14"/>
  <c r="P576" i="14"/>
  <c r="P575" i="14"/>
  <c r="R561" i="14"/>
  <c r="R560" i="14"/>
  <c r="P507" i="14"/>
  <c r="P506" i="14" s="1"/>
  <c r="P480" i="14" s="1"/>
  <c r="P479" i="14" s="1"/>
  <c r="P478" i="14" s="1"/>
  <c r="P477" i="14" s="1"/>
  <c r="Y510" i="14"/>
  <c r="AS507" i="14"/>
  <c r="AG189" i="14"/>
  <c r="Y183" i="14"/>
  <c r="Y369" i="14"/>
  <c r="Y440" i="14"/>
  <c r="Y385" i="14"/>
  <c r="AG532" i="14"/>
  <c r="AT508" i="14"/>
  <c r="AZ372" i="14"/>
  <c r="BB372" i="14"/>
  <c r="BC372" i="14" s="1"/>
  <c r="Q495" i="14"/>
  <c r="Q494" i="14"/>
  <c r="Q454" i="14"/>
  <c r="Q453" i="14" s="1"/>
  <c r="P454" i="14"/>
  <c r="P453" i="14"/>
  <c r="P439" i="14"/>
  <c r="P438" i="14" s="1"/>
  <c r="R358" i="14"/>
  <c r="R357" i="14"/>
  <c r="P345" i="14"/>
  <c r="P344" i="14" s="1"/>
  <c r="P291" i="14"/>
  <c r="P290" i="14" s="1"/>
  <c r="P262" i="14" s="1"/>
  <c r="P261" i="14" s="1"/>
  <c r="P260" i="14" s="1"/>
  <c r="P259" i="14" s="1"/>
  <c r="Q237" i="14"/>
  <c r="Q236" i="14" s="1"/>
  <c r="Y145" i="14"/>
  <c r="AG95" i="14"/>
  <c r="AH95" i="14"/>
  <c r="Y151" i="14"/>
  <c r="AC93" i="14"/>
  <c r="AG107" i="14"/>
  <c r="AQ93" i="14"/>
  <c r="AW50" i="14"/>
  <c r="AE47" i="14"/>
  <c r="AT47" i="14"/>
  <c r="AK93" i="14"/>
  <c r="P117" i="14"/>
  <c r="P116" i="14"/>
  <c r="P86" i="14"/>
  <c r="P85" i="14" s="1"/>
  <c r="R75" i="14"/>
  <c r="R74" i="14"/>
  <c r="X50" i="14"/>
  <c r="S221" i="14"/>
  <c r="S805" i="14"/>
  <c r="S481" i="14"/>
  <c r="S953" i="14"/>
  <c r="S717" i="14"/>
  <c r="S544" i="14"/>
  <c r="BD372" i="14"/>
  <c r="AH532" i="14"/>
  <c r="AH189" i="14"/>
  <c r="BF81" i="14"/>
  <c r="AS93" i="14"/>
  <c r="AH107" i="14"/>
  <c r="Y50" i="14"/>
  <c r="X87" i="14"/>
  <c r="Y87" i="14" s="1"/>
  <c r="Y469" i="14"/>
  <c r="BB955" i="14"/>
  <c r="BD955" i="14" s="1"/>
  <c r="AH842" i="14"/>
  <c r="Y887" i="14"/>
  <c r="Y816" i="14"/>
  <c r="AG175" i="14"/>
  <c r="AH175" i="14" s="1"/>
  <c r="Y566" i="14"/>
  <c r="X733" i="14"/>
  <c r="AG733" i="14" s="1"/>
  <c r="Y44" i="14"/>
  <c r="X128" i="14"/>
  <c r="Y209" i="14"/>
  <c r="AG273" i="14"/>
  <c r="AH273" i="14" s="1"/>
  <c r="AG546" i="14"/>
  <c r="AH546" i="14"/>
  <c r="Y590" i="14"/>
  <c r="Y611" i="14"/>
  <c r="AG744" i="14"/>
  <c r="AH744" i="14" s="1"/>
  <c r="W969" i="14"/>
  <c r="W968" i="14" s="1"/>
  <c r="W967" i="14" s="1"/>
  <c r="W966" i="14" s="1"/>
  <c r="W965" i="14" s="1"/>
  <c r="W964" i="14" s="1"/>
  <c r="X329" i="14"/>
  <c r="AG329" i="14" s="1"/>
  <c r="AH329" i="14" s="1"/>
  <c r="AG426" i="14"/>
  <c r="AH426" i="14" s="1"/>
  <c r="AG486" i="14"/>
  <c r="AH486" i="14" s="1"/>
  <c r="Y489" i="14"/>
  <c r="AG588" i="14"/>
  <c r="AH588" i="14" s="1"/>
  <c r="Y691" i="14"/>
  <c r="AG772" i="14"/>
  <c r="AD19" i="14"/>
  <c r="AD18" i="14" s="1"/>
  <c r="AE18" i="14" s="1"/>
  <c r="AD545" i="14"/>
  <c r="AE545" i="14" s="1"/>
  <c r="AD294" i="14"/>
  <c r="AE294" i="14" s="1"/>
  <c r="AE685" i="14"/>
  <c r="AY744" i="14"/>
  <c r="AD207" i="14"/>
  <c r="AH893" i="14"/>
  <c r="AE893" i="14"/>
  <c r="AG292" i="14"/>
  <c r="AH292" i="14" s="1"/>
  <c r="AG316" i="14"/>
  <c r="AH316" i="14" s="1"/>
  <c r="AG352" i="14"/>
  <c r="AY352" i="14" s="1"/>
  <c r="Y448" i="14"/>
  <c r="Y89" i="14"/>
  <c r="X169" i="14"/>
  <c r="AG169" i="14" s="1"/>
  <c r="AH169" i="14" s="1"/>
  <c r="AG312" i="14"/>
  <c r="AH312" i="14" s="1"/>
  <c r="X371" i="14"/>
  <c r="AG562" i="14"/>
  <c r="AH562" i="14" s="1"/>
  <c r="Y708" i="14"/>
  <c r="X26" i="14"/>
  <c r="Y329" i="14"/>
  <c r="AG87" i="14"/>
  <c r="AH87" i="14" s="1"/>
  <c r="X294" i="14"/>
  <c r="AG337" i="14"/>
  <c r="AY337" i="14" s="1"/>
  <c r="AG388" i="14"/>
  <c r="AH388" i="14" s="1"/>
  <c r="Y625" i="14"/>
  <c r="Y664" i="14"/>
  <c r="AG467" i="14"/>
  <c r="X648" i="14"/>
  <c r="AG685" i="14"/>
  <c r="AY685" i="14" s="1"/>
  <c r="AG745" i="14"/>
  <c r="AG765" i="14"/>
  <c r="Y693" i="14"/>
  <c r="Y706" i="14"/>
  <c r="AG751" i="14"/>
  <c r="AH751" i="14" s="1"/>
  <c r="AG758" i="14"/>
  <c r="AY758" i="14" s="1"/>
  <c r="AG719" i="14"/>
  <c r="AH719" i="14" s="1"/>
  <c r="AG725" i="14"/>
  <c r="AY725" i="14" s="1"/>
  <c r="X19" i="14"/>
  <c r="Y47" i="14"/>
  <c r="AG103" i="14"/>
  <c r="AH103" i="14" s="1"/>
  <c r="X206" i="14"/>
  <c r="AG207" i="14"/>
  <c r="Y207" i="14"/>
  <c r="AG137" i="14"/>
  <c r="Y137" i="14"/>
  <c r="AH352" i="14"/>
  <c r="Y403" i="14"/>
  <c r="AG403" i="14"/>
  <c r="AY403" i="14" s="1"/>
  <c r="AG265" i="14"/>
  <c r="AG269" i="14"/>
  <c r="AG215" i="14"/>
  <c r="AH215" i="14" s="1"/>
  <c r="AG429" i="14"/>
  <c r="Y475" i="14"/>
  <c r="AG331" i="14"/>
  <c r="X402" i="14"/>
  <c r="X409" i="14"/>
  <c r="AG508" i="14"/>
  <c r="AG528" i="14"/>
  <c r="AH528" i="14" s="1"/>
  <c r="X545" i="14"/>
  <c r="AG545" i="14" s="1"/>
  <c r="AH545" i="14" s="1"/>
  <c r="Y570" i="14"/>
  <c r="Y622" i="14"/>
  <c r="AG689" i="14"/>
  <c r="AY751" i="14"/>
  <c r="AZ751" i="14" s="1"/>
  <c r="AH772" i="14"/>
  <c r="AY486" i="14"/>
  <c r="AZ486" i="14" s="1"/>
  <c r="AD544" i="14"/>
  <c r="AE544" i="14" s="1"/>
  <c r="AE207" i="14"/>
  <c r="AD206" i="14"/>
  <c r="AZ744" i="14"/>
  <c r="BB744" i="14"/>
  <c r="BD744" i="14" s="1"/>
  <c r="Y371" i="14"/>
  <c r="AY562" i="14"/>
  <c r="BB562" i="14" s="1"/>
  <c r="AH467" i="14"/>
  <c r="AH725" i="14"/>
  <c r="AY719" i="14"/>
  <c r="BB719" i="14" s="1"/>
  <c r="Y648" i="14"/>
  <c r="AG294" i="14"/>
  <c r="AY294" i="14" s="1"/>
  <c r="Y294" i="14"/>
  <c r="AH337" i="14"/>
  <c r="Y26" i="14"/>
  <c r="X25" i="14"/>
  <c r="AH745" i="14"/>
  <c r="AY745" i="14"/>
  <c r="BF745" i="14" s="1"/>
  <c r="AH265" i="14"/>
  <c r="AH207" i="14"/>
  <c r="AH508" i="14"/>
  <c r="AH403" i="14"/>
  <c r="AG206" i="14"/>
  <c r="X205" i="14"/>
  <c r="AY689" i="14"/>
  <c r="BB689" i="14" s="1"/>
  <c r="AH689" i="14"/>
  <c r="AH331" i="14"/>
  <c r="AH269" i="14"/>
  <c r="X18" i="14"/>
  <c r="AG409" i="14"/>
  <c r="AH409" i="14" s="1"/>
  <c r="Y409" i="14"/>
  <c r="X408" i="14"/>
  <c r="AY429" i="14"/>
  <c r="AZ429" i="14" s="1"/>
  <c r="AH429" i="14"/>
  <c r="AH137" i="14"/>
  <c r="AD205" i="14"/>
  <c r="AG205" i="14" s="1"/>
  <c r="AZ745" i="14"/>
  <c r="X24" i="14"/>
  <c r="AZ719" i="14"/>
  <c r="AG408" i="14"/>
  <c r="AV44" i="99"/>
  <c r="AV24" i="99"/>
  <c r="AV20" i="99"/>
  <c r="AW20" i="99" s="1"/>
  <c r="Q26" i="99"/>
  <c r="AX60" i="99"/>
  <c r="BA60" i="99" s="1"/>
  <c r="AG22" i="99"/>
  <c r="AH22" i="99" s="1"/>
  <c r="Y25" i="99"/>
  <c r="AV21" i="99"/>
  <c r="AW21" i="99" s="1"/>
  <c r="AG42" i="99"/>
  <c r="AH42" i="99" s="1"/>
  <c r="Y51" i="99"/>
  <c r="AV59" i="99"/>
  <c r="AW59" i="99" s="1"/>
  <c r="AG32" i="99"/>
  <c r="AH32" i="99" s="1"/>
  <c r="AG20" i="99"/>
  <c r="AX20" i="99" s="1"/>
  <c r="S61" i="99"/>
  <c r="AX82" i="99"/>
  <c r="AY82" i="99" s="1"/>
  <c r="AG80" i="99"/>
  <c r="AH80" i="99" s="1"/>
  <c r="AV80" i="99"/>
  <c r="AV81" i="99"/>
  <c r="AX81" i="99" s="1"/>
  <c r="AP78" i="99"/>
  <c r="AJ78" i="99"/>
  <c r="AV68" i="99"/>
  <c r="AW68" i="99" s="1"/>
  <c r="AS66" i="99"/>
  <c r="AT66" i="99" s="1"/>
  <c r="AP65" i="99"/>
  <c r="AS65" i="99" s="1"/>
  <c r="AT65" i="99" s="1"/>
  <c r="AX67" i="99"/>
  <c r="AW67" i="99"/>
  <c r="AN67" i="99"/>
  <c r="AN68" i="99"/>
  <c r="AA64" i="99"/>
  <c r="AB65" i="99"/>
  <c r="AB64" i="99" s="1"/>
  <c r="AG59" i="99"/>
  <c r="AH59" i="99" s="1"/>
  <c r="AP57" i="99"/>
  <c r="AY60" i="99"/>
  <c r="AK56" i="99"/>
  <c r="AD58" i="99"/>
  <c r="AA57" i="99"/>
  <c r="AG52" i="99"/>
  <c r="AH52" i="99" s="1"/>
  <c r="AV42" i="99"/>
  <c r="AW42" i="99" s="1"/>
  <c r="AN41" i="99"/>
  <c r="AV39" i="99"/>
  <c r="AW39" i="99" s="1"/>
  <c r="AQ37" i="99"/>
  <c r="AS38" i="99"/>
  <c r="AT38" i="99" s="1"/>
  <c r="AP35" i="99"/>
  <c r="AX40" i="99"/>
  <c r="AY40" i="99" s="1"/>
  <c r="AL26" i="99"/>
  <c r="AJ37" i="99"/>
  <c r="AM38" i="99"/>
  <c r="AA37" i="99"/>
  <c r="AD38" i="99"/>
  <c r="AE38" i="99" s="1"/>
  <c r="AG39" i="99"/>
  <c r="AP30" i="99"/>
  <c r="AJ30" i="99"/>
  <c r="AM31" i="99"/>
  <c r="AV33" i="99"/>
  <c r="AA30" i="99"/>
  <c r="AV25" i="99"/>
  <c r="AW25" i="99" s="1"/>
  <c r="AN25" i="99"/>
  <c r="AV23" i="99"/>
  <c r="AW23" i="99" s="1"/>
  <c r="AX22" i="99"/>
  <c r="BA22" i="99" s="1"/>
  <c r="AS19" i="99"/>
  <c r="AT19" i="99" s="1"/>
  <c r="AP18" i="99"/>
  <c r="AJ18" i="99"/>
  <c r="AM19" i="99"/>
  <c r="AX21" i="99"/>
  <c r="AY21" i="99" s="1"/>
  <c r="AA18" i="99"/>
  <c r="AD19" i="99"/>
  <c r="AE19" i="99" s="1"/>
  <c r="AE20" i="99"/>
  <c r="W61" i="99"/>
  <c r="V65" i="99"/>
  <c r="X66" i="99"/>
  <c r="V49" i="99"/>
  <c r="AG43" i="99"/>
  <c r="V37" i="99"/>
  <c r="X38" i="99"/>
  <c r="V30" i="99"/>
  <c r="V18" i="99"/>
  <c r="X19" i="99"/>
  <c r="AW44" i="99"/>
  <c r="AW24" i="99"/>
  <c r="AH20" i="99"/>
  <c r="AX52" i="99"/>
  <c r="AY52" i="99" s="1"/>
  <c r="BA82" i="99"/>
  <c r="BC82" i="99" s="1"/>
  <c r="AW81" i="99"/>
  <c r="AW80" i="99"/>
  <c r="AX80" i="99"/>
  <c r="AP77" i="99"/>
  <c r="AJ77" i="99"/>
  <c r="AX68" i="99"/>
  <c r="AY68" i="99" s="1"/>
  <c r="AY67" i="99"/>
  <c r="BA67" i="99"/>
  <c r="AA63" i="99"/>
  <c r="AA62" i="99" s="1"/>
  <c r="AX59" i="99"/>
  <c r="BA59" i="99" s="1"/>
  <c r="AP56" i="99"/>
  <c r="AK55" i="99"/>
  <c r="AA56" i="99"/>
  <c r="AD57" i="99"/>
  <c r="AX42" i="99"/>
  <c r="AY42" i="99" s="1"/>
  <c r="BA40" i="99"/>
  <c r="BC40" i="99" s="1"/>
  <c r="AS37" i="99"/>
  <c r="AT37" i="99" s="1"/>
  <c r="AQ36" i="99"/>
  <c r="AP34" i="99"/>
  <c r="AJ36" i="99"/>
  <c r="AN38" i="99"/>
  <c r="AV38" i="99"/>
  <c r="AW38" i="99" s="1"/>
  <c r="AA36" i="99"/>
  <c r="AH39" i="99"/>
  <c r="AX39" i="99"/>
  <c r="AP29" i="99"/>
  <c r="AJ29" i="99"/>
  <c r="AM30" i="99"/>
  <c r="AW33" i="99"/>
  <c r="AX33" i="99"/>
  <c r="AA29" i="99"/>
  <c r="AX23" i="99"/>
  <c r="AY22" i="99"/>
  <c r="AP17" i="99"/>
  <c r="BA21" i="99"/>
  <c r="BC21" i="99" s="1"/>
  <c r="AV19" i="99"/>
  <c r="AW19" i="99" s="1"/>
  <c r="AN19" i="99"/>
  <c r="AJ17" i="99"/>
  <c r="AA17" i="99"/>
  <c r="AA16" i="99" s="1"/>
  <c r="Y66" i="99"/>
  <c r="V64" i="99"/>
  <c r="X65" i="99"/>
  <c r="BA52" i="99"/>
  <c r="V48" i="99"/>
  <c r="AX43" i="99"/>
  <c r="AH43" i="99"/>
  <c r="V36" i="99"/>
  <c r="AG38" i="99"/>
  <c r="Y38" i="99"/>
  <c r="V29" i="99"/>
  <c r="AG19" i="99"/>
  <c r="AH19" i="99" s="1"/>
  <c r="Y19" i="99"/>
  <c r="V17" i="99"/>
  <c r="X18" i="99"/>
  <c r="BB40" i="99"/>
  <c r="BB82" i="99"/>
  <c r="AY80" i="99"/>
  <c r="BA80" i="99"/>
  <c r="AP76" i="99"/>
  <c r="AJ76" i="99"/>
  <c r="BB67" i="99"/>
  <c r="BC67" i="99"/>
  <c r="AY59" i="99"/>
  <c r="AP55" i="99"/>
  <c r="AK54" i="99"/>
  <c r="AD56" i="99"/>
  <c r="AA55" i="99"/>
  <c r="BA42" i="99"/>
  <c r="BC42" i="99" s="1"/>
  <c r="AQ35" i="99"/>
  <c r="AS36" i="99"/>
  <c r="AT36" i="99" s="1"/>
  <c r="AJ35" i="99"/>
  <c r="AY39" i="99"/>
  <c r="BA39" i="99"/>
  <c r="AA35" i="99"/>
  <c r="AP28" i="99"/>
  <c r="AM29" i="99"/>
  <c r="AJ28" i="99"/>
  <c r="AY33" i="99"/>
  <c r="BA33" i="99"/>
  <c r="AA28" i="99"/>
  <c r="AY23" i="99"/>
  <c r="BA23" i="99"/>
  <c r="BC23" i="99" s="1"/>
  <c r="AP16" i="99"/>
  <c r="BB21" i="99"/>
  <c r="AJ16" i="99"/>
  <c r="Y65" i="99"/>
  <c r="V63" i="99"/>
  <c r="V62" i="99" s="1"/>
  <c r="X64" i="99"/>
  <c r="V47" i="99"/>
  <c r="BB52" i="99"/>
  <c r="BC52" i="99"/>
  <c r="AY43" i="99"/>
  <c r="BA43" i="99"/>
  <c r="AX38" i="99"/>
  <c r="AH38" i="99"/>
  <c r="V35" i="99"/>
  <c r="V28" i="99"/>
  <c r="V16" i="99"/>
  <c r="X17" i="99"/>
  <c r="BB80" i="99"/>
  <c r="BC80" i="99"/>
  <c r="AP75" i="99"/>
  <c r="AJ75" i="99"/>
  <c r="AP54" i="99"/>
  <c r="AK53" i="99"/>
  <c r="AD55" i="99"/>
  <c r="AA54" i="99"/>
  <c r="BB42" i="99"/>
  <c r="AQ34" i="99"/>
  <c r="AS35" i="99"/>
  <c r="AT35" i="99" s="1"/>
  <c r="AJ34" i="99"/>
  <c r="BB39" i="99"/>
  <c r="BC39" i="99"/>
  <c r="AA34" i="99"/>
  <c r="AP27" i="99"/>
  <c r="BB33" i="99"/>
  <c r="BC33" i="99"/>
  <c r="AM28" i="99"/>
  <c r="AJ27" i="99"/>
  <c r="AA27" i="99"/>
  <c r="BB23" i="99"/>
  <c r="AP15" i="99"/>
  <c r="AJ15" i="99"/>
  <c r="Y64" i="99"/>
  <c r="X63" i="99"/>
  <c r="V46" i="99"/>
  <c r="BC43" i="99"/>
  <c r="BB43" i="99"/>
  <c r="V34" i="99"/>
  <c r="BA38" i="99"/>
  <c r="AY38" i="99"/>
  <c r="V27" i="99"/>
  <c r="X16" i="99"/>
  <c r="V15" i="99"/>
  <c r="AP53" i="99"/>
  <c r="AA53" i="99"/>
  <c r="AD53" i="99" s="1"/>
  <c r="AD54" i="99"/>
  <c r="AQ26" i="99"/>
  <c r="AS34" i="99"/>
  <c r="AT34" i="99" s="1"/>
  <c r="AP26" i="99"/>
  <c r="AJ26" i="99"/>
  <c r="AM27" i="99"/>
  <c r="AA26" i="99"/>
  <c r="AP14" i="99"/>
  <c r="AJ14" i="99"/>
  <c r="X62" i="99"/>
  <c r="Y63" i="99"/>
  <c r="V45" i="99"/>
  <c r="BC38" i="99"/>
  <c r="BB38" i="99"/>
  <c r="V26" i="99"/>
  <c r="V14" i="99"/>
  <c r="X15" i="99"/>
  <c r="Y62" i="99"/>
  <c r="X14" i="99"/>
  <c r="AV720" i="14"/>
  <c r="AW720" i="14" s="1"/>
  <c r="AV721" i="14"/>
  <c r="AW721" i="14" s="1"/>
  <c r="AG720" i="14"/>
  <c r="Y987" i="14"/>
  <c r="AV987" i="14"/>
  <c r="Y985" i="14"/>
  <c r="AV985" i="14"/>
  <c r="Y973" i="14"/>
  <c r="AV973" i="14"/>
  <c r="AW973" i="14" s="1"/>
  <c r="Y971" i="14"/>
  <c r="Y958" i="14"/>
  <c r="AV958" i="14"/>
  <c r="AW958" i="14" s="1"/>
  <c r="Y956" i="14"/>
  <c r="AV956" i="14"/>
  <c r="Y919" i="14"/>
  <c r="AV919" i="14"/>
  <c r="Y917" i="14"/>
  <c r="AV917" i="14"/>
  <c r="AW917" i="14" s="1"/>
  <c r="Y916" i="14"/>
  <c r="Y904" i="14"/>
  <c r="AV904" i="14"/>
  <c r="AW904" i="14" s="1"/>
  <c r="AQ900" i="14"/>
  <c r="AQ899" i="14" s="1"/>
  <c r="Y902" i="14"/>
  <c r="Y847" i="14"/>
  <c r="AV847" i="14"/>
  <c r="AW847" i="14" s="1"/>
  <c r="AG846" i="14"/>
  <c r="AH846" i="14" s="1"/>
  <c r="Y844" i="14"/>
  <c r="AV844" i="14"/>
  <c r="AW844" i="14" s="1"/>
  <c r="AG843" i="14"/>
  <c r="W841" i="14"/>
  <c r="W840" i="14" s="1"/>
  <c r="Y828" i="14"/>
  <c r="AV828" i="14"/>
  <c r="AW828" i="14" s="1"/>
  <c r="Y810" i="14"/>
  <c r="AV810" i="14"/>
  <c r="AW810" i="14" s="1"/>
  <c r="AM806" i="14"/>
  <c r="AV806" i="14" s="1"/>
  <c r="AW806" i="14" s="1"/>
  <c r="Y724" i="14"/>
  <c r="AV724" i="14"/>
  <c r="AW724" i="14" s="1"/>
  <c r="Y707" i="14"/>
  <c r="Y705" i="14"/>
  <c r="AM703" i="14"/>
  <c r="AV705" i="14"/>
  <c r="AW705" i="14" s="1"/>
  <c r="AG704" i="14"/>
  <c r="Y692" i="14"/>
  <c r="AV692" i="14"/>
  <c r="AW692" i="14" s="1"/>
  <c r="Y690" i="14"/>
  <c r="AV690" i="14"/>
  <c r="AW690" i="14" s="1"/>
  <c r="Y627" i="14"/>
  <c r="AV627" i="14"/>
  <c r="AW627" i="14" s="1"/>
  <c r="AV623" i="14"/>
  <c r="AW623" i="14" s="1"/>
  <c r="AV624" i="14"/>
  <c r="AW624" i="14" s="1"/>
  <c r="AG623" i="14"/>
  <c r="AN567" i="14"/>
  <c r="Y569" i="14"/>
  <c r="AG567" i="14"/>
  <c r="AH567" i="14" s="1"/>
  <c r="AV569" i="14"/>
  <c r="AW569" i="14" s="1"/>
  <c r="AN563" i="14"/>
  <c r="Y565" i="14"/>
  <c r="AG563" i="14"/>
  <c r="AH563" i="14" s="1"/>
  <c r="AV565" i="14"/>
  <c r="AW565" i="14" s="1"/>
  <c r="AG564" i="14"/>
  <c r="AH564" i="14" s="1"/>
  <c r="AN529" i="14"/>
  <c r="Y531" i="14"/>
  <c r="AG529" i="14"/>
  <c r="AV531" i="14"/>
  <c r="AW531" i="14" s="1"/>
  <c r="AN525" i="14"/>
  <c r="Y527" i="14"/>
  <c r="AG525" i="14"/>
  <c r="AH525" i="14" s="1"/>
  <c r="AV527" i="14"/>
  <c r="AW527" i="14" s="1"/>
  <c r="Y488" i="14"/>
  <c r="AV488" i="14"/>
  <c r="AW488" i="14" s="1"/>
  <c r="AA482" i="14"/>
  <c r="AA481" i="14" s="1"/>
  <c r="AV484" i="14"/>
  <c r="AW484" i="14" s="1"/>
  <c r="AG484" i="14"/>
  <c r="AH484" i="14" s="1"/>
  <c r="AN445" i="14"/>
  <c r="Y447" i="14"/>
  <c r="AG445" i="14"/>
  <c r="AV447" i="14"/>
  <c r="AW447" i="14" s="1"/>
  <c r="AG446" i="14"/>
  <c r="V439" i="14"/>
  <c r="V438" i="14" s="1"/>
  <c r="AG441" i="14"/>
  <c r="AV443" i="14"/>
  <c r="AW443" i="14" s="1"/>
  <c r="AK439" i="14"/>
  <c r="AK438" i="14" s="1"/>
  <c r="Y428" i="14"/>
  <c r="AV428" i="14"/>
  <c r="AW428" i="14" s="1"/>
  <c r="Y425" i="14"/>
  <c r="AG424" i="14"/>
  <c r="Y390" i="14"/>
  <c r="AV390" i="14"/>
  <c r="AW390" i="14" s="1"/>
  <c r="AV386" i="14"/>
  <c r="AW386" i="14" s="1"/>
  <c r="AV387" i="14"/>
  <c r="AW387" i="14" s="1"/>
  <c r="AG386" i="14"/>
  <c r="Y351" i="14"/>
  <c r="AV351" i="14"/>
  <c r="AW351" i="14" s="1"/>
  <c r="AV347" i="14"/>
  <c r="AW347" i="14" s="1"/>
  <c r="Y348" i="14"/>
  <c r="AV348" i="14"/>
  <c r="AW348" i="14" s="1"/>
  <c r="AN313" i="14"/>
  <c r="Y315" i="14"/>
  <c r="AG313" i="14"/>
  <c r="AV315" i="14"/>
  <c r="AW315" i="14" s="1"/>
  <c r="AN309" i="14"/>
  <c r="Y311" i="14"/>
  <c r="AG309" i="14"/>
  <c r="AV311" i="14"/>
  <c r="AW311" i="14" s="1"/>
  <c r="AG310" i="14"/>
  <c r="AN270" i="14"/>
  <c r="Y272" i="14"/>
  <c r="AG270" i="14"/>
  <c r="AV272" i="14"/>
  <c r="AW272" i="14" s="1"/>
  <c r="AN266" i="14"/>
  <c r="Y268" i="14"/>
  <c r="AG266" i="14"/>
  <c r="AV268" i="14"/>
  <c r="AW268" i="14" s="1"/>
  <c r="Y230" i="14"/>
  <c r="AV230" i="14"/>
  <c r="AW230" i="14" s="1"/>
  <c r="AJ221" i="14"/>
  <c r="AM222" i="14"/>
  <c r="AV224" i="14"/>
  <c r="AW224" i="14" s="1"/>
  <c r="AV226" i="14"/>
  <c r="AG224" i="14"/>
  <c r="AV187" i="14"/>
  <c r="AW187" i="14" s="1"/>
  <c r="Y188" i="14"/>
  <c r="Y185" i="14"/>
  <c r="AV185" i="14"/>
  <c r="AW185" i="14" s="1"/>
  <c r="Y150" i="14"/>
  <c r="AV150" i="14"/>
  <c r="AW150" i="14" s="1"/>
  <c r="AG149" i="14"/>
  <c r="AP144" i="14"/>
  <c r="AP143" i="14" s="1"/>
  <c r="Y147" i="14"/>
  <c r="AV147" i="14"/>
  <c r="AW147" i="14" s="1"/>
  <c r="AG146" i="14"/>
  <c r="AJ101" i="14"/>
  <c r="AM102" i="14"/>
  <c r="AN102" i="14" s="1"/>
  <c r="AN108" i="14"/>
  <c r="Y110" i="14"/>
  <c r="AG109" i="14"/>
  <c r="AN104" i="14"/>
  <c r="Y106" i="14"/>
  <c r="AG104" i="14"/>
  <c r="AV106" i="14"/>
  <c r="AN66" i="14"/>
  <c r="Y68" i="14"/>
  <c r="AD65" i="14"/>
  <c r="AE65" i="14" s="1"/>
  <c r="AG66" i="14"/>
  <c r="AH66" i="14" s="1"/>
  <c r="AV68" i="14"/>
  <c r="AW68" i="14" s="1"/>
  <c r="AS65" i="14"/>
  <c r="AT65" i="14" s="1"/>
  <c r="Y64" i="14"/>
  <c r="AV64" i="14"/>
  <c r="AW64" i="14" s="1"/>
  <c r="Y49" i="14"/>
  <c r="AV45" i="14"/>
  <c r="AW45" i="14" s="1"/>
  <c r="AV46" i="14"/>
  <c r="AW46" i="14" s="1"/>
  <c r="AG45" i="14"/>
  <c r="AR954" i="14"/>
  <c r="AR953" i="14" s="1"/>
  <c r="AR952" i="14" s="1"/>
  <c r="AR951" i="14" s="1"/>
  <c r="AR950" i="14" s="1"/>
  <c r="AR949" i="14" s="1"/>
  <c r="AV916" i="14"/>
  <c r="AW916" i="14" s="1"/>
  <c r="AT799" i="14"/>
  <c r="AV799" i="14"/>
  <c r="AT758" i="14"/>
  <c r="AP741" i="14"/>
  <c r="AS742" i="14"/>
  <c r="AV742" i="14" s="1"/>
  <c r="AR688" i="14"/>
  <c r="AR687" i="14" s="1"/>
  <c r="AQ610" i="14"/>
  <c r="AQ609" i="14" s="1"/>
  <c r="AR307" i="14"/>
  <c r="AR306" i="14" s="1"/>
  <c r="AS222" i="14"/>
  <c r="AQ221" i="14"/>
  <c r="AQ102" i="14"/>
  <c r="AQ101" i="14" s="1"/>
  <c r="AQ43" i="14"/>
  <c r="AM864" i="14"/>
  <c r="AN848" i="14"/>
  <c r="AV848" i="14"/>
  <c r="AY842" i="14"/>
  <c r="AZ842" i="14" s="1"/>
  <c r="AJ741" i="14"/>
  <c r="AM742" i="14"/>
  <c r="AK717" i="14"/>
  <c r="AM718" i="14"/>
  <c r="AN718" i="14" s="1"/>
  <c r="AM664" i="14"/>
  <c r="AK587" i="14"/>
  <c r="AK586" i="14" s="1"/>
  <c r="AK561" i="14"/>
  <c r="AM561" i="14" s="1"/>
  <c r="AL545" i="14"/>
  <c r="AL544" i="14" s="1"/>
  <c r="AJ507" i="14"/>
  <c r="AJ506" i="14" s="1"/>
  <c r="AK384" i="14"/>
  <c r="AK383" i="14" s="1"/>
  <c r="AL291" i="14"/>
  <c r="AL290" i="14" s="1"/>
  <c r="AV292" i="14"/>
  <c r="AN292" i="14"/>
  <c r="AM273" i="14"/>
  <c r="AN273" i="14" s="1"/>
  <c r="AL264" i="14"/>
  <c r="AL263" i="14" s="1"/>
  <c r="AN209" i="14"/>
  <c r="AV209" i="14"/>
  <c r="AV207" i="14"/>
  <c r="AN207" i="14"/>
  <c r="AM206" i="14"/>
  <c r="AL182" i="14"/>
  <c r="AM182" i="14" s="1"/>
  <c r="AN169" i="14"/>
  <c r="AV169" i="14"/>
  <c r="AJ144" i="14"/>
  <c r="AJ143" i="14" s="1"/>
  <c r="AL86" i="14"/>
  <c r="AL85" i="14" s="1"/>
  <c r="AV87" i="14"/>
  <c r="AW87" i="14" s="1"/>
  <c r="AN87" i="14"/>
  <c r="AL60" i="14"/>
  <c r="AL59" i="14" s="1"/>
  <c r="AK43" i="14"/>
  <c r="AL17" i="14"/>
  <c r="AL16" i="14" s="1"/>
  <c r="AL15" i="14" s="1"/>
  <c r="AL14" i="14" s="1"/>
  <c r="AA969" i="14"/>
  <c r="AA968" i="14" s="1"/>
  <c r="AD970" i="14"/>
  <c r="AA954" i="14"/>
  <c r="AA953" i="14" s="1"/>
  <c r="AA952" i="14" s="1"/>
  <c r="AA951" i="14" s="1"/>
  <c r="AA950" i="14" s="1"/>
  <c r="AA915" i="14"/>
  <c r="AA914" i="14" s="1"/>
  <c r="AA900" i="14"/>
  <c r="AA899" i="14" s="1"/>
  <c r="AA898" i="14" s="1"/>
  <c r="AH901" i="14"/>
  <c r="AA878" i="14"/>
  <c r="AD878" i="14" s="1"/>
  <c r="AE878" i="14" s="1"/>
  <c r="AA841" i="14"/>
  <c r="AA840" i="14" s="1"/>
  <c r="AA824" i="14"/>
  <c r="AA823" i="14" s="1"/>
  <c r="AA822" i="14" s="1"/>
  <c r="AA821" i="14" s="1"/>
  <c r="AA806" i="14"/>
  <c r="AA805" i="14" s="1"/>
  <c r="AH765" i="14"/>
  <c r="AD743" i="14"/>
  <c r="AE743" i="14" s="1"/>
  <c r="AA742" i="14"/>
  <c r="AA718" i="14"/>
  <c r="AA717" i="14" s="1"/>
  <c r="AA703" i="14"/>
  <c r="AA702" i="14" s="1"/>
  <c r="AA688" i="14"/>
  <c r="AA678" i="14"/>
  <c r="AA677" i="14" s="1"/>
  <c r="AD664" i="14"/>
  <c r="AA658" i="14"/>
  <c r="AA657" i="14" s="1"/>
  <c r="AA656" i="14" s="1"/>
  <c r="AA655" i="14" s="1"/>
  <c r="AA621" i="14"/>
  <c r="AA561" i="14"/>
  <c r="AA560" i="14" s="1"/>
  <c r="AA523" i="14"/>
  <c r="AA522" i="14" s="1"/>
  <c r="AD482" i="14"/>
  <c r="AE482" i="14" s="1"/>
  <c r="AA439" i="14"/>
  <c r="AA438" i="14" s="1"/>
  <c r="AB439" i="14"/>
  <c r="AB438" i="14" s="1"/>
  <c r="AA384" i="14"/>
  <c r="AE371" i="14"/>
  <c r="AG371" i="14"/>
  <c r="AH371" i="14" s="1"/>
  <c r="AA345" i="14"/>
  <c r="AA344" i="14" s="1"/>
  <c r="AA307" i="14"/>
  <c r="AA306" i="14" s="1"/>
  <c r="AC307" i="14"/>
  <c r="AC306" i="14" s="1"/>
  <c r="AA264" i="14"/>
  <c r="AA263" i="14" s="1"/>
  <c r="AA222" i="14"/>
  <c r="AA221" i="14" s="1"/>
  <c r="AB182" i="14"/>
  <c r="AB181" i="14" s="1"/>
  <c r="AA182" i="14"/>
  <c r="AA173" i="14"/>
  <c r="AD174" i="14"/>
  <c r="AG171" i="14"/>
  <c r="AH171" i="14" s="1"/>
  <c r="AE171" i="14"/>
  <c r="AB144" i="14"/>
  <c r="AB143" i="14" s="1"/>
  <c r="AA144" i="14"/>
  <c r="AA102" i="14"/>
  <c r="AA101" i="14" s="1"/>
  <c r="AA60" i="14"/>
  <c r="AA59" i="14" s="1"/>
  <c r="AE26" i="14"/>
  <c r="AD25" i="14"/>
  <c r="U983" i="14"/>
  <c r="U982" i="14" s="1"/>
  <c r="W983" i="14"/>
  <c r="W982" i="14" s="1"/>
  <c r="W981" i="14" s="1"/>
  <c r="W980" i="14" s="1"/>
  <c r="W979" i="14" s="1"/>
  <c r="W978" i="14" s="1"/>
  <c r="V983" i="14"/>
  <c r="V982" i="14" s="1"/>
  <c r="V981" i="14" s="1"/>
  <c r="V980" i="14" s="1"/>
  <c r="V979" i="14" s="1"/>
  <c r="V978" i="14" s="1"/>
  <c r="V969" i="14"/>
  <c r="V968" i="14" s="1"/>
  <c r="V967" i="14" s="1"/>
  <c r="U969" i="14"/>
  <c r="U968" i="14" s="1"/>
  <c r="W954" i="14"/>
  <c r="W953" i="14" s="1"/>
  <c r="W952" i="14" s="1"/>
  <c r="W951" i="14" s="1"/>
  <c r="W950" i="14" s="1"/>
  <c r="W949" i="14" s="1"/>
  <c r="V954" i="14"/>
  <c r="V953" i="14" s="1"/>
  <c r="V952" i="14" s="1"/>
  <c r="V951" i="14" s="1"/>
  <c r="V950" i="14" s="1"/>
  <c r="V949" i="14" s="1"/>
  <c r="U954" i="14"/>
  <c r="U953" i="14" s="1"/>
  <c r="W915" i="14"/>
  <c r="W914" i="14" s="1"/>
  <c r="V915" i="14"/>
  <c r="V914" i="14" s="1"/>
  <c r="V913" i="14" s="1"/>
  <c r="V912" i="14" s="1"/>
  <c r="V911" i="14" s="1"/>
  <c r="U915" i="14"/>
  <c r="U914" i="14" s="1"/>
  <c r="U913" i="14" s="1"/>
  <c r="W900" i="14"/>
  <c r="W899" i="14" s="1"/>
  <c r="W898" i="14" s="1"/>
  <c r="W897" i="14" s="1"/>
  <c r="W896" i="14" s="1"/>
  <c r="W895" i="14" s="1"/>
  <c r="U900" i="14"/>
  <c r="U899" i="14" s="1"/>
  <c r="V900" i="14"/>
  <c r="V899" i="14" s="1"/>
  <c r="V878" i="14"/>
  <c r="V877" i="14" s="1"/>
  <c r="W878" i="14"/>
  <c r="W877" i="14" s="1"/>
  <c r="U878" i="14"/>
  <c r="U877" i="14" s="1"/>
  <c r="U841" i="14"/>
  <c r="U840" i="14" s="1"/>
  <c r="Y845" i="14"/>
  <c r="V841" i="14"/>
  <c r="V840" i="14" s="1"/>
  <c r="BB842" i="14"/>
  <c r="BD842" i="14" s="1"/>
  <c r="V824" i="14"/>
  <c r="V823" i="14" s="1"/>
  <c r="V822" i="14" s="1"/>
  <c r="V821" i="14" s="1"/>
  <c r="V820" i="14" s="1"/>
  <c r="V819" i="14" s="1"/>
  <c r="W824" i="14"/>
  <c r="W823" i="14" s="1"/>
  <c r="W822" i="14" s="1"/>
  <c r="W821" i="14" s="1"/>
  <c r="W820" i="14" s="1"/>
  <c r="W819" i="14" s="1"/>
  <c r="U824" i="14"/>
  <c r="U823" i="14" s="1"/>
  <c r="W806" i="14"/>
  <c r="W805" i="14" s="1"/>
  <c r="W804" i="14" s="1"/>
  <c r="W803" i="14" s="1"/>
  <c r="W802" i="14" s="1"/>
  <c r="W801" i="14" s="1"/>
  <c r="U806" i="14"/>
  <c r="U805" i="14" s="1"/>
  <c r="U804" i="14" s="1"/>
  <c r="U803" i="14" s="1"/>
  <c r="U802" i="14" s="1"/>
  <c r="V806" i="14"/>
  <c r="V805" i="14" s="1"/>
  <c r="W764" i="14"/>
  <c r="W763" i="14" s="1"/>
  <c r="U764" i="14"/>
  <c r="U763" i="14" s="1"/>
  <c r="Y733" i="14"/>
  <c r="V718" i="14"/>
  <c r="V717" i="14" s="1"/>
  <c r="W718" i="14"/>
  <c r="W717" i="14" s="1"/>
  <c r="U703" i="14"/>
  <c r="U702" i="14" s="1"/>
  <c r="U701" i="14" s="1"/>
  <c r="U700" i="14" s="1"/>
  <c r="U699" i="14" s="1"/>
  <c r="U698" i="14" s="1"/>
  <c r="W703" i="14"/>
  <c r="W702" i="14" s="1"/>
  <c r="W701" i="14" s="1"/>
  <c r="W700" i="14" s="1"/>
  <c r="W699" i="14" s="1"/>
  <c r="W698" i="14" s="1"/>
  <c r="V703" i="14"/>
  <c r="V702" i="14" s="1"/>
  <c r="V688" i="14"/>
  <c r="V687" i="14" s="1"/>
  <c r="W688" i="14"/>
  <c r="W687" i="14" s="1"/>
  <c r="U688" i="14"/>
  <c r="U687" i="14" s="1"/>
  <c r="V678" i="14"/>
  <c r="V677" i="14" s="1"/>
  <c r="U678" i="14"/>
  <c r="U677" i="14" s="1"/>
  <c r="W678" i="14"/>
  <c r="Y670" i="14"/>
  <c r="U658" i="14"/>
  <c r="U657" i="14" s="1"/>
  <c r="U656" i="14" s="1"/>
  <c r="U655" i="14" s="1"/>
  <c r="V658" i="14"/>
  <c r="V657" i="14" s="1"/>
  <c r="V656" i="14" s="1"/>
  <c r="V645" i="14"/>
  <c r="V644" i="14" s="1"/>
  <c r="W621" i="14"/>
  <c r="W620" i="14" s="1"/>
  <c r="U621" i="14"/>
  <c r="V621" i="14"/>
  <c r="V620" i="14" s="1"/>
  <c r="V561" i="14"/>
  <c r="V560" i="14" s="1"/>
  <c r="U561" i="14"/>
  <c r="W561" i="14"/>
  <c r="W560" i="14" s="1"/>
  <c r="W523" i="14"/>
  <c r="W522" i="14" s="1"/>
  <c r="V523" i="14"/>
  <c r="V522" i="14" s="1"/>
  <c r="U523" i="14"/>
  <c r="U522" i="14" s="1"/>
  <c r="W482" i="14"/>
  <c r="W481" i="14" s="1"/>
  <c r="V482" i="14"/>
  <c r="V481" i="14" s="1"/>
  <c r="U482" i="14"/>
  <c r="U481" i="14" s="1"/>
  <c r="W439" i="14"/>
  <c r="W438" i="14" s="1"/>
  <c r="U439" i="14"/>
  <c r="U438" i="14" s="1"/>
  <c r="U400" i="14"/>
  <c r="U384" i="14"/>
  <c r="U383" i="14" s="1"/>
  <c r="U382" i="14" s="1"/>
  <c r="U381" i="14" s="1"/>
  <c r="U380" i="14" s="1"/>
  <c r="U379" i="14" s="1"/>
  <c r="V384" i="14"/>
  <c r="V383" i="14" s="1"/>
  <c r="W384" i="14"/>
  <c r="W383" i="14" s="1"/>
  <c r="W382" i="14" s="1"/>
  <c r="W381" i="14" s="1"/>
  <c r="W380" i="14" s="1"/>
  <c r="W379" i="14" s="1"/>
  <c r="W345" i="14"/>
  <c r="W344" i="14" s="1"/>
  <c r="U345" i="14"/>
  <c r="U344" i="14" s="1"/>
  <c r="W307" i="14"/>
  <c r="W306" i="14" s="1"/>
  <c r="U307" i="14"/>
  <c r="U306" i="14" s="1"/>
  <c r="V307" i="14"/>
  <c r="V306" i="14" s="1"/>
  <c r="U264" i="14"/>
  <c r="U263" i="14" s="1"/>
  <c r="W264" i="14"/>
  <c r="W263" i="14" s="1"/>
  <c r="V264" i="14"/>
  <c r="V263" i="14" s="1"/>
  <c r="V222" i="14"/>
  <c r="V221" i="14" s="1"/>
  <c r="W222" i="14"/>
  <c r="W221" i="14" s="1"/>
  <c r="V182" i="14"/>
  <c r="V181" i="14" s="1"/>
  <c r="W182" i="14"/>
  <c r="W181" i="14" s="1"/>
  <c r="U182" i="14"/>
  <c r="U181" i="14" s="1"/>
  <c r="U173" i="14"/>
  <c r="W144" i="14"/>
  <c r="W143" i="14" s="1"/>
  <c r="U144" i="14"/>
  <c r="U143" i="14" s="1"/>
  <c r="V144" i="14"/>
  <c r="V143" i="14" s="1"/>
  <c r="V102" i="14"/>
  <c r="V101" i="14" s="1"/>
  <c r="U102" i="14"/>
  <c r="U101" i="14" s="1"/>
  <c r="W102" i="14"/>
  <c r="W101" i="14" s="1"/>
  <c r="V60" i="14"/>
  <c r="V59" i="14" s="1"/>
  <c r="W60" i="14"/>
  <c r="U60" i="14"/>
  <c r="U59" i="14" s="1"/>
  <c r="AA43" i="14"/>
  <c r="AD50" i="14"/>
  <c r="W43" i="14"/>
  <c r="V43" i="14"/>
  <c r="V42" i="14" s="1"/>
  <c r="U43" i="14"/>
  <c r="W17" i="14"/>
  <c r="V17" i="14"/>
  <c r="V16" i="14" s="1"/>
  <c r="V15" i="14" s="1"/>
  <c r="V14" i="14" s="1"/>
  <c r="AJ19" i="14"/>
  <c r="AJ18" i="14" s="1"/>
  <c r="AH720" i="14"/>
  <c r="AH843" i="14"/>
  <c r="X824" i="14"/>
  <c r="AN806" i="14"/>
  <c r="AH704" i="14"/>
  <c r="AA687" i="14"/>
  <c r="AH623" i="14"/>
  <c r="AY623" i="14"/>
  <c r="BB623" i="14" s="1"/>
  <c r="BC623" i="14" s="1"/>
  <c r="AH529" i="14"/>
  <c r="AY484" i="14"/>
  <c r="AH446" i="14"/>
  <c r="AH445" i="14"/>
  <c r="AH441" i="14"/>
  <c r="AH424" i="14"/>
  <c r="AA383" i="14"/>
  <c r="AH386" i="14"/>
  <c r="AH313" i="14"/>
  <c r="AH310" i="14"/>
  <c r="AH309" i="14"/>
  <c r="AH270" i="14"/>
  <c r="AH266" i="14"/>
  <c r="AH224" i="14"/>
  <c r="AY224" i="14"/>
  <c r="AL181" i="14"/>
  <c r="AH149" i="14"/>
  <c r="AA143" i="14"/>
  <c r="AH146" i="14"/>
  <c r="AH109" i="14"/>
  <c r="AH104" i="14"/>
  <c r="AH45" i="14"/>
  <c r="AY45" i="14"/>
  <c r="BF45" i="14" s="1"/>
  <c r="AW799" i="14"/>
  <c r="AY799" i="14"/>
  <c r="BB799" i="14" s="1"/>
  <c r="AS741" i="14"/>
  <c r="AP740" i="14"/>
  <c r="AS740" i="14" s="1"/>
  <c r="AS688" i="14"/>
  <c r="AT688" i="14" s="1"/>
  <c r="AQ42" i="14"/>
  <c r="AY848" i="14"/>
  <c r="BB848" i="14" s="1"/>
  <c r="AW848" i="14"/>
  <c r="AM741" i="14"/>
  <c r="AJ740" i="14"/>
  <c r="AM740" i="14" s="1"/>
  <c r="AN664" i="14"/>
  <c r="AV664" i="14"/>
  <c r="AM384" i="14"/>
  <c r="AN384" i="14" s="1"/>
  <c r="AW292" i="14"/>
  <c r="AY292" i="14"/>
  <c r="BB292" i="14" s="1"/>
  <c r="AW209" i="14"/>
  <c r="AM205" i="14"/>
  <c r="AV205" i="14" s="1"/>
  <c r="AV206" i="14"/>
  <c r="AY207" i="14"/>
  <c r="BB207" i="14" s="1"/>
  <c r="AW207" i="14"/>
  <c r="AW169" i="14"/>
  <c r="AY169" i="14"/>
  <c r="AK42" i="14"/>
  <c r="AE970" i="14"/>
  <c r="AG970" i="14"/>
  <c r="AH970" i="14" s="1"/>
  <c r="AD954" i="14"/>
  <c r="AE954" i="14" s="1"/>
  <c r="AA877" i="14"/>
  <c r="AD877" i="14" s="1"/>
  <c r="AA741" i="14"/>
  <c r="AD742" i="14"/>
  <c r="AE664" i="14"/>
  <c r="AG664" i="14"/>
  <c r="AA382" i="14"/>
  <c r="AA381" i="14" s="1"/>
  <c r="AA380" i="14" s="1"/>
  <c r="AD24" i="14"/>
  <c r="X841" i="14"/>
  <c r="Y841" i="14" s="1"/>
  <c r="BC842" i="14"/>
  <c r="U620" i="14"/>
  <c r="U560" i="14"/>
  <c r="U171" i="14"/>
  <c r="U168" i="14" s="1"/>
  <c r="U167" i="14" s="1"/>
  <c r="AG50" i="14"/>
  <c r="AE50" i="14"/>
  <c r="AD43" i="14"/>
  <c r="BB45" i="14"/>
  <c r="BC45" i="14" s="1"/>
  <c r="AP739" i="14"/>
  <c r="AS739" i="14" s="1"/>
  <c r="AZ848" i="14"/>
  <c r="AV741" i="14"/>
  <c r="AZ292" i="14"/>
  <c r="AZ207" i="14"/>
  <c r="BB169" i="14"/>
  <c r="BC169" i="14" s="1"/>
  <c r="AZ169" i="14"/>
  <c r="AD741" i="14"/>
  <c r="AA740" i="14"/>
  <c r="AD740" i="14" s="1"/>
  <c r="BD45" i="14"/>
  <c r="BD169" i="14"/>
  <c r="BF674" i="14"/>
  <c r="AV555" i="14"/>
  <c r="AW555" i="14" s="1"/>
  <c r="AH555" i="14"/>
  <c r="Y555" i="14"/>
  <c r="AN555" i="14"/>
  <c r="AQ645" i="14"/>
  <c r="AQ644" i="14" s="1"/>
  <c r="BF605" i="14"/>
  <c r="AP592" i="14"/>
  <c r="AC554" i="14"/>
  <c r="AC553" i="14" s="1"/>
  <c r="AC552" i="14" s="1"/>
  <c r="AL554" i="14"/>
  <c r="U592" i="14"/>
  <c r="U552" i="14"/>
  <c r="AQ514" i="14"/>
  <c r="U514" i="14"/>
  <c r="Y517" i="14"/>
  <c r="AV517" i="14"/>
  <c r="AW517" i="14" s="1"/>
  <c r="AL473" i="14"/>
  <c r="AM473" i="14" s="1"/>
  <c r="AM474" i="14"/>
  <c r="Y476" i="14"/>
  <c r="AV476" i="14"/>
  <c r="AW476" i="14" s="1"/>
  <c r="U375" i="14"/>
  <c r="X376" i="14"/>
  <c r="Y376" i="14" s="1"/>
  <c r="Y378" i="14"/>
  <c r="AV378" i="14"/>
  <c r="AW378" i="14"/>
  <c r="AM336" i="14"/>
  <c r="AL335" i="14"/>
  <c r="U335" i="14"/>
  <c r="Y338" i="14"/>
  <c r="AV338" i="14"/>
  <c r="AW338" i="14" s="1"/>
  <c r="AH301" i="14"/>
  <c r="AS299" i="14"/>
  <c r="AR298" i="14"/>
  <c r="AL298" i="14"/>
  <c r="AM298" i="14" s="1"/>
  <c r="AM299" i="14"/>
  <c r="AV299" i="14" s="1"/>
  <c r="Y301" i="14"/>
  <c r="AV301" i="14"/>
  <c r="AW301" i="14" s="1"/>
  <c r="AR255" i="14"/>
  <c r="Y258" i="14"/>
  <c r="AV258" i="14"/>
  <c r="AW258" i="14" s="1"/>
  <c r="Y216" i="14"/>
  <c r="AV216" i="14"/>
  <c r="AW216" i="14" s="1"/>
  <c r="AK171" i="14"/>
  <c r="AL173" i="14"/>
  <c r="AL171" i="14" s="1"/>
  <c r="AL168" i="14" s="1"/>
  <c r="AL167" i="14" s="1"/>
  <c r="AM174" i="14"/>
  <c r="AS174" i="14"/>
  <c r="AP173" i="14"/>
  <c r="AP171" i="14" s="1"/>
  <c r="AP168" i="14" s="1"/>
  <c r="V173" i="14"/>
  <c r="V171" i="14" s="1"/>
  <c r="AV176" i="14"/>
  <c r="AW176" i="14" s="1"/>
  <c r="AR135" i="14"/>
  <c r="AS136" i="14"/>
  <c r="AL135" i="14"/>
  <c r="AM136" i="14"/>
  <c r="AV136" i="14" s="1"/>
  <c r="Y138" i="14"/>
  <c r="AV138" i="14"/>
  <c r="AW138" i="14" s="1"/>
  <c r="AM94" i="14"/>
  <c r="AJ93" i="14"/>
  <c r="AV96" i="14"/>
  <c r="AW96" i="14"/>
  <c r="X790" i="14"/>
  <c r="U789" i="14"/>
  <c r="AT791" i="14"/>
  <c r="AH792" i="14"/>
  <c r="BB794" i="14"/>
  <c r="BC794" i="14" s="1"/>
  <c r="AZ794" i="14"/>
  <c r="Y792" i="14"/>
  <c r="AH794" i="14"/>
  <c r="Y796" i="14"/>
  <c r="AV792" i="14"/>
  <c r="AY792" i="14" s="1"/>
  <c r="AV796" i="14"/>
  <c r="AW796" i="14" s="1"/>
  <c r="AV793" i="14"/>
  <c r="AW793" i="14" s="1"/>
  <c r="AG795" i="14"/>
  <c r="AH643" i="14"/>
  <c r="U640" i="14"/>
  <c r="Y643" i="14"/>
  <c r="AV643" i="14"/>
  <c r="AW643" i="14" s="1"/>
  <c r="AY590" i="14"/>
  <c r="AH590" i="14"/>
  <c r="Y591" i="14"/>
  <c r="W587" i="14"/>
  <c r="W586" i="14" s="1"/>
  <c r="AV591" i="14"/>
  <c r="AW591" i="14" s="1"/>
  <c r="U587" i="14"/>
  <c r="U586" i="14" s="1"/>
  <c r="X586" i="14" s="1"/>
  <c r="AH589" i="14"/>
  <c r="AS587" i="14"/>
  <c r="Y589" i="14"/>
  <c r="AV589" i="14"/>
  <c r="AW589" i="14" s="1"/>
  <c r="AN548" i="14"/>
  <c r="AN549" i="14"/>
  <c r="AV550" i="14"/>
  <c r="AW550" i="14" s="1"/>
  <c r="Y551" i="14"/>
  <c r="W545" i="14"/>
  <c r="W544" i="14" s="1"/>
  <c r="AG550" i="14"/>
  <c r="AA545" i="14"/>
  <c r="AA544" i="14" s="1"/>
  <c r="U545" i="14"/>
  <c r="U544" i="14"/>
  <c r="AH547" i="14"/>
  <c r="Y547" i="14"/>
  <c r="AV547" i="14"/>
  <c r="AW547" i="14" s="1"/>
  <c r="AH513" i="14"/>
  <c r="AN511" i="14"/>
  <c r="Y513" i="14"/>
  <c r="AG511" i="14"/>
  <c r="AV513" i="14"/>
  <c r="AW513" i="14" s="1"/>
  <c r="W507" i="14"/>
  <c r="U507" i="14"/>
  <c r="AG512" i="14"/>
  <c r="AH512" i="14" s="1"/>
  <c r="AB506" i="14"/>
  <c r="AD507" i="14"/>
  <c r="U506" i="14"/>
  <c r="AV509" i="14"/>
  <c r="AW509" i="14" s="1"/>
  <c r="U466" i="14"/>
  <c r="AN470" i="14"/>
  <c r="Y472" i="14"/>
  <c r="AA466" i="14"/>
  <c r="AD466" i="14" s="1"/>
  <c r="AG470" i="14"/>
  <c r="AV472" i="14"/>
  <c r="AW472" i="14" s="1"/>
  <c r="W466" i="14"/>
  <c r="X466" i="14" s="1"/>
  <c r="AG471" i="14"/>
  <c r="V466" i="14"/>
  <c r="V465" i="14"/>
  <c r="AA465" i="14"/>
  <c r="AS465" i="14"/>
  <c r="U465" i="14"/>
  <c r="Y468" i="14"/>
  <c r="AV468" i="14"/>
  <c r="AW468" i="14" s="1"/>
  <c r="AV409" i="14"/>
  <c r="AN410" i="14"/>
  <c r="Y412" i="14"/>
  <c r="AS408" i="14"/>
  <c r="AG410" i="14"/>
  <c r="AV412" i="14"/>
  <c r="AW412" i="14"/>
  <c r="AG411" i="14"/>
  <c r="Y374" i="14"/>
  <c r="V368" i="14"/>
  <c r="V367" i="14" s="1"/>
  <c r="V364" i="14" s="1"/>
  <c r="V358" i="14" s="1"/>
  <c r="V357" i="14" s="1"/>
  <c r="U368" i="14"/>
  <c r="U367" i="14" s="1"/>
  <c r="AV374" i="14"/>
  <c r="AW374" i="14" s="1"/>
  <c r="AA368" i="14"/>
  <c r="W368" i="14"/>
  <c r="W367" i="14" s="1"/>
  <c r="W364" i="14" s="1"/>
  <c r="W358" i="14" s="1"/>
  <c r="W357" i="14" s="1"/>
  <c r="AH370" i="14"/>
  <c r="AT369" i="14"/>
  <c r="AV369" i="14"/>
  <c r="AW369" i="14" s="1"/>
  <c r="Y370" i="14"/>
  <c r="AV370" i="14"/>
  <c r="AY370" i="14" s="1"/>
  <c r="BF370" i="14" s="1"/>
  <c r="AN332" i="14"/>
  <c r="Y334" i="14"/>
  <c r="AA328" i="14"/>
  <c r="AD328" i="14" s="1"/>
  <c r="AD327" i="14" s="1"/>
  <c r="W328" i="14"/>
  <c r="W327" i="14" s="1"/>
  <c r="V328" i="14"/>
  <c r="V327" i="14" s="1"/>
  <c r="AG332" i="14"/>
  <c r="AV334" i="14"/>
  <c r="AW334" i="14" s="1"/>
  <c r="AG333" i="14"/>
  <c r="U328" i="14"/>
  <c r="X328" i="14" s="1"/>
  <c r="AA327" i="14"/>
  <c r="AH330" i="14"/>
  <c r="Y330" i="14"/>
  <c r="AV330" i="14"/>
  <c r="AW330" i="14" s="1"/>
  <c r="AH297" i="14"/>
  <c r="V291" i="14"/>
  <c r="V290" i="14"/>
  <c r="AN295" i="14"/>
  <c r="Y297" i="14"/>
  <c r="AG295" i="14"/>
  <c r="AV297" i="14"/>
  <c r="AW297" i="14" s="1"/>
  <c r="AA291" i="14"/>
  <c r="AD291" i="14" s="1"/>
  <c r="W291" i="14"/>
  <c r="W290" i="14" s="1"/>
  <c r="X290" i="14" s="1"/>
  <c r="U291" i="14"/>
  <c r="X291" i="14" s="1"/>
  <c r="AG296" i="14"/>
  <c r="AH296" i="14" s="1"/>
  <c r="AM291" i="14"/>
  <c r="AJ290" i="14"/>
  <c r="AH293" i="14"/>
  <c r="U290" i="14"/>
  <c r="AS291" i="14"/>
  <c r="AP290" i="14"/>
  <c r="Y293" i="14"/>
  <c r="AV293" i="14"/>
  <c r="AY293" i="14" s="1"/>
  <c r="AN252" i="14"/>
  <c r="Y254" i="14"/>
  <c r="U248" i="14"/>
  <c r="U247" i="14" s="1"/>
  <c r="V248" i="14"/>
  <c r="V247" i="14" s="1"/>
  <c r="AH250" i="14"/>
  <c r="Y250" i="14"/>
  <c r="AV250" i="14"/>
  <c r="AY250" i="14" s="1"/>
  <c r="AY209" i="14"/>
  <c r="AZ209" i="14" s="1"/>
  <c r="W206" i="14"/>
  <c r="W205" i="14" s="1"/>
  <c r="AN210" i="14"/>
  <c r="Y212" i="14"/>
  <c r="AG210" i="14"/>
  <c r="AH210" i="14" s="1"/>
  <c r="AV212" i="14"/>
  <c r="AW212" i="14" s="1"/>
  <c r="AA206" i="14"/>
  <c r="AA205" i="14"/>
  <c r="V206" i="14"/>
  <c r="V205" i="14" s="1"/>
  <c r="U206" i="14"/>
  <c r="U205" i="14"/>
  <c r="AG211" i="14"/>
  <c r="AH208" i="14"/>
  <c r="Y208" i="14"/>
  <c r="AV208" i="14"/>
  <c r="AY208" i="14" s="1"/>
  <c r="BF208" i="14" s="1"/>
  <c r="Y172" i="14"/>
  <c r="AV172" i="14"/>
  <c r="AW172" i="14" s="1"/>
  <c r="AH170" i="14"/>
  <c r="Y170" i="14"/>
  <c r="AV170" i="14"/>
  <c r="AW170" i="14"/>
  <c r="AG133" i="14"/>
  <c r="AN132" i="14"/>
  <c r="AE132" i="14"/>
  <c r="AV132" i="14"/>
  <c r="AW132" i="14" s="1"/>
  <c r="AT132" i="14"/>
  <c r="Y132" i="14"/>
  <c r="AR128" i="14"/>
  <c r="AR127" i="14"/>
  <c r="Y134" i="14"/>
  <c r="AV134" i="14"/>
  <c r="AW134" i="14" s="1"/>
  <c r="AK128" i="14"/>
  <c r="AK127" i="14" s="1"/>
  <c r="W128" i="14"/>
  <c r="W127" i="14"/>
  <c r="V128" i="14"/>
  <c r="V127" i="14"/>
  <c r="X127" i="14" s="1"/>
  <c r="U128" i="14"/>
  <c r="U127" i="14"/>
  <c r="AC128" i="14"/>
  <c r="AC127" i="14"/>
  <c r="AD127" i="14" s="1"/>
  <c r="AT129" i="14"/>
  <c r="AH130" i="14"/>
  <c r="Y130" i="14"/>
  <c r="Y129" i="14"/>
  <c r="AY91" i="14"/>
  <c r="BF91" i="14" s="1"/>
  <c r="AW91" i="14"/>
  <c r="AH89" i="14"/>
  <c r="AY89" i="14"/>
  <c r="AA86" i="14"/>
  <c r="AD86" i="14" s="1"/>
  <c r="U86" i="14"/>
  <c r="U85" i="14" s="1"/>
  <c r="Y92" i="14"/>
  <c r="W86" i="14"/>
  <c r="W85" i="14" s="1"/>
  <c r="AV92" i="14"/>
  <c r="AW92" i="14" s="1"/>
  <c r="V86" i="14"/>
  <c r="V85" i="14" s="1"/>
  <c r="V58" i="14" s="1"/>
  <c r="V57" i="14" s="1"/>
  <c r="V56" i="14" s="1"/>
  <c r="V55" i="14" s="1"/>
  <c r="AH88" i="14"/>
  <c r="AA85" i="14"/>
  <c r="AD85" i="14" s="1"/>
  <c r="Y88" i="14"/>
  <c r="AV88" i="14"/>
  <c r="AY88" i="14" s="1"/>
  <c r="AS24" i="14"/>
  <c r="AV24" i="14" s="1"/>
  <c r="AV25" i="14"/>
  <c r="AN27" i="14"/>
  <c r="Y29" i="14"/>
  <c r="AG27" i="14"/>
  <c r="AH27" i="14" s="1"/>
  <c r="AV29" i="14"/>
  <c r="AW29" i="14"/>
  <c r="AG28" i="14"/>
  <c r="AD732" i="14"/>
  <c r="AA731" i="14"/>
  <c r="AG735" i="14"/>
  <c r="AV737" i="14"/>
  <c r="AW737" i="14" s="1"/>
  <c r="AV738" i="14"/>
  <c r="AW738" i="14" s="1"/>
  <c r="AV735" i="14"/>
  <c r="AW735" i="14" s="1"/>
  <c r="AG737" i="14"/>
  <c r="AH737" i="14" s="1"/>
  <c r="Y948" i="14"/>
  <c r="AV948" i="14"/>
  <c r="AW948" i="14" s="1"/>
  <c r="X929" i="14"/>
  <c r="U928" i="14"/>
  <c r="AV931" i="14"/>
  <c r="AW931" i="14" s="1"/>
  <c r="Y835" i="14"/>
  <c r="AV835" i="14"/>
  <c r="AW835" i="14" s="1"/>
  <c r="AG774" i="14"/>
  <c r="AV776" i="14"/>
  <c r="AW776" i="14" s="1"/>
  <c r="AV773" i="14"/>
  <c r="AW773" i="14" s="1"/>
  <c r="AG775" i="14"/>
  <c r="AH775" i="14" s="1"/>
  <c r="AV777" i="14"/>
  <c r="AW777" i="14" s="1"/>
  <c r="AA756" i="14"/>
  <c r="AD757" i="14"/>
  <c r="AP755" i="14"/>
  <c r="U756" i="14"/>
  <c r="AG666" i="14"/>
  <c r="AV668" i="14"/>
  <c r="AW668" i="14" s="1"/>
  <c r="AV669" i="14"/>
  <c r="AW669" i="14" s="1"/>
  <c r="AV666" i="14"/>
  <c r="AW666" i="14" s="1"/>
  <c r="AG668" i="14"/>
  <c r="AV817" i="14"/>
  <c r="AW817" i="14" s="1"/>
  <c r="AV818" i="14"/>
  <c r="AW818" i="14" s="1"/>
  <c r="Y730" i="14"/>
  <c r="AV729" i="14"/>
  <c r="AW729" i="14" s="1"/>
  <c r="W677" i="14"/>
  <c r="AV686" i="14"/>
  <c r="AW686" i="14" s="1"/>
  <c r="Y62" i="14"/>
  <c r="AV62" i="14"/>
  <c r="AW62" i="14" s="1"/>
  <c r="AR554" i="14"/>
  <c r="AL553" i="14"/>
  <c r="AL552" i="14" s="1"/>
  <c r="AM554" i="14"/>
  <c r="AD554" i="14"/>
  <c r="AG554" i="14" s="1"/>
  <c r="AH554" i="14" s="1"/>
  <c r="AN336" i="14"/>
  <c r="AY301" i="14"/>
  <c r="AY258" i="14"/>
  <c r="BF258" i="14" s="1"/>
  <c r="AV174" i="14"/>
  <c r="AK168" i="14"/>
  <c r="AM173" i="14"/>
  <c r="AM171" i="14" s="1"/>
  <c r="AS135" i="14"/>
  <c r="AM93" i="14"/>
  <c r="AV93" i="14" s="1"/>
  <c r="AV94" i="14"/>
  <c r="X789" i="14"/>
  <c r="AH795" i="14"/>
  <c r="BD794" i="14"/>
  <c r="AZ590" i="14"/>
  <c r="BB590" i="14"/>
  <c r="AH550" i="14"/>
  <c r="AY550" i="14"/>
  <c r="BF550" i="14" s="1"/>
  <c r="AY547" i="14"/>
  <c r="BF547" i="14" s="1"/>
  <c r="AY513" i="14"/>
  <c r="BF513" i="14" s="1"/>
  <c r="AY512" i="14"/>
  <c r="BF512" i="14" s="1"/>
  <c r="AH470" i="14"/>
  <c r="AH471" i="14"/>
  <c r="AH410" i="14"/>
  <c r="AW409" i="14"/>
  <c r="AY409" i="14"/>
  <c r="AV408" i="14"/>
  <c r="AH411" i="14"/>
  <c r="AY411" i="14"/>
  <c r="BF411" i="14" s="1"/>
  <c r="AH332" i="14"/>
  <c r="AH333" i="14"/>
  <c r="AY333" i="14"/>
  <c r="BF333" i="14" s="1"/>
  <c r="AY330" i="14"/>
  <c r="BF330" i="14" s="1"/>
  <c r="AH295" i="14"/>
  <c r="AY297" i="14"/>
  <c r="AS290" i="14"/>
  <c r="AV291" i="14"/>
  <c r="BB209" i="14"/>
  <c r="BC209" i="14" s="1"/>
  <c r="AH211" i="14"/>
  <c r="AY170" i="14"/>
  <c r="BF170" i="14" s="1"/>
  <c r="AH133" i="14"/>
  <c r="AS127" i="14"/>
  <c r="AL128" i="14"/>
  <c r="AL127" i="14" s="1"/>
  <c r="BB89" i="14"/>
  <c r="BD89" i="14" s="1"/>
  <c r="AZ89" i="14"/>
  <c r="AH28" i="14"/>
  <c r="AH735" i="14"/>
  <c r="AD731" i="14"/>
  <c r="U927" i="14"/>
  <c r="U926" i="14" s="1"/>
  <c r="AH774" i="14"/>
  <c r="U755" i="14"/>
  <c r="AP754" i="14"/>
  <c r="AA755" i="14"/>
  <c r="AH666" i="14"/>
  <c r="AY666" i="14"/>
  <c r="BF666" i="14" s="1"/>
  <c r="AH668" i="14"/>
  <c r="AY668" i="14"/>
  <c r="BF668" i="14" s="1"/>
  <c r="BB673" i="14"/>
  <c r="BC673" i="14" s="1"/>
  <c r="AN554" i="14"/>
  <c r="AR553" i="14"/>
  <c r="AS554" i="14"/>
  <c r="AT554" i="14" s="1"/>
  <c r="AZ301" i="14"/>
  <c r="BB258" i="14"/>
  <c r="BC258" i="14" s="1"/>
  <c r="AZ258" i="14"/>
  <c r="AK167" i="14"/>
  <c r="BD590" i="14"/>
  <c r="BC590" i="14"/>
  <c r="AZ550" i="14"/>
  <c r="BB550" i="14"/>
  <c r="BC550" i="14" s="1"/>
  <c r="BB547" i="14"/>
  <c r="BC547" i="14" s="1"/>
  <c r="AZ547" i="14"/>
  <c r="BB513" i="14"/>
  <c r="BC513" i="14" s="1"/>
  <c r="AZ513" i="14"/>
  <c r="AZ411" i="14"/>
  <c r="BB411" i="14"/>
  <c r="BD411" i="14" s="1"/>
  <c r="AZ409" i="14"/>
  <c r="BB409" i="14"/>
  <c r="BC409" i="14" s="1"/>
  <c r="AY408" i="14"/>
  <c r="AZ333" i="14"/>
  <c r="BB333" i="14"/>
  <c r="BD333" i="14" s="1"/>
  <c r="AY329" i="14"/>
  <c r="BB329" i="14" s="1"/>
  <c r="BB330" i="14"/>
  <c r="AZ330" i="14"/>
  <c r="BB297" i="14"/>
  <c r="BD297" i="14" s="1"/>
  <c r="BB170" i="14"/>
  <c r="AZ170" i="14"/>
  <c r="AP753" i="14"/>
  <c r="U754" i="14"/>
  <c r="AA754" i="14"/>
  <c r="AZ668" i="14"/>
  <c r="BB668" i="14"/>
  <c r="BC668" i="14" s="1"/>
  <c r="BB666" i="14"/>
  <c r="BC666" i="14" s="1"/>
  <c r="AV554" i="14"/>
  <c r="AR552" i="14"/>
  <c r="BD258" i="14"/>
  <c r="BD550" i="14"/>
  <c r="BD547" i="14"/>
  <c r="BD513" i="14"/>
  <c r="BD330" i="14"/>
  <c r="BC330" i="14"/>
  <c r="BD170" i="14"/>
  <c r="BC170" i="14"/>
  <c r="U753" i="14"/>
  <c r="AA753" i="14"/>
  <c r="AW554" i="14"/>
  <c r="AV894" i="14"/>
  <c r="AW894" i="14" s="1"/>
  <c r="AN884" i="14"/>
  <c r="Y886" i="14"/>
  <c r="X878" i="14"/>
  <c r="AG885" i="14"/>
  <c r="AN880" i="14"/>
  <c r="Y882" i="14"/>
  <c r="AG880" i="14"/>
  <c r="AH880" i="14" s="1"/>
  <c r="AV882" i="14"/>
  <c r="AW882" i="14" s="1"/>
  <c r="AG881" i="14"/>
  <c r="AN873" i="14"/>
  <c r="Y875" i="14"/>
  <c r="AG874" i="14"/>
  <c r="AH874" i="14" s="1"/>
  <c r="AN867" i="14"/>
  <c r="Y869" i="14"/>
  <c r="AV866" i="14"/>
  <c r="AW866" i="14" s="1"/>
  <c r="AG868" i="14"/>
  <c r="AH868" i="14" s="1"/>
  <c r="AN860" i="14"/>
  <c r="Y862" i="14"/>
  <c r="AG861" i="14"/>
  <c r="Y856" i="14"/>
  <c r="AV856" i="14"/>
  <c r="AW856" i="14" s="1"/>
  <c r="AP855" i="14"/>
  <c r="AS855" i="14" s="1"/>
  <c r="AT855" i="14" s="1"/>
  <c r="BF165" i="14"/>
  <c r="AT782" i="14"/>
  <c r="X779" i="14"/>
  <c r="AG779" i="14" s="1"/>
  <c r="AM778" i="14"/>
  <c r="BF541" i="14"/>
  <c r="BF363" i="14"/>
  <c r="BF360" i="14"/>
  <c r="BF240" i="14"/>
  <c r="AP58" i="14"/>
  <c r="AP57" i="14" s="1"/>
  <c r="AH885" i="14"/>
  <c r="Y878" i="14"/>
  <c r="AH881" i="14"/>
  <c r="AH861" i="14"/>
  <c r="AA855" i="14"/>
  <c r="AA854" i="14" s="1"/>
  <c r="AP854" i="14"/>
  <c r="AP853" i="14" s="1"/>
  <c r="AJ855" i="14"/>
  <c r="AJ854" i="14" s="1"/>
  <c r="BF459" i="14"/>
  <c r="BF288" i="14"/>
  <c r="BF203" i="14"/>
  <c r="BF119" i="14"/>
  <c r="BF82" i="14"/>
  <c r="BF22" i="14"/>
  <c r="AD855" i="14"/>
  <c r="AG855" i="14" s="1"/>
  <c r="AH693" i="14"/>
  <c r="AH696" i="14"/>
  <c r="AY696" i="14"/>
  <c r="BF696" i="14" s="1"/>
  <c r="AV688" i="14"/>
  <c r="AW688" i="14" s="1"/>
  <c r="AH694" i="14"/>
  <c r="AY694" i="14"/>
  <c r="AM678" i="14"/>
  <c r="AK677" i="14"/>
  <c r="AL677" i="14"/>
  <c r="AL676" i="14" s="1"/>
  <c r="AL675" i="14" s="1"/>
  <c r="AH661" i="14"/>
  <c r="AY661" i="14"/>
  <c r="AE628" i="14"/>
  <c r="AG628" i="14"/>
  <c r="AH628" i="14" s="1"/>
  <c r="AH630" i="14"/>
  <c r="AH629" i="14"/>
  <c r="AJ609" i="14"/>
  <c r="AJ608" i="14" s="1"/>
  <c r="AP609" i="14"/>
  <c r="V609" i="14"/>
  <c r="V608" i="14" s="1"/>
  <c r="AH614" i="14"/>
  <c r="AY614" i="14"/>
  <c r="BF614" i="14" s="1"/>
  <c r="AS611" i="14"/>
  <c r="AV611" i="14" s="1"/>
  <c r="AH612" i="14"/>
  <c r="AY612" i="14"/>
  <c r="AH572" i="14"/>
  <c r="AH573" i="14"/>
  <c r="AH492" i="14"/>
  <c r="AH452" i="14"/>
  <c r="AH433" i="14"/>
  <c r="AH431" i="14"/>
  <c r="AH432" i="14"/>
  <c r="AH395" i="14"/>
  <c r="AH354" i="14"/>
  <c r="AH319" i="14"/>
  <c r="AH320" i="14"/>
  <c r="AH234" i="14"/>
  <c r="AH154" i="14"/>
  <c r="AH72" i="14"/>
  <c r="AZ696" i="14"/>
  <c r="BB696" i="14"/>
  <c r="BD696" i="14" s="1"/>
  <c r="AN678" i="14"/>
  <c r="AZ614" i="14"/>
  <c r="BB614" i="14"/>
  <c r="BD614" i="14" s="1"/>
  <c r="AP608" i="14"/>
  <c r="AP607" i="14" s="1"/>
  <c r="AP598" i="14" s="1"/>
  <c r="AP597" i="14" s="1"/>
  <c r="BC614" i="14"/>
  <c r="Q75" i="112"/>
  <c r="AR76" i="112"/>
  <c r="AC76" i="112"/>
  <c r="AN710" i="14"/>
  <c r="Y712" i="14"/>
  <c r="AV709" i="14"/>
  <c r="AW709" i="14" s="1"/>
  <c r="AG711" i="14"/>
  <c r="AH711" i="14" s="1"/>
  <c r="Y989" i="14"/>
  <c r="AN991" i="14"/>
  <c r="Y993" i="14"/>
  <c r="AV989" i="14"/>
  <c r="AW989" i="14" s="1"/>
  <c r="AG991" i="14"/>
  <c r="AH991" i="14" s="1"/>
  <c r="AV993" i="14"/>
  <c r="AW993" i="14"/>
  <c r="AV990" i="14"/>
  <c r="AW990" i="14" s="1"/>
  <c r="AG992" i="14"/>
  <c r="U967" i="14"/>
  <c r="U966" i="14" s="1"/>
  <c r="U965" i="14" s="1"/>
  <c r="U964" i="14" s="1"/>
  <c r="AN975" i="14"/>
  <c r="Y977" i="14"/>
  <c r="AG975" i="14"/>
  <c r="AV977" i="14"/>
  <c r="AW977" i="14" s="1"/>
  <c r="AG960" i="14"/>
  <c r="AV962" i="14"/>
  <c r="AW962" i="14" s="1"/>
  <c r="AV960" i="14"/>
  <c r="AW960" i="14" s="1"/>
  <c r="AG962" i="14"/>
  <c r="AN922" i="14"/>
  <c r="Y924" i="14"/>
  <c r="AG922" i="14"/>
  <c r="AV924" i="14"/>
  <c r="AW924" i="14" s="1"/>
  <c r="V898" i="14"/>
  <c r="V897" i="14" s="1"/>
  <c r="V896" i="14" s="1"/>
  <c r="V895" i="14" s="1"/>
  <c r="AH905" i="14"/>
  <c r="AG906" i="14"/>
  <c r="AV908" i="14"/>
  <c r="AW908" i="14" s="1"/>
  <c r="AV906" i="14"/>
  <c r="AW906" i="14" s="1"/>
  <c r="AG908" i="14"/>
  <c r="AN850" i="14"/>
  <c r="Y852" i="14"/>
  <c r="AG850" i="14"/>
  <c r="AV852" i="14"/>
  <c r="AW852" i="14" s="1"/>
  <c r="AN831" i="14"/>
  <c r="Y833" i="14"/>
  <c r="AG831" i="14"/>
  <c r="AH831" i="14" s="1"/>
  <c r="AV833" i="14"/>
  <c r="AW833" i="14" s="1"/>
  <c r="AG812" i="14"/>
  <c r="AV814" i="14"/>
  <c r="AW814" i="14"/>
  <c r="AG813" i="14"/>
  <c r="AH813" i="14" s="1"/>
  <c r="AV815" i="14"/>
  <c r="AW815" i="14" s="1"/>
  <c r="AV812" i="14"/>
  <c r="AW812" i="14" s="1"/>
  <c r="AG814" i="14"/>
  <c r="AV766" i="14"/>
  <c r="AW766" i="14" s="1"/>
  <c r="AG768" i="14"/>
  <c r="AH768" i="14" s="1"/>
  <c r="AV770" i="14"/>
  <c r="AW770" i="14" s="1"/>
  <c r="AG766" i="14"/>
  <c r="AH766" i="14" s="1"/>
  <c r="AV768" i="14"/>
  <c r="AW768" i="14" s="1"/>
  <c r="AG770" i="14"/>
  <c r="AH770" i="14" s="1"/>
  <c r="AN726" i="14"/>
  <c r="Y728" i="14"/>
  <c r="AG726" i="14"/>
  <c r="AH726" i="14" s="1"/>
  <c r="AV728" i="14"/>
  <c r="AW728" i="14" s="1"/>
  <c r="AH992" i="14"/>
  <c r="AH975" i="14"/>
  <c r="AH960" i="14"/>
  <c r="AY960" i="14"/>
  <c r="BF960" i="14" s="1"/>
  <c r="AH962" i="14"/>
  <c r="AH922" i="14"/>
  <c r="AH906" i="14"/>
  <c r="AY906" i="14"/>
  <c r="AH908" i="14"/>
  <c r="AY908" i="14"/>
  <c r="AZ908" i="14" s="1"/>
  <c r="AH850" i="14"/>
  <c r="AH812" i="14"/>
  <c r="AH814" i="14"/>
  <c r="AY814" i="14"/>
  <c r="BB814" i="14" s="1"/>
  <c r="BD814" i="14" s="1"/>
  <c r="BB960" i="14"/>
  <c r="BD960" i="14" s="1"/>
  <c r="AZ960" i="14"/>
  <c r="BB906" i="14"/>
  <c r="BC906" i="14" s="1"/>
  <c r="R839" i="14"/>
  <c r="R838" i="14" s="1"/>
  <c r="R837" i="14" s="1"/>
  <c r="R836" i="14" s="1"/>
  <c r="Q839" i="14"/>
  <c r="Q838" i="14" s="1"/>
  <c r="Q837" i="14" s="1"/>
  <c r="Q836" i="14" s="1"/>
  <c r="P839" i="14"/>
  <c r="P838" i="14" s="1"/>
  <c r="P837" i="14" s="1"/>
  <c r="P836" i="14" s="1"/>
  <c r="P824" i="14"/>
  <c r="P823" i="14" s="1"/>
  <c r="P822" i="14" s="1"/>
  <c r="P821" i="14" s="1"/>
  <c r="P820" i="14" s="1"/>
  <c r="P819" i="14" s="1"/>
  <c r="P762" i="14"/>
  <c r="P761" i="14" s="1"/>
  <c r="P760" i="14" s="1"/>
  <c r="R762" i="14"/>
  <c r="R761" i="14" s="1"/>
  <c r="R760" i="14" s="1"/>
  <c r="R716" i="14"/>
  <c r="R715" i="14" s="1"/>
  <c r="R714" i="14" s="1"/>
  <c r="P716" i="14"/>
  <c r="P715" i="14" s="1"/>
  <c r="P714" i="14" s="1"/>
  <c r="Q716" i="14"/>
  <c r="Q715" i="14" s="1"/>
  <c r="Q714" i="14" s="1"/>
  <c r="P688" i="14"/>
  <c r="P687" i="14"/>
  <c r="P676" i="14" s="1"/>
  <c r="P675" i="14" s="1"/>
  <c r="P654" i="14" s="1"/>
  <c r="P653" i="14" s="1"/>
  <c r="R676" i="14"/>
  <c r="R675" i="14" s="1"/>
  <c r="Q676" i="14"/>
  <c r="Q675" i="14"/>
  <c r="P640" i="14"/>
  <c r="P619" i="14" s="1"/>
  <c r="P618" i="14" s="1"/>
  <c r="P617" i="14" s="1"/>
  <c r="P616" i="14" s="1"/>
  <c r="R619" i="14"/>
  <c r="R618" i="14" s="1"/>
  <c r="R617" i="14" s="1"/>
  <c r="R616" i="14" s="1"/>
  <c r="R596" i="14" s="1"/>
  <c r="Q619" i="14"/>
  <c r="Q618" i="14" s="1"/>
  <c r="Q617" i="14" s="1"/>
  <c r="Q616" i="14" s="1"/>
  <c r="P598" i="14"/>
  <c r="P597" i="14" s="1"/>
  <c r="P596" i="14" s="1"/>
  <c r="Q598" i="14"/>
  <c r="Q597" i="14"/>
  <c r="Q596" i="14" s="1"/>
  <c r="R598" i="14"/>
  <c r="R597" i="14"/>
  <c r="Q559" i="14"/>
  <c r="Q558" i="14" s="1"/>
  <c r="Q557" i="14" s="1"/>
  <c r="Q556" i="14" s="1"/>
  <c r="R559" i="14"/>
  <c r="R558" i="14" s="1"/>
  <c r="R557" i="14" s="1"/>
  <c r="R556" i="14" s="1"/>
  <c r="P559" i="14"/>
  <c r="P558" i="14" s="1"/>
  <c r="P557" i="14" s="1"/>
  <c r="P556" i="14" s="1"/>
  <c r="Q480" i="14"/>
  <c r="Q479" i="14" s="1"/>
  <c r="Q478" i="14" s="1"/>
  <c r="Q477" i="14" s="1"/>
  <c r="Q437" i="14"/>
  <c r="Q436" i="14" s="1"/>
  <c r="Q435" i="14" s="1"/>
  <c r="Q434" i="14" s="1"/>
  <c r="R437" i="14"/>
  <c r="R436" i="14" s="1"/>
  <c r="R435" i="14" s="1"/>
  <c r="R434" i="14" s="1"/>
  <c r="P407" i="14"/>
  <c r="Q400" i="14"/>
  <c r="Q399" i="14" s="1"/>
  <c r="Q398" i="14" s="1"/>
  <c r="Q397" i="14" s="1"/>
  <c r="R400" i="14"/>
  <c r="R399" i="14" s="1"/>
  <c r="R398" i="14" s="1"/>
  <c r="R397" i="14" s="1"/>
  <c r="P343" i="14"/>
  <c r="P342" i="14" s="1"/>
  <c r="P341" i="14" s="1"/>
  <c r="P340" i="14" s="1"/>
  <c r="R343" i="14"/>
  <c r="R342" i="14" s="1"/>
  <c r="R341" i="14" s="1"/>
  <c r="R340" i="14" s="1"/>
  <c r="R339" i="14" s="1"/>
  <c r="P307" i="14"/>
  <c r="P306" i="14"/>
  <c r="R298" i="14"/>
  <c r="R279" i="14"/>
  <c r="R278" i="14"/>
  <c r="R195" i="14"/>
  <c r="R194" i="14" s="1"/>
  <c r="R180" i="14" s="1"/>
  <c r="R179" i="14" s="1"/>
  <c r="R178" i="14" s="1"/>
  <c r="Q180" i="14"/>
  <c r="Q179" i="14" s="1"/>
  <c r="Q178" i="14" s="1"/>
  <c r="R142" i="14"/>
  <c r="R141" i="14" s="1"/>
  <c r="R140" i="14" s="1"/>
  <c r="P127" i="14"/>
  <c r="P100" i="14" s="1"/>
  <c r="P99" i="14" s="1"/>
  <c r="P98" i="14" s="1"/>
  <c r="R100" i="14"/>
  <c r="R99" i="14"/>
  <c r="R98" i="14" s="1"/>
  <c r="R58" i="14"/>
  <c r="R57" i="14"/>
  <c r="R56" i="14" s="1"/>
  <c r="R55" i="14" s="1"/>
  <c r="P58" i="14"/>
  <c r="P57" i="14"/>
  <c r="P56" i="14" s="1"/>
  <c r="P55" i="14" s="1"/>
  <c r="R43" i="14"/>
  <c r="P43" i="14"/>
  <c r="Q42" i="14"/>
  <c r="P24" i="14"/>
  <c r="P19" i="14"/>
  <c r="P18" i="14"/>
  <c r="Q19" i="14"/>
  <c r="Q18" i="14" s="1"/>
  <c r="R19" i="14"/>
  <c r="R18" i="14"/>
  <c r="R17" i="14" s="1"/>
  <c r="R16" i="14" s="1"/>
  <c r="R15" i="14" s="1"/>
  <c r="R14" i="14" s="1"/>
  <c r="P400" i="14"/>
  <c r="P399" i="14" s="1"/>
  <c r="P398" i="14" s="1"/>
  <c r="P397" i="14" s="1"/>
  <c r="R42" i="14"/>
  <c r="P42" i="14"/>
  <c r="P17" i="14"/>
  <c r="P16" i="14"/>
  <c r="P15" i="14" s="1"/>
  <c r="P14" i="14" s="1"/>
  <c r="AG96" i="14"/>
  <c r="AY95" i="14"/>
  <c r="AV90" i="14"/>
  <c r="AN92" i="14"/>
  <c r="AM86" i="14"/>
  <c r="AV86" i="14" s="1"/>
  <c r="AJ85" i="14"/>
  <c r="AN88" i="14"/>
  <c r="AG92" i="14"/>
  <c r="AK58" i="14"/>
  <c r="AK57" i="14" s="1"/>
  <c r="AK56" i="14" s="1"/>
  <c r="AK55" i="14" s="1"/>
  <c r="AA58" i="14"/>
  <c r="AA57" i="14" s="1"/>
  <c r="AT72" i="14"/>
  <c r="AG73" i="14"/>
  <c r="AH73" i="14" s="1"/>
  <c r="AG70" i="14"/>
  <c r="AG68" i="14"/>
  <c r="AH68" i="14" s="1"/>
  <c r="AG67" i="14"/>
  <c r="AS60" i="14"/>
  <c r="AQ59" i="14"/>
  <c r="AV63" i="14"/>
  <c r="AW63" i="14" s="1"/>
  <c r="AG64" i="14"/>
  <c r="AH64" i="14" s="1"/>
  <c r="AE63" i="14"/>
  <c r="AG62" i="14"/>
  <c r="AH62" i="14" s="1"/>
  <c r="U58" i="14"/>
  <c r="U57" i="14" s="1"/>
  <c r="U56" i="14" s="1"/>
  <c r="S60" i="14"/>
  <c r="S59" i="14"/>
  <c r="AN51" i="14"/>
  <c r="AG51" i="14"/>
  <c r="AG53" i="14"/>
  <c r="AG54" i="14"/>
  <c r="AH54" i="14" s="1"/>
  <c r="AG49" i="14"/>
  <c r="AV49" i="14"/>
  <c r="AW49" i="14" s="1"/>
  <c r="AH49" i="14"/>
  <c r="AE49" i="14"/>
  <c r="AG48" i="14"/>
  <c r="AH48" i="14" s="1"/>
  <c r="AV48" i="14"/>
  <c r="AR43" i="14"/>
  <c r="AY53" i="14"/>
  <c r="BF53" i="14" s="1"/>
  <c r="BF41" i="14"/>
  <c r="AS43" i="14"/>
  <c r="AM43" i="14"/>
  <c r="AJ42" i="14"/>
  <c r="AG46" i="14"/>
  <c r="AY46" i="14" s="1"/>
  <c r="AZ53" i="14"/>
  <c r="Y53" i="14"/>
  <c r="AH44" i="14"/>
  <c r="AY44" i="14"/>
  <c r="AH46" i="14"/>
  <c r="Y46" i="14"/>
  <c r="AG29" i="14"/>
  <c r="AE28" i="14"/>
  <c r="AE29" i="14"/>
  <c r="S43" i="14"/>
  <c r="S18" i="14"/>
  <c r="Y18" i="14" s="1"/>
  <c r="Y19" i="14"/>
  <c r="AE19" i="14"/>
  <c r="AT19" i="14"/>
  <c r="AN19" i="14"/>
  <c r="AH96" i="14"/>
  <c r="AY96" i="14"/>
  <c r="BF96" i="14" s="1"/>
  <c r="BB95" i="14"/>
  <c r="AZ95" i="14"/>
  <c r="AW90" i="14"/>
  <c r="AY92" i="14"/>
  <c r="BF92" i="14" s="1"/>
  <c r="AH92" i="14"/>
  <c r="AH70" i="14"/>
  <c r="AH67" i="14"/>
  <c r="AS59" i="14"/>
  <c r="AT59" i="14" s="1"/>
  <c r="AY64" i="14"/>
  <c r="BF64" i="14" s="1"/>
  <c r="AR42" i="14"/>
  <c r="AS42" i="14" s="1"/>
  <c r="AT42" i="14" s="1"/>
  <c r="AY48" i="14"/>
  <c r="BF48" i="14" s="1"/>
  <c r="AW48" i="14"/>
  <c r="AV43" i="14"/>
  <c r="AZ44" i="14"/>
  <c r="BB44" i="14"/>
  <c r="BC44" i="14" s="1"/>
  <c r="AY29" i="14"/>
  <c r="BF29" i="14" s="1"/>
  <c r="AH29" i="14"/>
  <c r="AG26" i="14"/>
  <c r="BF21" i="14"/>
  <c r="AN43" i="14"/>
  <c r="S42" i="14"/>
  <c r="AE43" i="14"/>
  <c r="AT18" i="14"/>
  <c r="BB96" i="14"/>
  <c r="BD96" i="14" s="1"/>
  <c r="AZ96" i="14"/>
  <c r="BC95" i="14"/>
  <c r="BD95" i="14"/>
  <c r="BB92" i="14"/>
  <c r="AZ92" i="14"/>
  <c r="AZ48" i="14"/>
  <c r="AZ29" i="14"/>
  <c r="AH26" i="14"/>
  <c r="AG25" i="14"/>
  <c r="AH25" i="14" s="1"/>
  <c r="BD92" i="14"/>
  <c r="BC92" i="14"/>
  <c r="U57" i="99" l="1"/>
  <c r="X58" i="99"/>
  <c r="AG58" i="99" s="1"/>
  <c r="AA78" i="99"/>
  <c r="AD79" i="99"/>
  <c r="AE79" i="99" s="1"/>
  <c r="Q13" i="99"/>
  <c r="Q12" i="99" s="1"/>
  <c r="Q11" i="99" s="1"/>
  <c r="U26" i="99"/>
  <c r="AU72" i="112"/>
  <c r="AV72" i="112"/>
  <c r="AY72" i="112" s="1"/>
  <c r="Z75" i="112"/>
  <c r="AB75" i="112" s="1"/>
  <c r="AC75" i="112" s="1"/>
  <c r="AQ75" i="112"/>
  <c r="AR75" i="112" s="1"/>
  <c r="AR118" i="112"/>
  <c r="R62" i="112"/>
  <c r="AR62" i="112" s="1"/>
  <c r="AT106" i="112"/>
  <c r="AU106" i="112" s="1"/>
  <c r="R75" i="112"/>
  <c r="S117" i="112"/>
  <c r="O157" i="112"/>
  <c r="AX10" i="147"/>
  <c r="BB10" i="147"/>
  <c r="BA10" i="147"/>
  <c r="AZ10" i="147"/>
  <c r="AV991" i="14"/>
  <c r="AW991" i="14" s="1"/>
  <c r="AT974" i="14"/>
  <c r="AS969" i="14"/>
  <c r="AV975" i="14"/>
  <c r="AG963" i="14"/>
  <c r="AH963" i="14" s="1"/>
  <c r="AL858" i="14"/>
  <c r="AM855" i="14"/>
  <c r="AN855" i="14" s="1"/>
  <c r="AV851" i="14"/>
  <c r="AW851" i="14" s="1"/>
  <c r="AV825" i="14"/>
  <c r="AW825" i="14" s="1"/>
  <c r="AN825" i="14"/>
  <c r="AY768" i="14"/>
  <c r="AY765" i="14"/>
  <c r="BB765" i="14" s="1"/>
  <c r="AC716" i="14"/>
  <c r="AC715" i="14" s="1"/>
  <c r="AC714" i="14" s="1"/>
  <c r="AT704" i="14"/>
  <c r="AV704" i="14"/>
  <c r="AW704" i="14" s="1"/>
  <c r="AY704" i="14"/>
  <c r="AR703" i="14"/>
  <c r="AD648" i="14"/>
  <c r="AS603" i="14"/>
  <c r="X561" i="14"/>
  <c r="AV536" i="14"/>
  <c r="AW536" i="14" s="1"/>
  <c r="AS482" i="14"/>
  <c r="AZ454" i="14"/>
  <c r="AH453" i="14"/>
  <c r="AG451" i="14"/>
  <c r="AH451" i="14" s="1"/>
  <c r="W422" i="14"/>
  <c r="W421" i="14" s="1"/>
  <c r="W420" i="14" s="1"/>
  <c r="AG394" i="14"/>
  <c r="AH394" i="14" s="1"/>
  <c r="AG390" i="14"/>
  <c r="X384" i="14"/>
  <c r="Y384" i="14" s="1"/>
  <c r="AQ345" i="14"/>
  <c r="Y346" i="14"/>
  <c r="BB278" i="14"/>
  <c r="AV229" i="14"/>
  <c r="AW229" i="14" s="1"/>
  <c r="AD223" i="14"/>
  <c r="AE223" i="14" s="1"/>
  <c r="AV193" i="14"/>
  <c r="AW193" i="14" s="1"/>
  <c r="AR144" i="14"/>
  <c r="AR143" i="14" s="1"/>
  <c r="AY117" i="14"/>
  <c r="AZ118" i="14"/>
  <c r="AV113" i="14"/>
  <c r="AW113" i="14" s="1"/>
  <c r="AG110" i="14"/>
  <c r="AH110" i="14" s="1"/>
  <c r="AW72" i="14"/>
  <c r="AY72" i="14"/>
  <c r="AV51" i="14"/>
  <c r="AW51" i="14" s="1"/>
  <c r="AV54" i="14"/>
  <c r="BB53" i="14"/>
  <c r="AY49" i="14"/>
  <c r="AG987" i="14"/>
  <c r="AH987" i="14" s="1"/>
  <c r="AG985" i="14"/>
  <c r="AH985" i="14" s="1"/>
  <c r="AG974" i="14"/>
  <c r="AH974" i="14" s="1"/>
  <c r="X969" i="14"/>
  <c r="Y974" i="14"/>
  <c r="AV976" i="14"/>
  <c r="AW976" i="14" s="1"/>
  <c r="AG973" i="14"/>
  <c r="AK969" i="14"/>
  <c r="AK968" i="14" s="1"/>
  <c r="AK967" i="14" s="1"/>
  <c r="AK966" i="14" s="1"/>
  <c r="AK965" i="14" s="1"/>
  <c r="AK964" i="14" s="1"/>
  <c r="AM970" i="14"/>
  <c r="AV971" i="14"/>
  <c r="AW971" i="14" s="1"/>
  <c r="AG971" i="14"/>
  <c r="Y963" i="14"/>
  <c r="AG956" i="14"/>
  <c r="AH956" i="14" s="1"/>
  <c r="AS944" i="14"/>
  <c r="AT944" i="14" s="1"/>
  <c r="AV945" i="14"/>
  <c r="AW945" i="14" s="1"/>
  <c r="AM944" i="14"/>
  <c r="AG945" i="14"/>
  <c r="X944" i="14"/>
  <c r="AS933" i="14"/>
  <c r="AT933" i="14" s="1"/>
  <c r="AT937" i="14"/>
  <c r="AM933" i="14"/>
  <c r="AM935" i="14"/>
  <c r="AN937" i="14"/>
  <c r="AD933" i="14"/>
  <c r="AE933" i="14" s="1"/>
  <c r="AE937" i="14"/>
  <c r="Y937" i="14"/>
  <c r="V927" i="14"/>
  <c r="X928" i="14"/>
  <c r="AG923" i="14"/>
  <c r="AH923" i="14" s="1"/>
  <c r="AV922" i="14"/>
  <c r="AW922" i="14" s="1"/>
  <c r="AG919" i="14"/>
  <c r="AH919" i="14" s="1"/>
  <c r="AM915" i="14"/>
  <c r="AN915" i="14" s="1"/>
  <c r="AL914" i="14"/>
  <c r="AL913" i="14" s="1"/>
  <c r="AG917" i="14"/>
  <c r="AG907" i="14"/>
  <c r="AH907" i="14" s="1"/>
  <c r="AR899" i="14"/>
  <c r="AR898" i="14" s="1"/>
  <c r="AR897" i="14" s="1"/>
  <c r="AR896" i="14" s="1"/>
  <c r="AS900" i="14"/>
  <c r="AT900" i="14" s="1"/>
  <c r="AG894" i="14"/>
  <c r="AH894" i="14" s="1"/>
  <c r="Y894" i="14"/>
  <c r="AG886" i="14"/>
  <c r="AH886" i="14" s="1"/>
  <c r="AD883" i="14"/>
  <c r="AE883" i="14" s="1"/>
  <c r="AG875" i="14"/>
  <c r="AH875" i="14" s="1"/>
  <c r="AV873" i="14"/>
  <c r="AV860" i="14"/>
  <c r="AW860" i="14" s="1"/>
  <c r="AG856" i="14"/>
  <c r="AV846" i="14"/>
  <c r="AN846" i="14"/>
  <c r="AC841" i="14"/>
  <c r="AC840" i="14" s="1"/>
  <c r="AM824" i="14"/>
  <c r="AV824" i="14" s="1"/>
  <c r="AY827" i="14"/>
  <c r="BB827" i="14" s="1"/>
  <c r="AV826" i="14"/>
  <c r="AW826" i="14" s="1"/>
  <c r="AG818" i="14"/>
  <c r="X806" i="14"/>
  <c r="Y806" i="14" s="1"/>
  <c r="AV775" i="14"/>
  <c r="AW775" i="14" s="1"/>
  <c r="AN775" i="14"/>
  <c r="AG773" i="14"/>
  <c r="AT771" i="14"/>
  <c r="AN771" i="14"/>
  <c r="AE771" i="14"/>
  <c r="Y771" i="14"/>
  <c r="AG767" i="14"/>
  <c r="AH767" i="14" s="1"/>
  <c r="AA764" i="14"/>
  <c r="AA763" i="14" s="1"/>
  <c r="AM750" i="14"/>
  <c r="AV750" i="14" s="1"/>
  <c r="AS732" i="14"/>
  <c r="AL731" i="14"/>
  <c r="AG730" i="14"/>
  <c r="AH730" i="14" s="1"/>
  <c r="AG728" i="14"/>
  <c r="AV726" i="14"/>
  <c r="AG724" i="14"/>
  <c r="AN721" i="14"/>
  <c r="AG721" i="14"/>
  <c r="AE721" i="14"/>
  <c r="Y721" i="14"/>
  <c r="AE706" i="14"/>
  <c r="AG706" i="14"/>
  <c r="AG705" i="14"/>
  <c r="AH705" i="14" s="1"/>
  <c r="AV695" i="14"/>
  <c r="AW695" i="14" s="1"/>
  <c r="AV691" i="14"/>
  <c r="AW691" i="14" s="1"/>
  <c r="AP676" i="14"/>
  <c r="AP675" i="14" s="1"/>
  <c r="AD688" i="14"/>
  <c r="AE688" i="14" s="1"/>
  <c r="AV683" i="14"/>
  <c r="AW683" i="14" s="1"/>
  <c r="AG680" i="14"/>
  <c r="AH680" i="14" s="1"/>
  <c r="BD666" i="14"/>
  <c r="AZ666" i="14"/>
  <c r="AT664" i="14"/>
  <c r="AW664" i="14"/>
  <c r="W658" i="14"/>
  <c r="AG663" i="14"/>
  <c r="AH663" i="14" s="1"/>
  <c r="AV662" i="14"/>
  <c r="AW662" i="14" s="1"/>
  <c r="AG662" i="14"/>
  <c r="AG659" i="14"/>
  <c r="AV660" i="14"/>
  <c r="AW660" i="14" s="1"/>
  <c r="AG660" i="14"/>
  <c r="Y660" i="14"/>
  <c r="AM625" i="14"/>
  <c r="U609" i="14"/>
  <c r="X610" i="14"/>
  <c r="Y610" i="14" s="1"/>
  <c r="AZ576" i="14"/>
  <c r="AY575" i="14"/>
  <c r="BC580" i="14"/>
  <c r="BD580" i="14"/>
  <c r="AG574" i="14"/>
  <c r="AH574" i="14" s="1"/>
  <c r="Y574" i="14"/>
  <c r="AH570" i="14"/>
  <c r="AY570" i="14"/>
  <c r="AG566" i="14"/>
  <c r="AG569" i="14"/>
  <c r="AP561" i="14"/>
  <c r="AR561" i="14"/>
  <c r="AR560" i="14" s="1"/>
  <c r="AV567" i="14"/>
  <c r="AV563" i="14"/>
  <c r="AS532" i="14"/>
  <c r="AG533" i="14"/>
  <c r="AY533" i="14" s="1"/>
  <c r="Y533" i="14"/>
  <c r="AG531" i="14"/>
  <c r="AV529" i="14"/>
  <c r="AG527" i="14"/>
  <c r="AS522" i="14"/>
  <c r="Y524" i="14"/>
  <c r="AV525" i="14"/>
  <c r="AW525" i="14" s="1"/>
  <c r="AQ521" i="14"/>
  <c r="AQ520" i="14" s="1"/>
  <c r="AQ519" i="14" s="1"/>
  <c r="AQ518" i="14" s="1"/>
  <c r="AY524" i="14"/>
  <c r="BB524" i="14" s="1"/>
  <c r="BD524" i="14" s="1"/>
  <c r="AH524" i="14"/>
  <c r="AY525" i="14"/>
  <c r="BB525" i="14" s="1"/>
  <c r="BD525" i="14" s="1"/>
  <c r="AZ495" i="14"/>
  <c r="BB495" i="14"/>
  <c r="Y483" i="14"/>
  <c r="AL439" i="14"/>
  <c r="AL438" i="14" s="1"/>
  <c r="AC439" i="14"/>
  <c r="AD439" i="14" s="1"/>
  <c r="AE439" i="14" s="1"/>
  <c r="AG444" i="14"/>
  <c r="V437" i="14"/>
  <c r="V436" i="14" s="1"/>
  <c r="V435" i="14" s="1"/>
  <c r="V434" i="14" s="1"/>
  <c r="AA422" i="14"/>
  <c r="AD422" i="14" s="1"/>
  <c r="AE422" i="14" s="1"/>
  <c r="V422" i="14"/>
  <c r="V421" i="14" s="1"/>
  <c r="V420" i="14" s="1"/>
  <c r="U422" i="14"/>
  <c r="U421" i="14" s="1"/>
  <c r="AP421" i="14"/>
  <c r="AS422" i="14"/>
  <c r="AT422" i="14" s="1"/>
  <c r="AM422" i="14"/>
  <c r="AJ421" i="14"/>
  <c r="AY426" i="14"/>
  <c r="BB426" i="14" s="1"/>
  <c r="AG425" i="14"/>
  <c r="AH425" i="14" s="1"/>
  <c r="AP384" i="14"/>
  <c r="AP383" i="14" s="1"/>
  <c r="AY386" i="14"/>
  <c r="BB386" i="14" s="1"/>
  <c r="BC386" i="14" s="1"/>
  <c r="V382" i="14"/>
  <c r="X383" i="14"/>
  <c r="AY385" i="14"/>
  <c r="AH385" i="14"/>
  <c r="BD362" i="14"/>
  <c r="AG356" i="14"/>
  <c r="AH356" i="14" s="1"/>
  <c r="AG355" i="14"/>
  <c r="AH355" i="14" s="1"/>
  <c r="AV354" i="14"/>
  <c r="BB352" i="14"/>
  <c r="AZ352" i="14"/>
  <c r="AG353" i="14"/>
  <c r="AH353" i="14" s="1"/>
  <c r="X349" i="14"/>
  <c r="AG349" i="14" s="1"/>
  <c r="AH349" i="14" s="1"/>
  <c r="AL345" i="14"/>
  <c r="AL344" i="14" s="1"/>
  <c r="Y349" i="14"/>
  <c r="V345" i="14"/>
  <c r="V344" i="14" s="1"/>
  <c r="AG348" i="14"/>
  <c r="AH348" i="14" s="1"/>
  <c r="AV317" i="14"/>
  <c r="AW317" i="14" s="1"/>
  <c r="AM316" i="14"/>
  <c r="AV316" i="14" s="1"/>
  <c r="AK307" i="14"/>
  <c r="AV313" i="14"/>
  <c r="AG311" i="14"/>
  <c r="AV310" i="14"/>
  <c r="AW310" i="14" s="1"/>
  <c r="AV273" i="14"/>
  <c r="AW273" i="14" s="1"/>
  <c r="AG277" i="14"/>
  <c r="AH277" i="14" s="1"/>
  <c r="AV270" i="14"/>
  <c r="AG268" i="14"/>
  <c r="AV266" i="14"/>
  <c r="AW266" i="14" s="1"/>
  <c r="AV233" i="14"/>
  <c r="AW233" i="14" s="1"/>
  <c r="AN233" i="14"/>
  <c r="AG232" i="14"/>
  <c r="AG230" i="14"/>
  <c r="AY230" i="14" s="1"/>
  <c r="AN229" i="14"/>
  <c r="AG226" i="14"/>
  <c r="AH226" i="14" s="1"/>
  <c r="AT193" i="14"/>
  <c r="AG188" i="14"/>
  <c r="AH188" i="14" s="1"/>
  <c r="AD182" i="14"/>
  <c r="AH183" i="14"/>
  <c r="AY183" i="14"/>
  <c r="BB156" i="14"/>
  <c r="AV152" i="14"/>
  <c r="AW152" i="14" s="1"/>
  <c r="AN152" i="14"/>
  <c r="AQ144" i="14"/>
  <c r="AQ143" i="14" s="1"/>
  <c r="AG150" i="14"/>
  <c r="AA142" i="14"/>
  <c r="AA141" i="14" s="1"/>
  <c r="AA140" i="14" s="1"/>
  <c r="AG106" i="14"/>
  <c r="AH106" i="14" s="1"/>
  <c r="AY74" i="14"/>
  <c r="AV71" i="14"/>
  <c r="AW71" i="14" s="1"/>
  <c r="AG71" i="14"/>
  <c r="AS69" i="14"/>
  <c r="AT69" i="14" s="1"/>
  <c r="AM69" i="14"/>
  <c r="AD69" i="14"/>
  <c r="AE69" i="14" s="1"/>
  <c r="X69" i="14"/>
  <c r="AY68" i="14"/>
  <c r="AM65" i="14"/>
  <c r="AV67" i="14"/>
  <c r="AE67" i="14"/>
  <c r="Y67" i="14"/>
  <c r="AV66" i="14"/>
  <c r="AY66" i="14" s="1"/>
  <c r="AN65" i="14"/>
  <c r="AV65" i="14"/>
  <c r="AW65" i="14" s="1"/>
  <c r="X65" i="14"/>
  <c r="BB64" i="14"/>
  <c r="AN63" i="14"/>
  <c r="Y63" i="14"/>
  <c r="AG63" i="14"/>
  <c r="AT60" i="14"/>
  <c r="AM60" i="14"/>
  <c r="AJ59" i="14"/>
  <c r="AL58" i="14"/>
  <c r="AB59" i="14"/>
  <c r="AD60" i="14"/>
  <c r="AE60" i="14" s="1"/>
  <c r="X60" i="14"/>
  <c r="AL42" i="14"/>
  <c r="AM42" i="14" s="1"/>
  <c r="AV52" i="14"/>
  <c r="AW52" i="14" s="1"/>
  <c r="W16" i="14"/>
  <c r="W15" i="14" s="1"/>
  <c r="W14" i="14" s="1"/>
  <c r="AY50" i="14"/>
  <c r="AH47" i="14"/>
  <c r="AY47" i="14"/>
  <c r="BF47" i="14" s="1"/>
  <c r="W42" i="14"/>
  <c r="BB48" i="14"/>
  <c r="BD44" i="14"/>
  <c r="AW43" i="14"/>
  <c r="AQ16" i="14"/>
  <c r="AB42" i="14"/>
  <c r="AA42" i="14"/>
  <c r="AC42" i="14"/>
  <c r="X43" i="14"/>
  <c r="U42" i="14"/>
  <c r="AQ78" i="99"/>
  <c r="AS79" i="99"/>
  <c r="AT79" i="99" s="1"/>
  <c r="AL78" i="99"/>
  <c r="AM79" i="99"/>
  <c r="AK61" i="99"/>
  <c r="X79" i="99"/>
  <c r="V78" i="99"/>
  <c r="BA68" i="99"/>
  <c r="AP64" i="99"/>
  <c r="AC65" i="99"/>
  <c r="AD66" i="99"/>
  <c r="AB63" i="99"/>
  <c r="AB62" i="99" s="1"/>
  <c r="AM66" i="99"/>
  <c r="AJ65" i="99"/>
  <c r="AC26" i="99"/>
  <c r="AQ57" i="99"/>
  <c r="AS58" i="99"/>
  <c r="AM58" i="99"/>
  <c r="AL57" i="99"/>
  <c r="BC59" i="99"/>
  <c r="BB59" i="99"/>
  <c r="BC60" i="99"/>
  <c r="BB60" i="99"/>
  <c r="Y58" i="99"/>
  <c r="AH58" i="99"/>
  <c r="S57" i="99"/>
  <c r="AT58" i="99"/>
  <c r="AE58" i="99"/>
  <c r="AS50" i="99"/>
  <c r="AP49" i="99"/>
  <c r="AM50" i="99"/>
  <c r="AV50" i="99" s="1"/>
  <c r="AW50" i="99" s="1"/>
  <c r="AJ49" i="99"/>
  <c r="AA49" i="99"/>
  <c r="AD50" i="99"/>
  <c r="AE50" i="99" s="1"/>
  <c r="AG51" i="99"/>
  <c r="AX51" i="99" s="1"/>
  <c r="U48" i="99"/>
  <c r="W49" i="99"/>
  <c r="W48" i="99" s="1"/>
  <c r="W47" i="99" s="1"/>
  <c r="W46" i="99" s="1"/>
  <c r="W45" i="99" s="1"/>
  <c r="X50" i="99"/>
  <c r="S49" i="99"/>
  <c r="AN50" i="99"/>
  <c r="AT50" i="99"/>
  <c r="AV41" i="99"/>
  <c r="AW41" i="99" s="1"/>
  <c r="AK36" i="99"/>
  <c r="AM37" i="99"/>
  <c r="AB36" i="99"/>
  <c r="AD37" i="99"/>
  <c r="AE37" i="99" s="1"/>
  <c r="X37" i="99"/>
  <c r="W36" i="99"/>
  <c r="AS31" i="99"/>
  <c r="AV31" i="99" s="1"/>
  <c r="AW31" i="99" s="1"/>
  <c r="AR30" i="99"/>
  <c r="AV32" i="99"/>
  <c r="AB30" i="99"/>
  <c r="AD31" i="99"/>
  <c r="AE31" i="99" s="1"/>
  <c r="W30" i="99"/>
  <c r="X31" i="99"/>
  <c r="Y31" i="99" s="1"/>
  <c r="S30" i="99"/>
  <c r="AN31" i="99"/>
  <c r="AQ17" i="99"/>
  <c r="AS18" i="99"/>
  <c r="AT18" i="99" s="1"/>
  <c r="AK17" i="99"/>
  <c r="AM18" i="99"/>
  <c r="AA15" i="99"/>
  <c r="AD18" i="99"/>
  <c r="AG18" i="99" s="1"/>
  <c r="AC17" i="99"/>
  <c r="BA20" i="99"/>
  <c r="AY20" i="99"/>
  <c r="AX19" i="99"/>
  <c r="AG25" i="99"/>
  <c r="S17" i="99"/>
  <c r="Y18" i="99"/>
  <c r="AE18" i="99"/>
  <c r="AZ137" i="112"/>
  <c r="AA154" i="112"/>
  <c r="AA153" i="112" s="1"/>
  <c r="AA152" i="112" s="1"/>
  <c r="AA151" i="112" s="1"/>
  <c r="AA150" i="112" s="1"/>
  <c r="AA149" i="112" s="1"/>
  <c r="AA148" i="112" s="1"/>
  <c r="AA127" i="112" s="1"/>
  <c r="AY137" i="112"/>
  <c r="BA137" i="112" s="1"/>
  <c r="AT126" i="112"/>
  <c r="AU126" i="112" s="1"/>
  <c r="AO117" i="112"/>
  <c r="AO116" i="112" s="1"/>
  <c r="AO115" i="112" s="1"/>
  <c r="AO114" i="112" s="1"/>
  <c r="AO113" i="112" s="1"/>
  <c r="AO112" i="112" s="1"/>
  <c r="AO111" i="112" s="1"/>
  <c r="AO110" i="112" s="1"/>
  <c r="AT123" i="112"/>
  <c r="AU123" i="112" s="1"/>
  <c r="AT121" i="112"/>
  <c r="AU121" i="112" s="1"/>
  <c r="AT122" i="112"/>
  <c r="AU122" i="112" s="1"/>
  <c r="AT117" i="112"/>
  <c r="AU117" i="112" s="1"/>
  <c r="AT118" i="112"/>
  <c r="AU118" i="112" s="1"/>
  <c r="AA117" i="112"/>
  <c r="AA116" i="112" s="1"/>
  <c r="AA115" i="112" s="1"/>
  <c r="AV106" i="112"/>
  <c r="AZ106" i="112" s="1"/>
  <c r="Y86" i="112"/>
  <c r="AT69" i="112"/>
  <c r="AO61" i="112"/>
  <c r="AO60" i="112" s="1"/>
  <c r="AO59" i="112" s="1"/>
  <c r="AO58" i="112" s="1"/>
  <c r="AO57" i="112" s="1"/>
  <c r="AO56" i="112" s="1"/>
  <c r="AO38" i="112" s="1"/>
  <c r="AJ75" i="112"/>
  <c r="AJ61" i="112" s="1"/>
  <c r="AJ60" i="112" s="1"/>
  <c r="AJ59" i="112" s="1"/>
  <c r="AJ58" i="112" s="1"/>
  <c r="AJ57" i="112" s="1"/>
  <c r="AJ56" i="112" s="1"/>
  <c r="AI75" i="112"/>
  <c r="AV77" i="112"/>
  <c r="AL67" i="112"/>
  <c r="AT67" i="112"/>
  <c r="AU67" i="112" s="1"/>
  <c r="AK63" i="112"/>
  <c r="AK62" i="112" s="1"/>
  <c r="AL62" i="112" s="1"/>
  <c r="AB62" i="112"/>
  <c r="AH45" i="112"/>
  <c r="AH44" i="112" s="1"/>
  <c r="AH43" i="112" s="1"/>
  <c r="AH42" i="112" s="1"/>
  <c r="AH41" i="112" s="1"/>
  <c r="AH40" i="112" s="1"/>
  <c r="AH39" i="112" s="1"/>
  <c r="AI32" i="112"/>
  <c r="AJ32" i="112"/>
  <c r="AT29" i="112"/>
  <c r="AU29" i="112" s="1"/>
  <c r="AT34" i="112"/>
  <c r="AU34" i="112" s="1"/>
  <c r="AT53" i="112"/>
  <c r="AT163" i="112"/>
  <c r="AU163" i="112" s="1"/>
  <c r="AT159" i="112"/>
  <c r="AU159" i="112" s="1"/>
  <c r="AT158" i="112"/>
  <c r="AU158" i="112" s="1"/>
  <c r="AN153" i="112"/>
  <c r="AN152" i="112" s="1"/>
  <c r="AN151" i="112" s="1"/>
  <c r="AN150" i="112" s="1"/>
  <c r="AN149" i="112" s="1"/>
  <c r="AN148" i="112" s="1"/>
  <c r="AN127" i="112" s="1"/>
  <c r="AP127" i="112"/>
  <c r="AP117" i="112"/>
  <c r="AP116" i="112" s="1"/>
  <c r="AP115" i="112" s="1"/>
  <c r="AO166" i="112"/>
  <c r="AQ61" i="112"/>
  <c r="AQ60" i="112" s="1"/>
  <c r="AN61" i="112"/>
  <c r="AN60" i="112" s="1"/>
  <c r="AN59" i="112" s="1"/>
  <c r="AN58" i="112" s="1"/>
  <c r="AN57" i="112" s="1"/>
  <c r="AN56" i="112" s="1"/>
  <c r="AN38" i="112" s="1"/>
  <c r="AK160" i="112"/>
  <c r="AT156" i="112"/>
  <c r="AT116" i="112"/>
  <c r="AU116" i="112" s="1"/>
  <c r="AT120" i="112"/>
  <c r="AU120" i="112" s="1"/>
  <c r="AT119" i="112"/>
  <c r="AK91" i="112"/>
  <c r="AT91" i="112" s="1"/>
  <c r="AU91" i="112" s="1"/>
  <c r="AL92" i="112"/>
  <c r="AT92" i="112"/>
  <c r="AU92" i="112" s="1"/>
  <c r="AI86" i="112"/>
  <c r="AT87" i="112"/>
  <c r="AU87" i="112" s="1"/>
  <c r="AK86" i="112"/>
  <c r="AT86" i="112" s="1"/>
  <c r="AU86" i="112" s="1"/>
  <c r="AL76" i="112"/>
  <c r="AT76" i="112"/>
  <c r="AU76" i="112" s="1"/>
  <c r="Z153" i="112"/>
  <c r="Z152" i="112" s="1"/>
  <c r="Z151" i="112" s="1"/>
  <c r="Z150" i="112" s="1"/>
  <c r="Z149" i="112" s="1"/>
  <c r="Z148" i="112" s="1"/>
  <c r="Z127" i="112" s="1"/>
  <c r="AB153" i="112"/>
  <c r="AB152" i="112" s="1"/>
  <c r="AB151" i="112" s="1"/>
  <c r="AB150" i="112" s="1"/>
  <c r="AB149" i="112" s="1"/>
  <c r="AB148" i="112" s="1"/>
  <c r="AB127" i="112" s="1"/>
  <c r="AB117" i="112"/>
  <c r="AB116" i="112" s="1"/>
  <c r="AB115" i="112" s="1"/>
  <c r="AB114" i="112" s="1"/>
  <c r="AB113" i="112" s="1"/>
  <c r="AB112" i="112" s="1"/>
  <c r="AB111" i="112" s="1"/>
  <c r="AB110" i="112" s="1"/>
  <c r="AE123" i="112"/>
  <c r="AV123" i="112" s="1"/>
  <c r="AY123" i="112" s="1"/>
  <c r="BA123" i="112" s="1"/>
  <c r="AE107" i="112"/>
  <c r="AE96" i="112"/>
  <c r="AE93" i="112"/>
  <c r="Z61" i="112"/>
  <c r="Z60" i="112" s="1"/>
  <c r="Z59" i="112" s="1"/>
  <c r="Z58" i="112" s="1"/>
  <c r="Z57" i="112" s="1"/>
  <c r="Z56" i="112" s="1"/>
  <c r="Z38" i="112" s="1"/>
  <c r="AE79" i="112"/>
  <c r="AF79" i="112" s="1"/>
  <c r="AE73" i="112"/>
  <c r="AE68" i="112"/>
  <c r="AE70" i="112"/>
  <c r="T153" i="112"/>
  <c r="T152" i="112" s="1"/>
  <c r="T151" i="112" s="1"/>
  <c r="T150" i="112" s="1"/>
  <c r="T149" i="112" s="1"/>
  <c r="T148" i="112" s="1"/>
  <c r="AA86" i="112"/>
  <c r="AA61" i="112" s="1"/>
  <c r="AA60" i="112" s="1"/>
  <c r="AA59" i="112" s="1"/>
  <c r="AA58" i="112" s="1"/>
  <c r="AA57" i="112" s="1"/>
  <c r="AA56" i="112" s="1"/>
  <c r="AA38" i="112" s="1"/>
  <c r="W68" i="112"/>
  <c r="AK133" i="112"/>
  <c r="AH61" i="112"/>
  <c r="AH60" i="112" s="1"/>
  <c r="AH59" i="112" s="1"/>
  <c r="AH58" i="112" s="1"/>
  <c r="AH57" i="112" s="1"/>
  <c r="AH56" i="112" s="1"/>
  <c r="AO127" i="112"/>
  <c r="P63" i="112"/>
  <c r="P52" i="112"/>
  <c r="P49" i="112"/>
  <c r="P46" i="112"/>
  <c r="W73" i="112"/>
  <c r="AT104" i="112"/>
  <c r="AU104" i="112" s="1"/>
  <c r="O86" i="112"/>
  <c r="AP61" i="112"/>
  <c r="AP60" i="112" s="1"/>
  <c r="AP59" i="112" s="1"/>
  <c r="AP58" i="112" s="1"/>
  <c r="AP57" i="112" s="1"/>
  <c r="AP56" i="112" s="1"/>
  <c r="AE158" i="112"/>
  <c r="AV158" i="112" s="1"/>
  <c r="AZ158" i="112" s="1"/>
  <c r="Y61" i="112"/>
  <c r="Y60" i="112" s="1"/>
  <c r="Y59" i="112" s="1"/>
  <c r="Y58" i="112" s="1"/>
  <c r="Y57" i="112" s="1"/>
  <c r="Y56" i="112" s="1"/>
  <c r="Q46" i="112"/>
  <c r="AR46" i="112" s="1"/>
  <c r="AK103" i="112"/>
  <c r="V135" i="112"/>
  <c r="W135" i="112" s="1"/>
  <c r="R132" i="112"/>
  <c r="R131" i="112" s="1"/>
  <c r="R130" i="112" s="1"/>
  <c r="R129" i="112" s="1"/>
  <c r="R128" i="112" s="1"/>
  <c r="AU134" i="112"/>
  <c r="AE125" i="112"/>
  <c r="AV125" i="112" s="1"/>
  <c r="AZ125" i="112" s="1"/>
  <c r="U117" i="112"/>
  <c r="U116" i="112" s="1"/>
  <c r="U115" i="112" s="1"/>
  <c r="T117" i="112"/>
  <c r="T116" i="112" s="1"/>
  <c r="T115" i="112" s="1"/>
  <c r="AE120" i="112"/>
  <c r="V105" i="112"/>
  <c r="W105" i="112" s="1"/>
  <c r="R102" i="112"/>
  <c r="V63" i="112"/>
  <c r="W63" i="112" s="1"/>
  <c r="V66" i="112"/>
  <c r="W66" i="112" s="1"/>
  <c r="U86" i="112"/>
  <c r="AE136" i="112"/>
  <c r="AE109" i="112"/>
  <c r="AF106" i="112"/>
  <c r="AF88" i="112"/>
  <c r="AE65" i="112"/>
  <c r="AE53" i="112"/>
  <c r="AF53" i="112" s="1"/>
  <c r="O63" i="112"/>
  <c r="W123" i="112"/>
  <c r="W96" i="112"/>
  <c r="W79" i="112"/>
  <c r="W70" i="112"/>
  <c r="AH19" i="112"/>
  <c r="AH18" i="112" s="1"/>
  <c r="AH17" i="112" s="1"/>
  <c r="AH16" i="112" s="1"/>
  <c r="AH15" i="112" s="1"/>
  <c r="AH14" i="112" s="1"/>
  <c r="AH13" i="112" s="1"/>
  <c r="AL95" i="112"/>
  <c r="AN19" i="112"/>
  <c r="AN18" i="112" s="1"/>
  <c r="AN17" i="112" s="1"/>
  <c r="AN16" i="112" s="1"/>
  <c r="AN15" i="112" s="1"/>
  <c r="AN14" i="112" s="1"/>
  <c r="AN13" i="112" s="1"/>
  <c r="AC155" i="112"/>
  <c r="O121" i="112"/>
  <c r="AV37" i="112"/>
  <c r="AZ37" i="112" s="1"/>
  <c r="P66" i="112"/>
  <c r="AO19" i="112"/>
  <c r="AO18" i="112" s="1"/>
  <c r="AO17" i="112" s="1"/>
  <c r="AO16" i="112" s="1"/>
  <c r="AO15" i="112" s="1"/>
  <c r="AO14" i="112" s="1"/>
  <c r="AO13" i="112" s="1"/>
  <c r="AO12" i="112" s="1"/>
  <c r="P33" i="112"/>
  <c r="P32" i="112" s="1"/>
  <c r="P19" i="112" s="1"/>
  <c r="P18" i="112" s="1"/>
  <c r="P17" i="112" s="1"/>
  <c r="P16" i="112" s="1"/>
  <c r="P15" i="112" s="1"/>
  <c r="P14" i="112" s="1"/>
  <c r="P13" i="112" s="1"/>
  <c r="AJ19" i="112"/>
  <c r="AJ18" i="112" s="1"/>
  <c r="AJ17" i="112" s="1"/>
  <c r="AJ16" i="112" s="1"/>
  <c r="AJ15" i="112" s="1"/>
  <c r="AJ14" i="112" s="1"/>
  <c r="AJ13" i="112" s="1"/>
  <c r="AI19" i="112"/>
  <c r="AI18" i="112" s="1"/>
  <c r="AI17" i="112" s="1"/>
  <c r="AI16" i="112" s="1"/>
  <c r="AI15" i="112" s="1"/>
  <c r="AI14" i="112" s="1"/>
  <c r="AI13" i="112" s="1"/>
  <c r="AP19" i="112"/>
  <c r="AP18" i="112" s="1"/>
  <c r="AP17" i="112" s="1"/>
  <c r="AP16" i="112" s="1"/>
  <c r="AP15" i="112" s="1"/>
  <c r="AP14" i="112" s="1"/>
  <c r="AP13" i="112" s="1"/>
  <c r="BA71" i="112"/>
  <c r="AU53" i="112"/>
  <c r="AE55" i="112"/>
  <c r="AV55" i="112" s="1"/>
  <c r="AP45" i="112"/>
  <c r="AP44" i="112" s="1"/>
  <c r="AP43" i="112" s="1"/>
  <c r="AP42" i="112" s="1"/>
  <c r="AP41" i="112" s="1"/>
  <c r="AP40" i="112" s="1"/>
  <c r="AP39" i="112" s="1"/>
  <c r="AE51" i="112"/>
  <c r="AE50" i="112"/>
  <c r="R45" i="112"/>
  <c r="R44" i="112" s="1"/>
  <c r="R43" i="112" s="1"/>
  <c r="R42" i="112" s="1"/>
  <c r="R41" i="112" s="1"/>
  <c r="R40" i="112" s="1"/>
  <c r="R39" i="112" s="1"/>
  <c r="AL23" i="112"/>
  <c r="AT24" i="112"/>
  <c r="AR24" i="112"/>
  <c r="AF37" i="112"/>
  <c r="AK33" i="112"/>
  <c r="AB36" i="112"/>
  <c r="AB32" i="112" s="1"/>
  <c r="AB19" i="112" s="1"/>
  <c r="AB18" i="112" s="1"/>
  <c r="AB17" i="112" s="1"/>
  <c r="AB16" i="112" s="1"/>
  <c r="AB15" i="112" s="1"/>
  <c r="AB14" i="112" s="1"/>
  <c r="AL25" i="112"/>
  <c r="AQ33" i="112"/>
  <c r="AQ32" i="112" s="1"/>
  <c r="AV34" i="112"/>
  <c r="AL24" i="112"/>
  <c r="AR28" i="112"/>
  <c r="AR33" i="112"/>
  <c r="AT26" i="112"/>
  <c r="AU26" i="112" s="1"/>
  <c r="AQ23" i="112"/>
  <c r="AT25" i="112"/>
  <c r="AU25" i="112" s="1"/>
  <c r="AE28" i="112"/>
  <c r="AV28" i="112" s="1"/>
  <c r="AE35" i="112"/>
  <c r="AE31" i="112"/>
  <c r="V29" i="112"/>
  <c r="V26" i="112"/>
  <c r="AE26" i="112" s="1"/>
  <c r="AA19" i="112"/>
  <c r="AA18" i="112" s="1"/>
  <c r="AA17" i="112" s="1"/>
  <c r="AA16" i="112" s="1"/>
  <c r="AA15" i="112" s="1"/>
  <c r="AA14" i="112" s="1"/>
  <c r="AA13" i="112" s="1"/>
  <c r="AE22" i="112"/>
  <c r="AV22" i="112" s="1"/>
  <c r="AZ22" i="112" s="1"/>
  <c r="AC23" i="112"/>
  <c r="Z19" i="112"/>
  <c r="Z18" i="112" s="1"/>
  <c r="Z17" i="112" s="1"/>
  <c r="Z16" i="112" s="1"/>
  <c r="Z15" i="112" s="1"/>
  <c r="Z14" i="112" s="1"/>
  <c r="Z13" i="112" s="1"/>
  <c r="AE25" i="112"/>
  <c r="Y19" i="112"/>
  <c r="Y18" i="112" s="1"/>
  <c r="Y17" i="112" s="1"/>
  <c r="Y16" i="112" s="1"/>
  <c r="Y15" i="112" s="1"/>
  <c r="Y14" i="112" s="1"/>
  <c r="Y13" i="112" s="1"/>
  <c r="V24" i="112"/>
  <c r="R19" i="112"/>
  <c r="R18" i="112" s="1"/>
  <c r="AD887" i="14"/>
  <c r="AP645" i="14"/>
  <c r="AP644" i="14" s="1"/>
  <c r="AR592" i="14"/>
  <c r="AS592" i="14" s="1"/>
  <c r="AT592" i="14" s="1"/>
  <c r="AS593" i="14"/>
  <c r="AT593" i="14" s="1"/>
  <c r="AW116" i="14"/>
  <c r="AY116" i="14"/>
  <c r="O75" i="112"/>
  <c r="P118" i="112"/>
  <c r="P105" i="112"/>
  <c r="P104" i="112" s="1"/>
  <c r="P103" i="112" s="1"/>
  <c r="P102" i="112" s="1"/>
  <c r="P101" i="112" s="1"/>
  <c r="P100" i="112" s="1"/>
  <c r="P99" i="112" s="1"/>
  <c r="P98" i="112" s="1"/>
  <c r="P97" i="112" s="1"/>
  <c r="O66" i="112"/>
  <c r="AQ45" i="112"/>
  <c r="W46" i="112"/>
  <c r="AE48" i="112"/>
  <c r="AB46" i="112"/>
  <c r="AE46" i="112" s="1"/>
  <c r="AC92" i="112"/>
  <c r="AC93" i="112"/>
  <c r="AL88" i="112"/>
  <c r="AR88" i="112"/>
  <c r="AC65" i="112"/>
  <c r="AF71" i="112"/>
  <c r="AC157" i="112"/>
  <c r="AF28" i="112"/>
  <c r="AF123" i="112"/>
  <c r="Q63" i="112"/>
  <c r="Q62" i="112" s="1"/>
  <c r="AL28" i="112"/>
  <c r="AL34" i="112"/>
  <c r="AF55" i="112"/>
  <c r="AF125" i="112"/>
  <c r="AC158" i="112"/>
  <c r="Q135" i="112"/>
  <c r="Q105" i="112"/>
  <c r="AR77" i="112"/>
  <c r="AL125" i="112"/>
  <c r="AR71" i="112"/>
  <c r="O118" i="112"/>
  <c r="O117" i="112" s="1"/>
  <c r="O116" i="112" s="1"/>
  <c r="O115" i="112" s="1"/>
  <c r="O154" i="112"/>
  <c r="AR92" i="112"/>
  <c r="AK48" i="112"/>
  <c r="AT48" i="112" s="1"/>
  <c r="AR93" i="112"/>
  <c r="Q87" i="112"/>
  <c r="S45" i="112"/>
  <c r="S44" i="112" s="1"/>
  <c r="S43" i="112" s="1"/>
  <c r="AL65" i="112"/>
  <c r="AW71" i="112"/>
  <c r="AR94" i="112"/>
  <c r="AR30" i="112"/>
  <c r="AC52" i="112"/>
  <c r="Q154" i="112"/>
  <c r="AL154" i="112" s="1"/>
  <c r="Q27" i="112"/>
  <c r="AC27" i="112" s="1"/>
  <c r="AL123" i="112"/>
  <c r="AW34" i="112"/>
  <c r="AC72" i="112"/>
  <c r="AC89" i="112"/>
  <c r="AW55" i="112"/>
  <c r="AW106" i="112"/>
  <c r="AC22" i="112"/>
  <c r="AL106" i="112"/>
  <c r="AC136" i="112"/>
  <c r="AR125" i="112"/>
  <c r="AC55" i="112"/>
  <c r="AL22" i="112"/>
  <c r="AR106" i="112"/>
  <c r="AC77" i="112"/>
  <c r="AC88" i="112"/>
  <c r="O33" i="112"/>
  <c r="O105" i="112"/>
  <c r="O104" i="112" s="1"/>
  <c r="O103" i="112" s="1"/>
  <c r="O102" i="112" s="1"/>
  <c r="O101" i="112" s="1"/>
  <c r="O100" i="112" s="1"/>
  <c r="O99" i="112" s="1"/>
  <c r="O98" i="112" s="1"/>
  <c r="O97" i="112" s="1"/>
  <c r="AC66" i="112"/>
  <c r="AC71" i="112"/>
  <c r="Q29" i="112"/>
  <c r="AC36" i="112"/>
  <c r="Q121" i="112"/>
  <c r="AF34" i="112"/>
  <c r="AR22" i="112"/>
  <c r="AF158" i="112"/>
  <c r="AF77" i="112"/>
  <c r="AC123" i="112"/>
  <c r="AL77" i="112"/>
  <c r="O49" i="112"/>
  <c r="O45" i="112" s="1"/>
  <c r="O44" i="112" s="1"/>
  <c r="O43" i="112" s="1"/>
  <c r="O42" i="112" s="1"/>
  <c r="O41" i="112" s="1"/>
  <c r="O40" i="112" s="1"/>
  <c r="O39" i="112" s="1"/>
  <c r="P121" i="112"/>
  <c r="AG993" i="14"/>
  <c r="AH993" i="14" s="1"/>
  <c r="AN830" i="14"/>
  <c r="AV831" i="14"/>
  <c r="AA789" i="14"/>
  <c r="AD789" i="14" s="1"/>
  <c r="AG789" i="14" s="1"/>
  <c r="AD790" i="14"/>
  <c r="AG790" i="14" s="1"/>
  <c r="AE792" i="14"/>
  <c r="AV790" i="14"/>
  <c r="Q762" i="14"/>
  <c r="Q761" i="14" s="1"/>
  <c r="Q760" i="14" s="1"/>
  <c r="P713" i="14"/>
  <c r="U742" i="14"/>
  <c r="X743" i="14"/>
  <c r="R713" i="14"/>
  <c r="AA739" i="14"/>
  <c r="AD739" i="14" s="1"/>
  <c r="AJ739" i="14"/>
  <c r="AM739" i="14" s="1"/>
  <c r="R654" i="14"/>
  <c r="R653" i="14" s="1"/>
  <c r="Q654" i="14"/>
  <c r="Q653" i="14" s="1"/>
  <c r="W640" i="14"/>
  <c r="X640" i="14" s="1"/>
  <c r="AG640" i="14" s="1"/>
  <c r="X641" i="14"/>
  <c r="AD641" i="14"/>
  <c r="AE641" i="14" s="1"/>
  <c r="AA640" i="14"/>
  <c r="AD640" i="14" s="1"/>
  <c r="AD642" i="14"/>
  <c r="AR641" i="14"/>
  <c r="AM642" i="14"/>
  <c r="AT587" i="14"/>
  <c r="AS586" i="14"/>
  <c r="AT586" i="14" s="1"/>
  <c r="AJ587" i="14"/>
  <c r="AA587" i="14"/>
  <c r="Y586" i="14"/>
  <c r="AY588" i="14"/>
  <c r="AP552" i="14"/>
  <c r="AP521" i="14" s="1"/>
  <c r="AP520" i="14" s="1"/>
  <c r="AP519" i="14" s="1"/>
  <c r="AS553" i="14"/>
  <c r="AH548" i="14"/>
  <c r="AT548" i="14"/>
  <c r="AV548" i="14"/>
  <c r="AW548" i="14" s="1"/>
  <c r="AS545" i="14"/>
  <c r="V552" i="14"/>
  <c r="X553" i="14"/>
  <c r="AK552" i="14"/>
  <c r="AM552" i="14" s="1"/>
  <c r="AM553" i="14"/>
  <c r="Y545" i="14"/>
  <c r="AG551" i="14"/>
  <c r="AS552" i="14"/>
  <c r="AV552" i="14" s="1"/>
  <c r="X544" i="14"/>
  <c r="AJ545" i="14"/>
  <c r="AJ544" i="14" s="1"/>
  <c r="V545" i="14"/>
  <c r="V544" i="14" s="1"/>
  <c r="V521" i="14" s="1"/>
  <c r="V520" i="14" s="1"/>
  <c r="V519" i="14" s="1"/>
  <c r="V518" i="14" s="1"/>
  <c r="Y548" i="14"/>
  <c r="AD515" i="14"/>
  <c r="AA514" i="14"/>
  <c r="AR514" i="14"/>
  <c r="AS514" i="14" s="1"/>
  <c r="AV514" i="14" s="1"/>
  <c r="AS515" i="14"/>
  <c r="AM515" i="14"/>
  <c r="AV515" i="14" s="1"/>
  <c r="AL514" i="14"/>
  <c r="AM514" i="14" s="1"/>
  <c r="X507" i="14"/>
  <c r="AG507" i="14" s="1"/>
  <c r="AM508" i="14"/>
  <c r="AG517" i="14"/>
  <c r="AH517" i="14" s="1"/>
  <c r="AY511" i="14"/>
  <c r="AV511" i="14"/>
  <c r="AW511" i="14" s="1"/>
  <c r="AR473" i="14"/>
  <c r="AS473" i="14" s="1"/>
  <c r="AV473" i="14" s="1"/>
  <c r="AS474" i="14"/>
  <c r="AV474" i="14" s="1"/>
  <c r="U473" i="14"/>
  <c r="X474" i="14"/>
  <c r="AW471" i="14"/>
  <c r="AY471" i="14"/>
  <c r="AH475" i="14"/>
  <c r="AE466" i="14"/>
  <c r="P396" i="14"/>
  <c r="AM475" i="14"/>
  <c r="S466" i="14"/>
  <c r="AG468" i="14"/>
  <c r="AT408" i="14"/>
  <c r="BB408" i="14"/>
  <c r="AW408" i="14"/>
  <c r="Y408" i="14"/>
  <c r="AZ408" i="14"/>
  <c r="AH408" i="14"/>
  <c r="AE408" i="14"/>
  <c r="AN408" i="14"/>
  <c r="AJ367" i="14"/>
  <c r="AM367" i="14" s="1"/>
  <c r="AM368" i="14"/>
  <c r="AS376" i="14"/>
  <c r="AT376" i="14" s="1"/>
  <c r="AR375" i="14"/>
  <c r="AS375" i="14" s="1"/>
  <c r="AL375" i="14"/>
  <c r="AM375" i="14" s="1"/>
  <c r="AM376" i="14"/>
  <c r="AD368" i="14"/>
  <c r="AE368" i="14" s="1"/>
  <c r="AA367" i="14"/>
  <c r="X368" i="14"/>
  <c r="Y368" i="14" s="1"/>
  <c r="AD369" i="14"/>
  <c r="AE369" i="14" s="1"/>
  <c r="AS368" i="14"/>
  <c r="AT368" i="14" s="1"/>
  <c r="AS367" i="14"/>
  <c r="AP364" i="14"/>
  <c r="AP358" i="14" s="1"/>
  <c r="AP357" i="14" s="1"/>
  <c r="AP343" i="14" s="1"/>
  <c r="AP342" i="14" s="1"/>
  <c r="AP341" i="14" s="1"/>
  <c r="AS377" i="14"/>
  <c r="AT377" i="14" s="1"/>
  <c r="U364" i="14"/>
  <c r="U358" i="14" s="1"/>
  <c r="U357" i="14" s="1"/>
  <c r="X367" i="14"/>
  <c r="AM371" i="14"/>
  <c r="AN371" i="14" s="1"/>
  <c r="AD377" i="14"/>
  <c r="AE377" i="14" s="1"/>
  <c r="AM377" i="14"/>
  <c r="AT336" i="14"/>
  <c r="AV336" i="14"/>
  <c r="AW336" i="14" s="1"/>
  <c r="P305" i="14"/>
  <c r="P304" i="14" s="1"/>
  <c r="P303" i="14" s="1"/>
  <c r="P302" i="14" s="1"/>
  <c r="U327" i="14"/>
  <c r="BC333" i="14"/>
  <c r="AM335" i="14"/>
  <c r="AG334" i="14"/>
  <c r="AY332" i="14"/>
  <c r="AS335" i="14"/>
  <c r="X299" i="14"/>
  <c r="U298" i="14"/>
  <c r="AG291" i="14"/>
  <c r="AY291" i="14" s="1"/>
  <c r="R262" i="14"/>
  <c r="R261" i="14" s="1"/>
  <c r="R260" i="14" s="1"/>
  <c r="R259" i="14" s="1"/>
  <c r="BC297" i="14"/>
  <c r="AH294" i="14"/>
  <c r="AS298" i="14"/>
  <c r="AV255" i="14"/>
  <c r="AE251" i="14"/>
  <c r="AD248" i="14"/>
  <c r="AD247" i="14" s="1"/>
  <c r="AV251" i="14"/>
  <c r="AW251" i="14" s="1"/>
  <c r="AN251" i="14"/>
  <c r="U255" i="14"/>
  <c r="X256" i="14"/>
  <c r="Y256" i="14" s="1"/>
  <c r="BF250" i="14"/>
  <c r="BB250" i="14"/>
  <c r="AZ250" i="14"/>
  <c r="AG251" i="14"/>
  <c r="AH251" i="14" s="1"/>
  <c r="Y251" i="14"/>
  <c r="AH249" i="14"/>
  <c r="AM256" i="14"/>
  <c r="AS256" i="14"/>
  <c r="AT256" i="14" s="1"/>
  <c r="X248" i="14"/>
  <c r="AT249" i="14"/>
  <c r="AM249" i="14"/>
  <c r="AM257" i="14"/>
  <c r="AG253" i="14"/>
  <c r="AH253" i="14" s="1"/>
  <c r="AV254" i="14"/>
  <c r="AW254" i="14" s="1"/>
  <c r="Y249" i="14"/>
  <c r="AW250" i="14"/>
  <c r="AG252" i="14"/>
  <c r="X257" i="14"/>
  <c r="AB248" i="14"/>
  <c r="AB247" i="14" s="1"/>
  <c r="AR213" i="14"/>
  <c r="AS213" i="14" s="1"/>
  <c r="AS214" i="14"/>
  <c r="AT214" i="14" s="1"/>
  <c r="AD214" i="14"/>
  <c r="AE214" i="14" s="1"/>
  <c r="AA213" i="14"/>
  <c r="AD213" i="14" s="1"/>
  <c r="AL213" i="14"/>
  <c r="AM213" i="14" s="1"/>
  <c r="AM214" i="14"/>
  <c r="X214" i="14"/>
  <c r="U213" i="14"/>
  <c r="AV211" i="14"/>
  <c r="AH172" i="14"/>
  <c r="AY172" i="14"/>
  <c r="AZ172" i="14" s="1"/>
  <c r="Y169" i="14"/>
  <c r="AA135" i="14"/>
  <c r="AD136" i="14"/>
  <c r="X131" i="14"/>
  <c r="Y131" i="14" s="1"/>
  <c r="AS131" i="14"/>
  <c r="AD94" i="14"/>
  <c r="AA93" i="14"/>
  <c r="AD93" i="14" s="1"/>
  <c r="U93" i="14"/>
  <c r="X94" i="14"/>
  <c r="AH90" i="14"/>
  <c r="AY90" i="14"/>
  <c r="AL57" i="14"/>
  <c r="AL56" i="14" s="1"/>
  <c r="AL55" i="14" s="1"/>
  <c r="W93" i="14"/>
  <c r="V93" i="14"/>
  <c r="X86" i="14"/>
  <c r="AG86" i="14" s="1"/>
  <c r="AM85" i="14"/>
  <c r="AE88" i="14"/>
  <c r="S24" i="14"/>
  <c r="Y25" i="14"/>
  <c r="AE25" i="14"/>
  <c r="AT25" i="14"/>
  <c r="AN25" i="14"/>
  <c r="AG24" i="14"/>
  <c r="AV27" i="14"/>
  <c r="BB29" i="14"/>
  <c r="Q17" i="14"/>
  <c r="Q16" i="14" s="1"/>
  <c r="Q15" i="14" s="1"/>
  <c r="Q14" i="14" s="1"/>
  <c r="AW25" i="14"/>
  <c r="AK17" i="14"/>
  <c r="AK16" i="14" s="1"/>
  <c r="AK15" i="14" s="1"/>
  <c r="AK14" i="14" s="1"/>
  <c r="S778" i="14"/>
  <c r="AN778" i="14" s="1"/>
  <c r="AE779" i="14"/>
  <c r="AN779" i="14"/>
  <c r="AH779" i="14"/>
  <c r="V779" i="14"/>
  <c r="V778" i="14" s="1"/>
  <c r="U779" i="14"/>
  <c r="U778" i="14" s="1"/>
  <c r="BC634" i="14"/>
  <c r="BD634" i="14"/>
  <c r="BC635" i="14"/>
  <c r="BD635" i="14"/>
  <c r="BC633" i="14"/>
  <c r="BD633" i="14"/>
  <c r="BC576" i="14"/>
  <c r="BD576" i="14"/>
  <c r="BC582" i="14"/>
  <c r="BD582" i="14"/>
  <c r="AZ575" i="14"/>
  <c r="BB575" i="14"/>
  <c r="BC538" i="14"/>
  <c r="BD538" i="14"/>
  <c r="AZ537" i="14"/>
  <c r="BB537" i="14"/>
  <c r="BC495" i="14"/>
  <c r="BD495" i="14"/>
  <c r="AZ494" i="14"/>
  <c r="BB494" i="14"/>
  <c r="BC496" i="14"/>
  <c r="BD496" i="14"/>
  <c r="BC454" i="14"/>
  <c r="BD454" i="14"/>
  <c r="BC460" i="14"/>
  <c r="BD460" i="14"/>
  <c r="BB453" i="14"/>
  <c r="AZ453" i="14"/>
  <c r="AZ322" i="14"/>
  <c r="BB322" i="14"/>
  <c r="AY321" i="14"/>
  <c r="AH321" i="14"/>
  <c r="BC323" i="14"/>
  <c r="BD323" i="14"/>
  <c r="BC278" i="14"/>
  <c r="BD278" i="14"/>
  <c r="AZ279" i="14"/>
  <c r="BB279" i="14"/>
  <c r="BC285" i="14"/>
  <c r="BD285" i="14"/>
  <c r="AY236" i="14"/>
  <c r="AZ237" i="14"/>
  <c r="BB237" i="14"/>
  <c r="BD238" i="14"/>
  <c r="BC238" i="14"/>
  <c r="BC243" i="14"/>
  <c r="BD243" i="14"/>
  <c r="AH194" i="14"/>
  <c r="AY194" i="14"/>
  <c r="AZ195" i="14"/>
  <c r="BB195" i="14"/>
  <c r="BC196" i="14"/>
  <c r="BD196" i="14"/>
  <c r="BC163" i="14"/>
  <c r="BD163" i="14"/>
  <c r="BC158" i="14"/>
  <c r="BD158" i="14"/>
  <c r="AZ157" i="14"/>
  <c r="BB157" i="14"/>
  <c r="BD126" i="14"/>
  <c r="BC126" i="14"/>
  <c r="BD120" i="14"/>
  <c r="BC120" i="14"/>
  <c r="BD124" i="14"/>
  <c r="BC124" i="14"/>
  <c r="BD121" i="14"/>
  <c r="BC121" i="14"/>
  <c r="AZ123" i="14"/>
  <c r="BB123" i="14"/>
  <c r="BC118" i="14"/>
  <c r="BD118" i="14"/>
  <c r="AZ117" i="14"/>
  <c r="BB117" i="14"/>
  <c r="AA56" i="14"/>
  <c r="AA55" i="14" s="1"/>
  <c r="BD83" i="14"/>
  <c r="BC83" i="14"/>
  <c r="BD80" i="14"/>
  <c r="BC80" i="14"/>
  <c r="BB75" i="14"/>
  <c r="AZ75" i="14"/>
  <c r="AZ74" i="14"/>
  <c r="BB74" i="14"/>
  <c r="BD78" i="14"/>
  <c r="BC78" i="14"/>
  <c r="BC79" i="14"/>
  <c r="BD79" i="14"/>
  <c r="AZ76" i="14"/>
  <c r="BB76" i="14"/>
  <c r="BC81" i="14"/>
  <c r="BD81" i="14"/>
  <c r="BB20" i="14"/>
  <c r="AZ20" i="14"/>
  <c r="BD22" i="14"/>
  <c r="BC22" i="14"/>
  <c r="AA17" i="14"/>
  <c r="BC23" i="14"/>
  <c r="BD23" i="14"/>
  <c r="R97" i="14"/>
  <c r="Q177" i="14"/>
  <c r="Q259" i="14"/>
  <c r="R396" i="14"/>
  <c r="Q713" i="14"/>
  <c r="U55" i="14"/>
  <c r="BF49" i="14"/>
  <c r="BB49" i="14"/>
  <c r="AZ49" i="14"/>
  <c r="BF84" i="14"/>
  <c r="BF23" i="14"/>
  <c r="AV85" i="14"/>
  <c r="P97" i="14"/>
  <c r="Q139" i="14"/>
  <c r="P339" i="14"/>
  <c r="Q396" i="14"/>
  <c r="Q97" i="14"/>
  <c r="R139" i="14"/>
  <c r="Q218" i="14"/>
  <c r="Q217" i="14" s="1"/>
  <c r="Q13" i="14" s="1"/>
  <c r="AY86" i="14"/>
  <c r="AV19" i="14"/>
  <c r="BF46" i="14"/>
  <c r="AZ46" i="14"/>
  <c r="BB46" i="14"/>
  <c r="P139" i="14"/>
  <c r="R177" i="14"/>
  <c r="R218" i="14"/>
  <c r="R217" i="14" s="1"/>
  <c r="BF39" i="14"/>
  <c r="AN171" i="14"/>
  <c r="X327" i="14"/>
  <c r="AG327" i="14" s="1"/>
  <c r="AG328" i="14"/>
  <c r="BF332" i="14"/>
  <c r="BB332" i="14"/>
  <c r="AZ332" i="14"/>
  <c r="AV213" i="14"/>
  <c r="P177" i="14"/>
  <c r="AZ768" i="14"/>
  <c r="BF768" i="14"/>
  <c r="AZ906" i="14"/>
  <c r="BF906" i="14"/>
  <c r="AZ50" i="14"/>
  <c r="BB50" i="14"/>
  <c r="AV740" i="14"/>
  <c r="AG19" i="14"/>
  <c r="AT43" i="14"/>
  <c r="AH51" i="14"/>
  <c r="AY62" i="14"/>
  <c r="BF293" i="14"/>
  <c r="BB293" i="14"/>
  <c r="AZ293" i="14"/>
  <c r="Y466" i="14"/>
  <c r="AG466" i="14"/>
  <c r="BF511" i="14"/>
  <c r="BB511" i="14"/>
  <c r="AZ511" i="14"/>
  <c r="AP167" i="14"/>
  <c r="AS168" i="14"/>
  <c r="AV298" i="14"/>
  <c r="AV739" i="14"/>
  <c r="BC96" i="14"/>
  <c r="BB90" i="14"/>
  <c r="AN18" i="14"/>
  <c r="AZ64" i="14"/>
  <c r="AZ814" i="14"/>
  <c r="BF814" i="14"/>
  <c r="BB908" i="14"/>
  <c r="BF908" i="14"/>
  <c r="BF88" i="14"/>
  <c r="AY87" i="14"/>
  <c r="BB88" i="14"/>
  <c r="AZ88" i="14"/>
  <c r="X85" i="14"/>
  <c r="AG127" i="14"/>
  <c r="BF792" i="14"/>
  <c r="BB792" i="14"/>
  <c r="AZ792" i="14"/>
  <c r="BD207" i="14"/>
  <c r="BC207" i="14"/>
  <c r="AS854" i="14"/>
  <c r="BF464" i="14"/>
  <c r="X778" i="14"/>
  <c r="BF361" i="14"/>
  <c r="BD668" i="14"/>
  <c r="BD409" i="14"/>
  <c r="AZ512" i="14"/>
  <c r="AE554" i="14"/>
  <c r="BC89" i="14"/>
  <c r="AH511" i="14"/>
  <c r="AY589" i="14"/>
  <c r="AY643" i="14"/>
  <c r="AS173" i="14"/>
  <c r="AS171" i="14" s="1"/>
  <c r="AT171" i="14" s="1"/>
  <c r="AY555" i="14"/>
  <c r="BF673" i="14"/>
  <c r="AW88" i="14"/>
  <c r="AW293" i="14"/>
  <c r="AA290" i="14"/>
  <c r="AD290" i="14" s="1"/>
  <c r="AG290" i="14" s="1"/>
  <c r="W465" i="14"/>
  <c r="X465" i="14" s="1"/>
  <c r="AW792" i="14"/>
  <c r="AY664" i="14"/>
  <c r="X900" i="14"/>
  <c r="Y900" i="14" s="1"/>
  <c r="AD561" i="14"/>
  <c r="X954" i="14"/>
  <c r="Y954" i="14" s="1"/>
  <c r="W59" i="14"/>
  <c r="AW226" i="14"/>
  <c r="AW987" i="14"/>
  <c r="BC20" i="99"/>
  <c r="BB20" i="99"/>
  <c r="BB661" i="14"/>
  <c r="BF661" i="14"/>
  <c r="AZ694" i="14"/>
  <c r="BF694" i="14"/>
  <c r="AZ386" i="14"/>
  <c r="BF386" i="14"/>
  <c r="BB484" i="14"/>
  <c r="BF484" i="14"/>
  <c r="AZ623" i="14"/>
  <c r="BF623" i="14"/>
  <c r="W676" i="14"/>
  <c r="W675" i="14" s="1"/>
  <c r="BC22" i="99"/>
  <c r="BB22" i="99"/>
  <c r="AY81" i="99"/>
  <c r="BA81" i="99"/>
  <c r="AT611" i="14"/>
  <c r="AV855" i="14"/>
  <c r="AW855" i="14" s="1"/>
  <c r="BF245" i="14"/>
  <c r="BF462" i="14"/>
  <c r="Y779" i="14"/>
  <c r="AZ329" i="14"/>
  <c r="BD209" i="14"/>
  <c r="AY775" i="14"/>
  <c r="AY737" i="14"/>
  <c r="AZ91" i="14"/>
  <c r="BB172" i="14"/>
  <c r="BF172" i="14"/>
  <c r="AZ297" i="14"/>
  <c r="BF297" i="14"/>
  <c r="X587" i="14"/>
  <c r="BB301" i="14"/>
  <c r="BF301" i="14"/>
  <c r="BD386" i="14"/>
  <c r="AH50" i="14"/>
  <c r="AZ45" i="14"/>
  <c r="X182" i="14"/>
  <c r="Y182" i="14" s="1"/>
  <c r="AZ524" i="14"/>
  <c r="AD307" i="14"/>
  <c r="AZ525" i="14"/>
  <c r="BF525" i="14"/>
  <c r="X678" i="14"/>
  <c r="Y678" i="14" s="1"/>
  <c r="AJ17" i="14"/>
  <c r="AP142" i="14"/>
  <c r="AP141" i="14" s="1"/>
  <c r="AP140" i="14" s="1"/>
  <c r="AP139" i="14" s="1"/>
  <c r="AZ661" i="14"/>
  <c r="AZ612" i="14"/>
  <c r="BF612" i="14"/>
  <c r="BF578" i="14"/>
  <c r="AY894" i="14"/>
  <c r="BB512" i="14"/>
  <c r="BD623" i="14"/>
  <c r="AZ224" i="14"/>
  <c r="BF224" i="14"/>
  <c r="X345" i="14"/>
  <c r="AL160" i="112"/>
  <c r="AC160" i="112"/>
  <c r="AR160" i="112"/>
  <c r="AQ100" i="112"/>
  <c r="AY61" i="14"/>
  <c r="AH61" i="14"/>
  <c r="AT115" i="112"/>
  <c r="AU115" i="112" s="1"/>
  <c r="AK114" i="112"/>
  <c r="AR32" i="112"/>
  <c r="AC32" i="112"/>
  <c r="AQ130" i="112"/>
  <c r="S42" i="112"/>
  <c r="BB745" i="14"/>
  <c r="BC744" i="14"/>
  <c r="AZ426" i="14"/>
  <c r="AH685" i="14"/>
  <c r="S181" i="14"/>
  <c r="AT806" i="14"/>
  <c r="Y61" i="14"/>
  <c r="AL91" i="112"/>
  <c r="AR87" i="112"/>
  <c r="AC87" i="112"/>
  <c r="AR66" i="112"/>
  <c r="AL94" i="112"/>
  <c r="AR154" i="112"/>
  <c r="AR52" i="112"/>
  <c r="AR36" i="112"/>
  <c r="AW957" i="14"/>
  <c r="AW403" i="14"/>
  <c r="AS523" i="14"/>
  <c r="AL756" i="14"/>
  <c r="AL755" i="14" s="1"/>
  <c r="AL754" i="14" s="1"/>
  <c r="AL753" i="14" s="1"/>
  <c r="AR797" i="14"/>
  <c r="AM929" i="14"/>
  <c r="AV929" i="14" s="1"/>
  <c r="AV137" i="14"/>
  <c r="AG988" i="14"/>
  <c r="AH988" i="14" s="1"/>
  <c r="R150" i="112"/>
  <c r="AI114" i="112"/>
  <c r="AI113" i="112" s="1"/>
  <c r="AI112" i="112" s="1"/>
  <c r="AI111" i="112" s="1"/>
  <c r="AI110" i="112" s="1"/>
  <c r="AI166" i="112"/>
  <c r="AL20" i="112"/>
  <c r="AT20" i="112"/>
  <c r="AU20" i="112" s="1"/>
  <c r="Y38" i="112"/>
  <c r="R166" i="112"/>
  <c r="R114" i="112"/>
  <c r="S952" i="14"/>
  <c r="AR100" i="14"/>
  <c r="AR99" i="14" s="1"/>
  <c r="AR98" i="14" s="1"/>
  <c r="AR97" i="14" s="1"/>
  <c r="AY790" i="14"/>
  <c r="AQ480" i="14"/>
  <c r="AQ479" i="14" s="1"/>
  <c r="AQ478" i="14" s="1"/>
  <c r="AQ477" i="14" s="1"/>
  <c r="AC16" i="14"/>
  <c r="AC15" i="14" s="1"/>
  <c r="AC14" i="14" s="1"/>
  <c r="AJ38" i="112"/>
  <c r="Y114" i="112"/>
  <c r="Y113" i="112" s="1"/>
  <c r="Y112" i="112" s="1"/>
  <c r="Y111" i="112" s="1"/>
  <c r="Y110" i="112" s="1"/>
  <c r="Y166" i="112"/>
  <c r="S522" i="14"/>
  <c r="AT954" i="14"/>
  <c r="AT482" i="14"/>
  <c r="AR91" i="112"/>
  <c r="AC154" i="112"/>
  <c r="AR161" i="112"/>
  <c r="AL157" i="112"/>
  <c r="AR762" i="14"/>
  <c r="AR761" i="14" s="1"/>
  <c r="AR760" i="14" s="1"/>
  <c r="AG402" i="14"/>
  <c r="Z166" i="112"/>
  <c r="Z114" i="112"/>
  <c r="Z113" i="112" s="1"/>
  <c r="Z112" i="112" s="1"/>
  <c r="Z111" i="112" s="1"/>
  <c r="Z110" i="112" s="1"/>
  <c r="AU24" i="112"/>
  <c r="BB751" i="14"/>
  <c r="BD751" i="14" s="1"/>
  <c r="AH758" i="14"/>
  <c r="S804" i="14"/>
  <c r="S877" i="14"/>
  <c r="S383" i="14"/>
  <c r="S914" i="14"/>
  <c r="Q23" i="112"/>
  <c r="Q153" i="112"/>
  <c r="AL155" i="112"/>
  <c r="AC118" i="112"/>
  <c r="AR559" i="14"/>
  <c r="AR558" i="14" s="1"/>
  <c r="AR557" i="14" s="1"/>
  <c r="AR556" i="14" s="1"/>
  <c r="AH166" i="112"/>
  <c r="AH114" i="112"/>
  <c r="AH113" i="112" s="1"/>
  <c r="AH112" i="112" s="1"/>
  <c r="AH111" i="112" s="1"/>
  <c r="AH110" i="112" s="1"/>
  <c r="AN114" i="112"/>
  <c r="AN113" i="112" s="1"/>
  <c r="AN112" i="112" s="1"/>
  <c r="AN111" i="112" s="1"/>
  <c r="AN110" i="112" s="1"/>
  <c r="AN166" i="112"/>
  <c r="AY22" i="112"/>
  <c r="BA22" i="112" s="1"/>
  <c r="AY64" i="112"/>
  <c r="BA64" i="112" s="1"/>
  <c r="AY88" i="112"/>
  <c r="BA88" i="112" s="1"/>
  <c r="AY47" i="112"/>
  <c r="BA47" i="112" s="1"/>
  <c r="AY77" i="112"/>
  <c r="BA77" i="112" s="1"/>
  <c r="AY37" i="112"/>
  <c r="BA37" i="112" s="1"/>
  <c r="AY125" i="112"/>
  <c r="BA125" i="112" s="1"/>
  <c r="AL21" i="112"/>
  <c r="AG41" i="99"/>
  <c r="AQ437" i="14"/>
  <c r="AQ436" i="14" s="1"/>
  <c r="AQ435" i="14" s="1"/>
  <c r="AQ434" i="14" s="1"/>
  <c r="AZ88" i="112"/>
  <c r="BA108" i="112"/>
  <c r="BA124" i="112"/>
  <c r="R26" i="99"/>
  <c r="R13" i="99" s="1"/>
  <c r="R12" i="99" s="1"/>
  <c r="R11" i="99" s="1"/>
  <c r="O153" i="112"/>
  <c r="O152" i="112" s="1"/>
  <c r="O151" i="112" s="1"/>
  <c r="O150" i="112" s="1"/>
  <c r="O149" i="112" s="1"/>
  <c r="O148" i="112" s="1"/>
  <c r="O127" i="112" s="1"/>
  <c r="P86" i="112"/>
  <c r="V94" i="112"/>
  <c r="O32" i="112"/>
  <c r="O19" i="112" s="1"/>
  <c r="O18" i="112" s="1"/>
  <c r="O17" i="112" s="1"/>
  <c r="O16" i="112" s="1"/>
  <c r="O15" i="112" s="1"/>
  <c r="O14" i="112" s="1"/>
  <c r="O13" i="112" s="1"/>
  <c r="V103" i="112"/>
  <c r="S102" i="112"/>
  <c r="R910" i="14"/>
  <c r="P62" i="112"/>
  <c r="P61" i="112" s="1"/>
  <c r="P60" i="112" s="1"/>
  <c r="P59" i="112" s="1"/>
  <c r="P58" i="112" s="1"/>
  <c r="P57" i="112" s="1"/>
  <c r="P56" i="112" s="1"/>
  <c r="Q910" i="14"/>
  <c r="Q652" i="14" s="1"/>
  <c r="P45" i="112"/>
  <c r="P44" i="112" s="1"/>
  <c r="P43" i="112" s="1"/>
  <c r="P42" i="112" s="1"/>
  <c r="P41" i="112" s="1"/>
  <c r="P40" i="112" s="1"/>
  <c r="P39" i="112" s="1"/>
  <c r="V75" i="112"/>
  <c r="V91" i="112"/>
  <c r="AH38" i="112"/>
  <c r="U45" i="112"/>
  <c r="U44" i="112" s="1"/>
  <c r="U43" i="112" s="1"/>
  <c r="U42" i="112" s="1"/>
  <c r="U41" i="112" s="1"/>
  <c r="U40" i="112" s="1"/>
  <c r="U39" i="112" s="1"/>
  <c r="S23" i="112"/>
  <c r="V23" i="112" s="1"/>
  <c r="S160" i="112"/>
  <c r="V160" i="112" s="1"/>
  <c r="V49" i="112"/>
  <c r="V21" i="112"/>
  <c r="AV163" i="112"/>
  <c r="AL63" i="112"/>
  <c r="AE105" i="112"/>
  <c r="V32" i="112"/>
  <c r="V30" i="112"/>
  <c r="V52" i="112"/>
  <c r="V78" i="112"/>
  <c r="V92" i="112"/>
  <c r="V104" i="112"/>
  <c r="T19" i="112"/>
  <c r="T18" i="112" s="1"/>
  <c r="T17" i="112" s="1"/>
  <c r="T16" i="112" s="1"/>
  <c r="T15" i="112" s="1"/>
  <c r="T14" i="112" s="1"/>
  <c r="T13" i="112" s="1"/>
  <c r="AC26" i="112"/>
  <c r="T127" i="112"/>
  <c r="AE118" i="112"/>
  <c r="U62" i="112"/>
  <c r="U61" i="112" s="1"/>
  <c r="U60" i="112" s="1"/>
  <c r="U59" i="112" s="1"/>
  <c r="U58" i="112" s="1"/>
  <c r="U57" i="112" s="1"/>
  <c r="U56" i="112" s="1"/>
  <c r="T62" i="112"/>
  <c r="T61" i="112" s="1"/>
  <c r="T60" i="112" s="1"/>
  <c r="T59" i="112" s="1"/>
  <c r="T58" i="112" s="1"/>
  <c r="T57" i="112" s="1"/>
  <c r="T56" i="112" s="1"/>
  <c r="AD506" i="14"/>
  <c r="AG506" i="14" s="1"/>
  <c r="AM789" i="14"/>
  <c r="AV789" i="14" s="1"/>
  <c r="AY789" i="14" s="1"/>
  <c r="V86" i="112"/>
  <c r="U154" i="112"/>
  <c r="U153" i="112" s="1"/>
  <c r="U152" i="112" s="1"/>
  <c r="U151" i="112" s="1"/>
  <c r="U150" i="112" s="1"/>
  <c r="U149" i="112" s="1"/>
  <c r="U148" i="112" s="1"/>
  <c r="U127" i="112" s="1"/>
  <c r="V33" i="112"/>
  <c r="V87" i="112"/>
  <c r="V155" i="112"/>
  <c r="S154" i="112"/>
  <c r="AY158" i="112"/>
  <c r="BA158" i="112" s="1"/>
  <c r="AE135" i="112"/>
  <c r="S116" i="112"/>
  <c r="V117" i="112"/>
  <c r="AE63" i="112"/>
  <c r="AD514" i="14"/>
  <c r="AR58" i="14"/>
  <c r="AR57" i="14" s="1"/>
  <c r="AR56" i="14" s="1"/>
  <c r="AR55" i="14" s="1"/>
  <c r="T45" i="112"/>
  <c r="V27" i="112"/>
  <c r="V36" i="112"/>
  <c r="V76" i="112"/>
  <c r="V89" i="112"/>
  <c r="V95" i="112"/>
  <c r="V157" i="112"/>
  <c r="V20" i="112"/>
  <c r="U19" i="112"/>
  <c r="U18" i="112" s="1"/>
  <c r="U17" i="112" s="1"/>
  <c r="U16" i="112" s="1"/>
  <c r="U15" i="112" s="1"/>
  <c r="U14" i="112" s="1"/>
  <c r="U13" i="112" s="1"/>
  <c r="AY106" i="112"/>
  <c r="BA106" i="112" s="1"/>
  <c r="AE66" i="112"/>
  <c r="S134" i="112"/>
  <c r="V121" i="112"/>
  <c r="AV371" i="14"/>
  <c r="AS107" i="14"/>
  <c r="AS349" i="14"/>
  <c r="AM693" i="14"/>
  <c r="BF50" i="14"/>
  <c r="S255" i="14"/>
  <c r="S335" i="14"/>
  <c r="S742" i="14"/>
  <c r="S840" i="14"/>
  <c r="S62" i="112"/>
  <c r="AE90" i="112"/>
  <c r="AM331" i="14"/>
  <c r="AD407" i="14"/>
  <c r="AG407" i="14" s="1"/>
  <c r="AM467" i="14"/>
  <c r="AM148" i="14"/>
  <c r="AJ345" i="14"/>
  <c r="AS448" i="14"/>
  <c r="AM791" i="14"/>
  <c r="AM129" i="14"/>
  <c r="BF61" i="14"/>
  <c r="S213" i="14"/>
  <c r="S609" i="14"/>
  <c r="X298" i="14"/>
  <c r="AJ521" i="14"/>
  <c r="AJ520" i="14" s="1"/>
  <c r="AJ519" i="14" s="1"/>
  <c r="AJ518" i="14" s="1"/>
  <c r="AM407" i="14"/>
  <c r="AV407" i="14" s="1"/>
  <c r="P910" i="14"/>
  <c r="AB718" i="14"/>
  <c r="BF44" i="14"/>
  <c r="S465" i="14"/>
  <c r="S677" i="14"/>
  <c r="X552" i="14"/>
  <c r="X375" i="14"/>
  <c r="X213" i="14"/>
  <c r="AB17" i="14"/>
  <c r="AB16" i="14" s="1"/>
  <c r="AB15" i="14" s="1"/>
  <c r="AB14" i="14" s="1"/>
  <c r="AC206" i="14"/>
  <c r="AC205" i="14" s="1"/>
  <c r="AJ328" i="14"/>
  <c r="AM546" i="14"/>
  <c r="AC102" i="14"/>
  <c r="AB264" i="14"/>
  <c r="AR915" i="14"/>
  <c r="AS231" i="14"/>
  <c r="AM905" i="14"/>
  <c r="AR621" i="14"/>
  <c r="AR620" i="14" s="1"/>
  <c r="BF20" i="14"/>
  <c r="BF32" i="14"/>
  <c r="S899" i="14"/>
  <c r="BF87" i="14"/>
  <c r="BF95" i="14"/>
  <c r="BF123" i="14"/>
  <c r="BF183" i="14"/>
  <c r="BF199" i="14"/>
  <c r="BF241" i="14"/>
  <c r="BF292" i="14"/>
  <c r="S328" i="14"/>
  <c r="BF329" i="14"/>
  <c r="BF362" i="14"/>
  <c r="BF372" i="14"/>
  <c r="BF409" i="14"/>
  <c r="S474" i="14"/>
  <c r="BF496" i="14"/>
  <c r="S553" i="14"/>
  <c r="BF588" i="14"/>
  <c r="S602" i="14"/>
  <c r="BF689" i="14"/>
  <c r="BF725" i="14"/>
  <c r="BF765" i="14"/>
  <c r="BF799" i="14"/>
  <c r="BF848" i="14"/>
  <c r="S871" i="14"/>
  <c r="BF893" i="14"/>
  <c r="S929" i="14"/>
  <c r="BF959" i="14"/>
  <c r="AG44" i="99"/>
  <c r="AV110" i="14"/>
  <c r="S86" i="14"/>
  <c r="AW86" i="14" s="1"/>
  <c r="S101" i="14"/>
  <c r="S128" i="14"/>
  <c r="S144" i="14"/>
  <c r="BF169" i="14"/>
  <c r="BF201" i="14"/>
  <c r="BF294" i="14"/>
  <c r="S307" i="14"/>
  <c r="S375" i="14"/>
  <c r="BF426" i="14"/>
  <c r="BF499" i="14"/>
  <c r="S515" i="14"/>
  <c r="BF562" i="14"/>
  <c r="BF590" i="14"/>
  <c r="BF744" i="14"/>
  <c r="S854" i="14"/>
  <c r="S943" i="14"/>
  <c r="AD845" i="14"/>
  <c r="AE845" i="14" s="1"/>
  <c r="BF79" i="14"/>
  <c r="BF89" i="14"/>
  <c r="BF118" i="14"/>
  <c r="S136" i="14"/>
  <c r="BF207" i="14"/>
  <c r="S248" i="14"/>
  <c r="S299" i="14"/>
  <c r="BF352" i="14"/>
  <c r="S402" i="14"/>
  <c r="BF403" i="14"/>
  <c r="BF429" i="14"/>
  <c r="BF486" i="14"/>
  <c r="BF495" i="14"/>
  <c r="BF524" i="14"/>
  <c r="BF582" i="14"/>
  <c r="S592" i="14"/>
  <c r="S644" i="14"/>
  <c r="BF664" i="14"/>
  <c r="BF685" i="14"/>
  <c r="BF719" i="14"/>
  <c r="S732" i="14"/>
  <c r="S750" i="14"/>
  <c r="BF751" i="14"/>
  <c r="S790" i="14"/>
  <c r="BF790" i="14" s="1"/>
  <c r="BF827" i="14"/>
  <c r="BF842" i="14"/>
  <c r="S858" i="14"/>
  <c r="BF901" i="14"/>
  <c r="BF918" i="14"/>
  <c r="BF955" i="14"/>
  <c r="S983" i="14"/>
  <c r="V168" i="14"/>
  <c r="AG24" i="99"/>
  <c r="Y108" i="14"/>
  <c r="AG108" i="14"/>
  <c r="AH108" i="14" s="1"/>
  <c r="S94" i="14"/>
  <c r="S174" i="14"/>
  <c r="BF209" i="14"/>
  <c r="BF337" i="14"/>
  <c r="BF385" i="14"/>
  <c r="S407" i="14"/>
  <c r="BF408" i="14"/>
  <c r="BF570" i="14"/>
  <c r="S687" i="14"/>
  <c r="BF704" i="14"/>
  <c r="S757" i="14"/>
  <c r="BF758" i="14"/>
  <c r="S797" i="14"/>
  <c r="S864" i="14"/>
  <c r="BF957" i="14"/>
  <c r="W779" i="14"/>
  <c r="W778" i="14" s="1"/>
  <c r="AN67" i="14"/>
  <c r="AG315" i="14"/>
  <c r="AG488" i="14"/>
  <c r="AG707" i="14"/>
  <c r="AG958" i="14"/>
  <c r="AG948" i="14"/>
  <c r="AH948" i="14" s="1"/>
  <c r="AN29" i="14"/>
  <c r="Y91" i="14"/>
  <c r="AV295" i="14"/>
  <c r="AV470" i="14"/>
  <c r="AV108" i="14"/>
  <c r="AG185" i="14"/>
  <c r="AE226" i="14"/>
  <c r="AT266" i="14"/>
  <c r="AG314" i="14"/>
  <c r="AH314" i="14" s="1"/>
  <c r="AG428" i="14"/>
  <c r="AV564" i="14"/>
  <c r="AW564" i="14" s="1"/>
  <c r="AT567" i="14"/>
  <c r="AG627" i="14"/>
  <c r="AG690" i="14"/>
  <c r="AV723" i="14"/>
  <c r="AW723" i="14" s="1"/>
  <c r="AG810" i="14"/>
  <c r="AG826" i="14"/>
  <c r="AG844" i="14"/>
  <c r="AG847" i="14"/>
  <c r="AE985" i="14"/>
  <c r="AE987" i="14"/>
  <c r="AV774" i="14"/>
  <c r="AW774" i="14" s="1"/>
  <c r="AG777" i="14"/>
  <c r="AG835" i="14"/>
  <c r="AG931" i="14"/>
  <c r="AH931" i="14" s="1"/>
  <c r="AV28" i="14"/>
  <c r="AG132" i="14"/>
  <c r="AY132" i="14" s="1"/>
  <c r="AE334" i="14"/>
  <c r="AE370" i="14"/>
  <c r="AV373" i="14"/>
  <c r="AW373" i="14" s="1"/>
  <c r="AG509" i="14"/>
  <c r="AG549" i="14"/>
  <c r="AN792" i="14"/>
  <c r="AG793" i="14"/>
  <c r="AG338" i="14"/>
  <c r="AG476" i="14"/>
  <c r="AE517" i="14"/>
  <c r="AG267" i="14"/>
  <c r="AH267" i="14" s="1"/>
  <c r="AV707" i="14"/>
  <c r="AW707" i="14" s="1"/>
  <c r="AV133" i="14"/>
  <c r="AG373" i="14"/>
  <c r="AV410" i="14"/>
  <c r="AV861" i="14"/>
  <c r="AW861" i="14" s="1"/>
  <c r="AG882" i="14"/>
  <c r="AH882" i="14" s="1"/>
  <c r="AV880" i="14"/>
  <c r="AG52" i="14"/>
  <c r="AV70" i="14"/>
  <c r="AV73" i="14"/>
  <c r="AV112" i="14"/>
  <c r="AW112" i="14" s="1"/>
  <c r="AG152" i="14"/>
  <c r="AG233" i="14"/>
  <c r="AV277" i="14"/>
  <c r="AN317" i="14"/>
  <c r="AV356" i="14"/>
  <c r="Y394" i="14"/>
  <c r="AV392" i="14"/>
  <c r="AW392" i="14" s="1"/>
  <c r="AV431" i="14"/>
  <c r="AG490" i="14"/>
  <c r="AH490" i="14" s="1"/>
  <c r="AW663" i="14"/>
  <c r="Y662" i="14"/>
  <c r="Y112" i="14"/>
  <c r="AG112" i="14"/>
  <c r="AV115" i="14"/>
  <c r="AN115" i="14"/>
  <c r="AG235" i="14"/>
  <c r="Y235" i="14"/>
  <c r="AN274" i="14"/>
  <c r="AV274" i="14"/>
  <c r="AW274" i="14" s="1"/>
  <c r="AV630" i="14"/>
  <c r="AN630" i="14"/>
  <c r="AG924" i="14"/>
  <c r="AV319" i="14"/>
  <c r="AN319" i="14"/>
  <c r="AG681" i="14"/>
  <c r="AH681" i="14" s="1"/>
  <c r="Y681" i="14"/>
  <c r="AG695" i="14"/>
  <c r="Y695" i="14"/>
  <c r="AG830" i="14"/>
  <c r="Y830" i="14"/>
  <c r="AG833" i="14"/>
  <c r="AV320" i="14"/>
  <c r="AN320" i="14"/>
  <c r="AN355" i="14"/>
  <c r="AV355" i="14"/>
  <c r="AG815" i="14"/>
  <c r="AN191" i="14"/>
  <c r="AV191" i="14"/>
  <c r="AW191" i="14" s="1"/>
  <c r="Y193" i="14"/>
  <c r="AG193" i="14"/>
  <c r="AV534" i="14"/>
  <c r="AW534" i="14" s="1"/>
  <c r="Y613" i="14"/>
  <c r="AG613" i="14"/>
  <c r="AH613" i="14" s="1"/>
  <c r="AV629" i="14"/>
  <c r="AN629" i="14"/>
  <c r="AG631" i="14"/>
  <c r="AH631" i="14" s="1"/>
  <c r="AV907" i="14"/>
  <c r="AN907" i="14"/>
  <c r="AV921" i="14"/>
  <c r="AW921" i="14" s="1"/>
  <c r="AN921" i="14"/>
  <c r="AV992" i="14"/>
  <c r="X225" i="14"/>
  <c r="AG225" i="14" s="1"/>
  <c r="U223" i="14"/>
  <c r="AG113" i="14"/>
  <c r="AV234" i="14"/>
  <c r="AG536" i="14"/>
  <c r="AG989" i="14"/>
  <c r="AH989" i="14" s="1"/>
  <c r="AG752" i="14"/>
  <c r="AH752" i="14" s="1"/>
  <c r="U227" i="14"/>
  <c r="X227" i="14" s="1"/>
  <c r="AG227" i="14" s="1"/>
  <c r="X229" i="14"/>
  <c r="AV225" i="14"/>
  <c r="AW225" i="14" s="1"/>
  <c r="AG684" i="14"/>
  <c r="AG977" i="14"/>
  <c r="W925" i="14"/>
  <c r="AS932" i="14"/>
  <c r="AT932" i="14" s="1"/>
  <c r="AS934" i="14"/>
  <c r="AT934" i="14" s="1"/>
  <c r="AS935" i="14"/>
  <c r="AT935" i="14" s="1"/>
  <c r="AS936" i="14"/>
  <c r="AT936" i="14" s="1"/>
  <c r="AD932" i="14"/>
  <c r="AE932" i="14" s="1"/>
  <c r="AM932" i="14"/>
  <c r="AD934" i="14"/>
  <c r="AE934" i="14" s="1"/>
  <c r="AM934" i="14"/>
  <c r="AD935" i="14"/>
  <c r="AE935" i="14" s="1"/>
  <c r="AD936" i="14"/>
  <c r="AE936" i="14" s="1"/>
  <c r="U925" i="14"/>
  <c r="X933" i="14"/>
  <c r="X935" i="14"/>
  <c r="X936" i="14"/>
  <c r="AD944" i="14"/>
  <c r="AE944" i="14" s="1"/>
  <c r="AM641" i="14"/>
  <c r="AK640" i="14"/>
  <c r="AM640" i="14" s="1"/>
  <c r="AJ619" i="14"/>
  <c r="AJ618" i="14" s="1"/>
  <c r="AJ617" i="14" s="1"/>
  <c r="AJ616" i="14" s="1"/>
  <c r="AV546" i="14"/>
  <c r="AM545" i="14"/>
  <c r="AN546" i="14"/>
  <c r="AM131" i="14"/>
  <c r="AH132" i="14"/>
  <c r="AD131" i="14"/>
  <c r="AG134" i="14"/>
  <c r="BB91" i="14"/>
  <c r="BF83" i="14"/>
  <c r="AP56" i="14"/>
  <c r="AM646" i="14"/>
  <c r="AN646" i="14" s="1"/>
  <c r="AK644" i="14"/>
  <c r="AM644" i="14" s="1"/>
  <c r="AM645" i="14"/>
  <c r="AE648" i="14"/>
  <c r="AG648" i="14"/>
  <c r="U645" i="14"/>
  <c r="U644" i="14" s="1"/>
  <c r="U619" i="14" s="1"/>
  <c r="U618" i="14" s="1"/>
  <c r="U617" i="14" s="1"/>
  <c r="BF647" i="14"/>
  <c r="AQ601" i="14"/>
  <c r="AS602" i="14"/>
  <c r="AR600" i="14"/>
  <c r="AR599" i="14" s="1"/>
  <c r="AM602" i="14"/>
  <c r="AJ601" i="14"/>
  <c r="BF604" i="14"/>
  <c r="AL598" i="14"/>
  <c r="AL597" i="14" s="1"/>
  <c r="X602" i="14"/>
  <c r="U601" i="14"/>
  <c r="AG603" i="14"/>
  <c r="AJ592" i="14"/>
  <c r="AM593" i="14"/>
  <c r="AY594" i="14"/>
  <c r="BF594" i="14" s="1"/>
  <c r="AH594" i="14"/>
  <c r="W592" i="14"/>
  <c r="X592" i="14" s="1"/>
  <c r="X593" i="14"/>
  <c r="Y593" i="14" s="1"/>
  <c r="V559" i="14"/>
  <c r="U559" i="14"/>
  <c r="U558" i="14" s="1"/>
  <c r="U557" i="14" s="1"/>
  <c r="U556" i="14" s="1"/>
  <c r="Y594" i="14"/>
  <c r="AZ893" i="14"/>
  <c r="AW883" i="14"/>
  <c r="AG884" i="14"/>
  <c r="AH884" i="14" s="1"/>
  <c r="AV881" i="14"/>
  <c r="AS870" i="14"/>
  <c r="AV875" i="14"/>
  <c r="AM870" i="14"/>
  <c r="AG873" i="14"/>
  <c r="AH873" i="14" s="1"/>
  <c r="AG876" i="14"/>
  <c r="AH876" i="14" s="1"/>
  <c r="AM863" i="14"/>
  <c r="AG866" i="14"/>
  <c r="AH866" i="14" s="1"/>
  <c r="AV862" i="14"/>
  <c r="AW862" i="14" s="1"/>
  <c r="AG862" i="14"/>
  <c r="AE855" i="14"/>
  <c r="AS797" i="14"/>
  <c r="AM797" i="14"/>
  <c r="AD798" i="14"/>
  <c r="AE798" i="14" s="1"/>
  <c r="AA797" i="14"/>
  <c r="AP17" i="14"/>
  <c r="AP16" i="14" s="1"/>
  <c r="AP15" i="14" s="1"/>
  <c r="AP14" i="14" s="1"/>
  <c r="BB39" i="14"/>
  <c r="BF40" i="14"/>
  <c r="BB41" i="14"/>
  <c r="U17" i="14"/>
  <c r="U16" i="14" s="1"/>
  <c r="U15" i="14" s="1"/>
  <c r="U14" i="14" s="1"/>
  <c r="X14" i="14" s="1"/>
  <c r="AR17" i="14"/>
  <c r="AR16" i="14" s="1"/>
  <c r="AR15" i="14" s="1"/>
  <c r="AR14" i="14" s="1"/>
  <c r="BF35" i="14"/>
  <c r="AQ15" i="14"/>
  <c r="AM17" i="14"/>
  <c r="AJ16" i="14"/>
  <c r="AD17" i="14"/>
  <c r="AA16" i="14"/>
  <c r="BF34" i="14"/>
  <c r="AK716" i="14"/>
  <c r="AK715" i="14" s="1"/>
  <c r="AK714" i="14" s="1"/>
  <c r="AY735" i="14"/>
  <c r="AV736" i="14"/>
  <c r="AW736" i="14" s="1"/>
  <c r="BB737" i="14"/>
  <c r="BD737" i="14" s="1"/>
  <c r="AZ735" i="14"/>
  <c r="AG986" i="14"/>
  <c r="AY986" i="14" s="1"/>
  <c r="BF986" i="14" s="1"/>
  <c r="AA983" i="14"/>
  <c r="AA982" i="14" s="1"/>
  <c r="AY991" i="14"/>
  <c r="BF991" i="14" s="1"/>
  <c r="AY989" i="14"/>
  <c r="BF989" i="14" s="1"/>
  <c r="AG990" i="14"/>
  <c r="AV983" i="14"/>
  <c r="AW983" i="14" s="1"/>
  <c r="AJ981" i="14"/>
  <c r="AM981" i="14" s="1"/>
  <c r="AM982" i="14"/>
  <c r="AG984" i="14"/>
  <c r="AH984" i="14" s="1"/>
  <c r="AP981" i="14"/>
  <c r="AS982" i="14"/>
  <c r="AW985" i="14"/>
  <c r="U981" i="14"/>
  <c r="X982" i="14"/>
  <c r="X983" i="14"/>
  <c r="S982" i="14"/>
  <c r="AN983" i="14"/>
  <c r="AT983" i="14"/>
  <c r="AW975" i="14"/>
  <c r="AY975" i="14"/>
  <c r="AG976" i="14"/>
  <c r="AZ975" i="14"/>
  <c r="X968" i="14"/>
  <c r="AH977" i="14"/>
  <c r="AY977" i="14"/>
  <c r="BF977" i="14" s="1"/>
  <c r="AD969" i="14"/>
  <c r="AG969" i="14" s="1"/>
  <c r="AH969" i="14" s="1"/>
  <c r="AH973" i="14"/>
  <c r="AY973" i="14"/>
  <c r="BF973" i="14" s="1"/>
  <c r="AG972" i="14"/>
  <c r="AS968" i="14"/>
  <c r="AQ967" i="14"/>
  <c r="AP965" i="14"/>
  <c r="AL967" i="14"/>
  <c r="AM968" i="14"/>
  <c r="AJ965" i="14"/>
  <c r="AM969" i="14"/>
  <c r="AV969" i="14" s="1"/>
  <c r="AA967" i="14"/>
  <c r="AD968" i="14"/>
  <c r="X967" i="14"/>
  <c r="V966" i="14"/>
  <c r="V965" i="14" s="1"/>
  <c r="V964" i="14" s="1"/>
  <c r="X964" i="14" s="1"/>
  <c r="AH971" i="14"/>
  <c r="S969" i="14"/>
  <c r="AT969" i="14" s="1"/>
  <c r="Y969" i="14"/>
  <c r="AV963" i="14"/>
  <c r="AY962" i="14"/>
  <c r="BF962" i="14" s="1"/>
  <c r="AV954" i="14"/>
  <c r="AW954" i="14" s="1"/>
  <c r="AV961" i="14"/>
  <c r="AW961" i="14" s="1"/>
  <c r="BC960" i="14"/>
  <c r="BB959" i="14"/>
  <c r="AG961" i="14"/>
  <c r="AY954" i="14"/>
  <c r="BF954" i="14" s="1"/>
  <c r="BB957" i="14"/>
  <c r="AZ957" i="14"/>
  <c r="AK954" i="14"/>
  <c r="AK953" i="14" s="1"/>
  <c r="AG954" i="14"/>
  <c r="AH954" i="14" s="1"/>
  <c r="AH958" i="14"/>
  <c r="AY958" i="14"/>
  <c r="BF958" i="14" s="1"/>
  <c r="AP952" i="14"/>
  <c r="AS953" i="14"/>
  <c r="AT953" i="14" s="1"/>
  <c r="AJ951" i="14"/>
  <c r="AW956" i="14"/>
  <c r="BC955" i="14"/>
  <c r="AA949" i="14"/>
  <c r="AD953" i="14"/>
  <c r="AE953" i="14" s="1"/>
  <c r="AB952" i="14"/>
  <c r="AB951" i="14" s="1"/>
  <c r="X953" i="14"/>
  <c r="U952" i="14"/>
  <c r="S951" i="14"/>
  <c r="AP942" i="14"/>
  <c r="AS943" i="14"/>
  <c r="AV947" i="14"/>
  <c r="AW947" i="14" s="1"/>
  <c r="AM946" i="14"/>
  <c r="AA942" i="14"/>
  <c r="AD943" i="14"/>
  <c r="AE943" i="14" s="1"/>
  <c r="AG947" i="14"/>
  <c r="X943" i="14"/>
  <c r="AG943" i="14" s="1"/>
  <c r="AH943" i="14" s="1"/>
  <c r="U942" i="14"/>
  <c r="X932" i="14"/>
  <c r="X934" i="14"/>
  <c r="AS928" i="14"/>
  <c r="AP927" i="14"/>
  <c r="AV930" i="14"/>
  <c r="AJ927" i="14"/>
  <c r="AM928" i="14"/>
  <c r="AV928" i="14" s="1"/>
  <c r="AY931" i="14"/>
  <c r="BF931" i="14" s="1"/>
  <c r="AA928" i="14"/>
  <c r="AD929" i="14"/>
  <c r="AG929" i="14" s="1"/>
  <c r="AY929" i="14" s="1"/>
  <c r="AV923" i="14"/>
  <c r="AY922" i="14"/>
  <c r="AG920" i="14"/>
  <c r="AG921" i="14"/>
  <c r="AH924" i="14"/>
  <c r="AY924" i="14"/>
  <c r="BF924" i="14" s="1"/>
  <c r="AK913" i="14"/>
  <c r="AK912" i="14" s="1"/>
  <c r="AK911" i="14" s="1"/>
  <c r="AM914" i="14"/>
  <c r="AW919" i="14"/>
  <c r="BB918" i="14"/>
  <c r="AZ918" i="14"/>
  <c r="X915" i="14"/>
  <c r="Y915" i="14" s="1"/>
  <c r="AQ913" i="14"/>
  <c r="AQ912" i="14" s="1"/>
  <c r="AQ911" i="14" s="1"/>
  <c r="AQ910" i="14" s="1"/>
  <c r="AP912" i="14"/>
  <c r="AR914" i="14"/>
  <c r="AR913" i="14" s="1"/>
  <c r="AR912" i="14" s="1"/>
  <c r="AR911" i="14" s="1"/>
  <c r="AS915" i="14"/>
  <c r="AL912" i="14"/>
  <c r="AC910" i="14"/>
  <c r="AA913" i="14"/>
  <c r="AD914" i="14"/>
  <c r="AE914" i="14" s="1"/>
  <c r="AD915" i="14"/>
  <c r="AE915" i="14" s="1"/>
  <c r="AG916" i="14"/>
  <c r="AH916" i="14" s="1"/>
  <c r="W913" i="14"/>
  <c r="W912" i="14" s="1"/>
  <c r="W911" i="14" s="1"/>
  <c r="W910" i="14" s="1"/>
  <c r="X914" i="14"/>
  <c r="AG914" i="14" s="1"/>
  <c r="AH914" i="14" s="1"/>
  <c r="AY917" i="14"/>
  <c r="BF917" i="14" s="1"/>
  <c r="AH917" i="14"/>
  <c r="U912" i="14"/>
  <c r="AR939" i="14"/>
  <c r="AM942" i="14"/>
  <c r="AK941" i="14"/>
  <c r="AM943" i="14"/>
  <c r="AV943" i="14" s="1"/>
  <c r="AB939" i="14"/>
  <c r="AB910" i="14" s="1"/>
  <c r="AT943" i="14"/>
  <c r="S942" i="14"/>
  <c r="AG944" i="14"/>
  <c r="Y944" i="14"/>
  <c r="AV944" i="14"/>
  <c r="AW944" i="14" s="1"/>
  <c r="AN944" i="14"/>
  <c r="AY945" i="14"/>
  <c r="BB945" i="14" s="1"/>
  <c r="AH945" i="14"/>
  <c r="Y945" i="14"/>
  <c r="AN945" i="14"/>
  <c r="P652" i="14"/>
  <c r="R652" i="14"/>
  <c r="AG932" i="14"/>
  <c r="Y932" i="14"/>
  <c r="AV932" i="14"/>
  <c r="AW932" i="14" s="1"/>
  <c r="AN932" i="14"/>
  <c r="AG934" i="14"/>
  <c r="Y934" i="14"/>
  <c r="AV934" i="14"/>
  <c r="AW934" i="14" s="1"/>
  <c r="AN934" i="14"/>
  <c r="AG933" i="14"/>
  <c r="Y933" i="14"/>
  <c r="AV933" i="14"/>
  <c r="AW933" i="14" s="1"/>
  <c r="AN933" i="14"/>
  <c r="AG935" i="14"/>
  <c r="Y935" i="14"/>
  <c r="AV935" i="14"/>
  <c r="AW935" i="14" s="1"/>
  <c r="AN935" i="14"/>
  <c r="AG936" i="14"/>
  <c r="Y936" i="14"/>
  <c r="AV936" i="14"/>
  <c r="AW936" i="14" s="1"/>
  <c r="AN936" i="14"/>
  <c r="AG937" i="14"/>
  <c r="AV937" i="14"/>
  <c r="AT929" i="14"/>
  <c r="AE929" i="14"/>
  <c r="Y929" i="14"/>
  <c r="AH929" i="14"/>
  <c r="AZ929" i="14"/>
  <c r="S928" i="14"/>
  <c r="AN929" i="14"/>
  <c r="AW929" i="14"/>
  <c r="BB929" i="14"/>
  <c r="BC929" i="14" s="1"/>
  <c r="S913" i="14"/>
  <c r="Y914" i="14"/>
  <c r="AN914" i="14"/>
  <c r="AV909" i="14"/>
  <c r="AW909" i="14" s="1"/>
  <c r="AV905" i="14"/>
  <c r="AN905" i="14"/>
  <c r="AM900" i="14"/>
  <c r="AN900" i="14" s="1"/>
  <c r="BD906" i="14"/>
  <c r="BC908" i="14"/>
  <c r="BD908" i="14"/>
  <c r="AG909" i="14"/>
  <c r="AP896" i="14"/>
  <c r="AP895" i="14" s="1"/>
  <c r="AS899" i="14"/>
  <c r="AT899" i="14" s="1"/>
  <c r="AQ898" i="14"/>
  <c r="AY903" i="14"/>
  <c r="BF903" i="14" s="1"/>
  <c r="AM899" i="14"/>
  <c r="AN899" i="14" s="1"/>
  <c r="AG904" i="14"/>
  <c r="AR895" i="14"/>
  <c r="AJ898" i="14"/>
  <c r="AV902" i="14"/>
  <c r="AW902" i="14" s="1"/>
  <c r="AZ901" i="14"/>
  <c r="BB901" i="14"/>
  <c r="AB899" i="14"/>
  <c r="AD900" i="14"/>
  <c r="AA897" i="14"/>
  <c r="AG902" i="14"/>
  <c r="AH902" i="14" s="1"/>
  <c r="U898" i="14"/>
  <c r="X899" i="14"/>
  <c r="Y899" i="14" s="1"/>
  <c r="S898" i="14"/>
  <c r="X877" i="14"/>
  <c r="AG877" i="14" s="1"/>
  <c r="AH877" i="14" s="1"/>
  <c r="BF889" i="14"/>
  <c r="AE887" i="14"/>
  <c r="AG887" i="14"/>
  <c r="BF892" i="14"/>
  <c r="AV884" i="14"/>
  <c r="AW884" i="14" s="1"/>
  <c r="AM878" i="14"/>
  <c r="AN878" i="14" s="1"/>
  <c r="AL877" i="14"/>
  <c r="AV885" i="14"/>
  <c r="AV886" i="14"/>
  <c r="AY882" i="14"/>
  <c r="BF882" i="14" s="1"/>
  <c r="AS877" i="14"/>
  <c r="AT877" i="14" s="1"/>
  <c r="AH879" i="14"/>
  <c r="AY879" i="14"/>
  <c r="BF879" i="14" s="1"/>
  <c r="AE879" i="14"/>
  <c r="AS878" i="14"/>
  <c r="AW880" i="14"/>
  <c r="AY880" i="14"/>
  <c r="BF880" i="14" s="1"/>
  <c r="AG878" i="14"/>
  <c r="AH878" i="14" s="1"/>
  <c r="AV872" i="14"/>
  <c r="AW872" i="14" s="1"/>
  <c r="AV870" i="14"/>
  <c r="AV876" i="14"/>
  <c r="AW873" i="14"/>
  <c r="AY873" i="14"/>
  <c r="BF873" i="14" s="1"/>
  <c r="AN872" i="14"/>
  <c r="AV874" i="14"/>
  <c r="AA870" i="14"/>
  <c r="AD870" i="14" s="1"/>
  <c r="AD871" i="14"/>
  <c r="X871" i="14"/>
  <c r="U870" i="14"/>
  <c r="X870" i="14" s="1"/>
  <c r="AT865" i="14"/>
  <c r="AV865" i="14"/>
  <c r="AW865" i="14" s="1"/>
  <c r="AR864" i="14"/>
  <c r="AV867" i="14"/>
  <c r="AW867" i="14" s="1"/>
  <c r="AV868" i="14"/>
  <c r="AV869" i="14"/>
  <c r="AW869" i="14" s="1"/>
  <c r="AA863" i="14"/>
  <c r="AD863" i="14" s="1"/>
  <c r="AD864" i="14"/>
  <c r="AE864" i="14" s="1"/>
  <c r="AG869" i="14"/>
  <c r="AY869" i="14" s="1"/>
  <c r="BF869" i="14" s="1"/>
  <c r="AH865" i="14"/>
  <c r="AY865" i="14"/>
  <c r="BF865" i="14" s="1"/>
  <c r="U863" i="14"/>
  <c r="X863" i="14" s="1"/>
  <c r="X864" i="14"/>
  <c r="AG867" i="14"/>
  <c r="AS857" i="14"/>
  <c r="AV859" i="14"/>
  <c r="AW859" i="14" s="1"/>
  <c r="AH862" i="14"/>
  <c r="AD858" i="14"/>
  <c r="AA857" i="14"/>
  <c r="AD857" i="14" s="1"/>
  <c r="AG859" i="14"/>
  <c r="AG860" i="14"/>
  <c r="X858" i="14"/>
  <c r="V857" i="14"/>
  <c r="X857" i="14" s="1"/>
  <c r="AS853" i="14"/>
  <c r="AP839" i="14"/>
  <c r="AP838" i="14" s="1"/>
  <c r="AP837" i="14" s="1"/>
  <c r="AP836" i="14" s="1"/>
  <c r="AM854" i="14"/>
  <c r="AV854" i="14" s="1"/>
  <c r="AW854" i="14" s="1"/>
  <c r="AJ853" i="14"/>
  <c r="AK839" i="14"/>
  <c r="AK838" i="14" s="1"/>
  <c r="AK837" i="14" s="1"/>
  <c r="AK836" i="14" s="1"/>
  <c r="AH855" i="14"/>
  <c r="AY855" i="14"/>
  <c r="BF855" i="14" s="1"/>
  <c r="AD854" i="14"/>
  <c r="AA853" i="14"/>
  <c r="AC839" i="14"/>
  <c r="AC838" i="14" s="1"/>
  <c r="AC837" i="14" s="1"/>
  <c r="AC836" i="14" s="1"/>
  <c r="X854" i="14"/>
  <c r="U853" i="14"/>
  <c r="AY856" i="14"/>
  <c r="BF856" i="14" s="1"/>
  <c r="AH856" i="14"/>
  <c r="V839" i="14"/>
  <c r="V838" i="14" s="1"/>
  <c r="W839" i="14"/>
  <c r="W838" i="14" s="1"/>
  <c r="W837" i="14" s="1"/>
  <c r="W836" i="14" s="1"/>
  <c r="AS840" i="14"/>
  <c r="AQ839" i="14"/>
  <c r="AQ838" i="14" s="1"/>
  <c r="AQ837" i="14" s="1"/>
  <c r="AV850" i="14"/>
  <c r="AW850" i="14" s="1"/>
  <c r="AV849" i="14"/>
  <c r="AW849" i="14" s="1"/>
  <c r="AG852" i="14"/>
  <c r="BD848" i="14"/>
  <c r="BC848" i="14"/>
  <c r="AG849" i="14"/>
  <c r="AG851" i="14"/>
  <c r="AM841" i="14"/>
  <c r="AN841" i="14" s="1"/>
  <c r="AG845" i="14"/>
  <c r="AH845" i="14" s="1"/>
  <c r="AD841" i="14"/>
  <c r="AE841" i="14" s="1"/>
  <c r="AY847" i="14"/>
  <c r="BF847" i="14" s="1"/>
  <c r="AH847" i="14"/>
  <c r="X840" i="14"/>
  <c r="Y840" i="14" s="1"/>
  <c r="U839" i="14"/>
  <c r="U838" i="14" s="1"/>
  <c r="U837" i="14" s="1"/>
  <c r="U836" i="14" s="1"/>
  <c r="AJ839" i="14"/>
  <c r="AM840" i="14"/>
  <c r="AV843" i="14"/>
  <c r="AB839" i="14"/>
  <c r="AD840" i="14"/>
  <c r="AH844" i="14"/>
  <c r="AY844" i="14"/>
  <c r="BF844" i="14" s="1"/>
  <c r="AE877" i="14"/>
  <c r="Y877" i="14"/>
  <c r="S870" i="14"/>
  <c r="AN870" i="14" s="1"/>
  <c r="AN871" i="14"/>
  <c r="AW871" i="14"/>
  <c r="AE871" i="14"/>
  <c r="AT871" i="14"/>
  <c r="Y871" i="14"/>
  <c r="AT870" i="14"/>
  <c r="AW870" i="14"/>
  <c r="AE870" i="14"/>
  <c r="Y870" i="14"/>
  <c r="S863" i="14"/>
  <c r="Y864" i="14"/>
  <c r="AN864" i="14"/>
  <c r="AE858" i="14"/>
  <c r="AT858" i="14"/>
  <c r="Y858" i="14"/>
  <c r="S857" i="14"/>
  <c r="S853" i="14"/>
  <c r="AE854" i="14"/>
  <c r="Y854" i="14"/>
  <c r="AT854" i="14"/>
  <c r="AN854" i="14"/>
  <c r="AT840" i="14"/>
  <c r="AN840" i="14"/>
  <c r="AE840" i="14"/>
  <c r="AY834" i="14"/>
  <c r="BF834" i="14" s="1"/>
  <c r="AW834" i="14"/>
  <c r="AH835" i="14"/>
  <c r="AY835" i="14"/>
  <c r="BF835" i="14" s="1"/>
  <c r="AV832" i="14"/>
  <c r="AW832" i="14" s="1"/>
  <c r="AW831" i="14"/>
  <c r="AY831" i="14"/>
  <c r="BF831" i="14" s="1"/>
  <c r="AG832" i="14"/>
  <c r="U822" i="14"/>
  <c r="X822" i="14" s="1"/>
  <c r="X823" i="14"/>
  <c r="AG829" i="14"/>
  <c r="AZ827" i="14"/>
  <c r="BD827" i="14"/>
  <c r="BC827" i="14"/>
  <c r="AG828" i="14"/>
  <c r="AP822" i="14"/>
  <c r="AS823" i="14"/>
  <c r="AY825" i="14"/>
  <c r="BB825" i="14" s="1"/>
  <c r="AJ819" i="14"/>
  <c r="AM823" i="14"/>
  <c r="AK822" i="14"/>
  <c r="AA820" i="14"/>
  <c r="AD824" i="14"/>
  <c r="AG824" i="14" s="1"/>
  <c r="AY824" i="14" s="1"/>
  <c r="AB823" i="14"/>
  <c r="S824" i="14"/>
  <c r="Y824" i="14" s="1"/>
  <c r="S823" i="14"/>
  <c r="AW824" i="14"/>
  <c r="AH816" i="14"/>
  <c r="AY816" i="14"/>
  <c r="BF816" i="14" s="1"/>
  <c r="AG817" i="14"/>
  <c r="AY811" i="14"/>
  <c r="AZ811" i="14" s="1"/>
  <c r="AV813" i="14"/>
  <c r="AY812" i="14"/>
  <c r="BF812" i="14" s="1"/>
  <c r="BC814" i="14"/>
  <c r="AY809" i="14"/>
  <c r="BF809" i="14" s="1"/>
  <c r="AH810" i="14"/>
  <c r="AY810" i="14"/>
  <c r="BF810" i="14" s="1"/>
  <c r="AP803" i="14"/>
  <c r="AQ804" i="14"/>
  <c r="AQ803" i="14" s="1"/>
  <c r="AQ802" i="14" s="1"/>
  <c r="AQ801" i="14" s="1"/>
  <c r="AS805" i="14"/>
  <c r="AT805" i="14" s="1"/>
  <c r="AV808" i="14"/>
  <c r="AW808" i="14" s="1"/>
  <c r="AM805" i="14"/>
  <c r="AJ804" i="14"/>
  <c r="AY807" i="14"/>
  <c r="AZ807" i="14" s="1"/>
  <c r="AD805" i="14"/>
  <c r="AE805" i="14" s="1"/>
  <c r="AA804" i="14"/>
  <c r="AG808" i="14"/>
  <c r="AD806" i="14"/>
  <c r="AE806" i="14" s="1"/>
  <c r="V804" i="14"/>
  <c r="X805" i="14"/>
  <c r="BB807" i="14"/>
  <c r="U801" i="14"/>
  <c r="AH807" i="14"/>
  <c r="S803" i="14"/>
  <c r="AV797" i="14"/>
  <c r="AZ799" i="14"/>
  <c r="AV798" i="14"/>
  <c r="AW798" i="14" s="1"/>
  <c r="AN798" i="14"/>
  <c r="AD797" i="14"/>
  <c r="AB762" i="14"/>
  <c r="AB761" i="14" s="1"/>
  <c r="AB760" i="14" s="1"/>
  <c r="BC799" i="14"/>
  <c r="BD799" i="14"/>
  <c r="BF800" i="14"/>
  <c r="X798" i="14"/>
  <c r="W797" i="14"/>
  <c r="X797" i="14" s="1"/>
  <c r="AN791" i="14"/>
  <c r="AV791" i="14"/>
  <c r="AV795" i="14"/>
  <c r="AG796" i="14"/>
  <c r="AS778" i="14"/>
  <c r="AT778" i="14" s="1"/>
  <c r="AT779" i="14"/>
  <c r="BF786" i="14"/>
  <c r="AL762" i="14"/>
  <c r="AL761" i="14" s="1"/>
  <c r="AL760" i="14" s="1"/>
  <c r="AA762" i="14"/>
  <c r="AA761" i="14" s="1"/>
  <c r="BF784" i="14"/>
  <c r="AG782" i="14"/>
  <c r="AV772" i="14"/>
  <c r="AP764" i="14"/>
  <c r="AS764" i="14" s="1"/>
  <c r="AT764" i="14" s="1"/>
  <c r="V764" i="14"/>
  <c r="AG776" i="14"/>
  <c r="AQ762" i="14"/>
  <c r="AQ761" i="14" s="1"/>
  <c r="AQ760" i="14" s="1"/>
  <c r="AJ762" i="14"/>
  <c r="AM764" i="14"/>
  <c r="AK763" i="14"/>
  <c r="AK762" i="14" s="1"/>
  <c r="AK761" i="14" s="1"/>
  <c r="AK760" i="14" s="1"/>
  <c r="BB768" i="14"/>
  <c r="BD768" i="14" s="1"/>
  <c r="AY766" i="14"/>
  <c r="BF766" i="14" s="1"/>
  <c r="AV767" i="14"/>
  <c r="AV769" i="14"/>
  <c r="AW769" i="14" s="1"/>
  <c r="AV771" i="14"/>
  <c r="AD764" i="14"/>
  <c r="AE764" i="14" s="1"/>
  <c r="AC763" i="14"/>
  <c r="BC768" i="14"/>
  <c r="AY770" i="14"/>
  <c r="BF770" i="14" s="1"/>
  <c r="AG771" i="14"/>
  <c r="U762" i="14"/>
  <c r="BC765" i="14"/>
  <c r="BD765" i="14"/>
  <c r="V763" i="14"/>
  <c r="V762" i="14" s="1"/>
  <c r="V761" i="14" s="1"/>
  <c r="V760" i="14" s="1"/>
  <c r="X764" i="14"/>
  <c r="AG769" i="14"/>
  <c r="AP748" i="14"/>
  <c r="AS749" i="14"/>
  <c r="AM749" i="14"/>
  <c r="AJ748" i="14"/>
  <c r="AV752" i="14"/>
  <c r="AA749" i="14"/>
  <c r="AD750" i="14"/>
  <c r="BC751" i="14"/>
  <c r="W749" i="14"/>
  <c r="W748" i="14" s="1"/>
  <c r="W747" i="14" s="1"/>
  <c r="W746" i="14" s="1"/>
  <c r="U749" i="14"/>
  <c r="X750" i="14"/>
  <c r="AG750" i="14" s="1"/>
  <c r="AY750" i="14" s="1"/>
  <c r="AS731" i="14"/>
  <c r="AP716" i="14"/>
  <c r="AP715" i="14" s="1"/>
  <c r="AP714" i="14" s="1"/>
  <c r="BC737" i="14"/>
  <c r="AV732" i="14"/>
  <c r="AV734" i="14"/>
  <c r="AM731" i="14"/>
  <c r="AJ716" i="14"/>
  <c r="AJ715" i="14" s="1"/>
  <c r="AJ714" i="14" s="1"/>
  <c r="AA716" i="14"/>
  <c r="AA715" i="14" s="1"/>
  <c r="AA714" i="14" s="1"/>
  <c r="AG734" i="14"/>
  <c r="AG736" i="14"/>
  <c r="AH733" i="14"/>
  <c r="X732" i="14"/>
  <c r="AG732" i="14" s="1"/>
  <c r="W731" i="14"/>
  <c r="AG738" i="14"/>
  <c r="V716" i="14"/>
  <c r="V715" i="14" s="1"/>
  <c r="V714" i="14" s="1"/>
  <c r="AV730" i="14"/>
  <c r="AY729" i="14"/>
  <c r="BF729" i="14" s="1"/>
  <c r="AH729" i="14"/>
  <c r="Y729" i="14"/>
  <c r="AR718" i="14"/>
  <c r="AS718" i="14" s="1"/>
  <c r="AW726" i="14"/>
  <c r="AY726" i="14"/>
  <c r="BB726" i="14" s="1"/>
  <c r="AV727" i="14"/>
  <c r="AW727" i="14" s="1"/>
  <c r="AG727" i="14"/>
  <c r="AZ725" i="14"/>
  <c r="BB725" i="14"/>
  <c r="AH728" i="14"/>
  <c r="AY728" i="14"/>
  <c r="BF728" i="14" s="1"/>
  <c r="AB717" i="14"/>
  <c r="AB716" i="14" s="1"/>
  <c r="AD718" i="14"/>
  <c r="AE718" i="14" s="1"/>
  <c r="AY724" i="14"/>
  <c r="BF724" i="14" s="1"/>
  <c r="AH724" i="14"/>
  <c r="X722" i="14"/>
  <c r="U718" i="14"/>
  <c r="X718" i="14" s="1"/>
  <c r="AQ716" i="14"/>
  <c r="AR717" i="14"/>
  <c r="AR716" i="14" s="1"/>
  <c r="AR715" i="14" s="1"/>
  <c r="AR714" i="14" s="1"/>
  <c r="AR713" i="14" s="1"/>
  <c r="AY720" i="14"/>
  <c r="BF720" i="14" s="1"/>
  <c r="AL716" i="14"/>
  <c r="AM717" i="14"/>
  <c r="AY721" i="14"/>
  <c r="BF721" i="14" s="1"/>
  <c r="BD719" i="14"/>
  <c r="BC719" i="14"/>
  <c r="W716" i="14"/>
  <c r="W715" i="14" s="1"/>
  <c r="W714" i="14" s="1"/>
  <c r="AG723" i="14"/>
  <c r="AE797" i="14"/>
  <c r="Y797" i="14"/>
  <c r="AT797" i="14"/>
  <c r="AN797" i="14"/>
  <c r="AW797" i="14"/>
  <c r="AN790" i="14"/>
  <c r="AW790" i="14"/>
  <c r="AH790" i="14"/>
  <c r="AZ790" i="14"/>
  <c r="S789" i="14"/>
  <c r="BF789" i="14" s="1"/>
  <c r="AT790" i="14"/>
  <c r="AE790" i="14"/>
  <c r="Y790" i="14"/>
  <c r="BB790" i="14"/>
  <c r="BC790" i="14" s="1"/>
  <c r="S764" i="14"/>
  <c r="S763" i="14" s="1"/>
  <c r="AZ765" i="14"/>
  <c r="AN765" i="14"/>
  <c r="AT765" i="14"/>
  <c r="AE765" i="14"/>
  <c r="AS756" i="14"/>
  <c r="AQ755" i="14"/>
  <c r="AV757" i="14"/>
  <c r="AK755" i="14"/>
  <c r="AM756" i="14"/>
  <c r="AV756" i="14" s="1"/>
  <c r="AV759" i="14"/>
  <c r="AW759" i="14" s="1"/>
  <c r="AZ758" i="14"/>
  <c r="BB758" i="14"/>
  <c r="AB755" i="14"/>
  <c r="AD756" i="14"/>
  <c r="W756" i="14"/>
  <c r="X757" i="14"/>
  <c r="AG757" i="14" s="1"/>
  <c r="AY757" i="14" s="1"/>
  <c r="BB757" i="14" s="1"/>
  <c r="BC757" i="14" s="1"/>
  <c r="AG759" i="14"/>
  <c r="AN757" i="14"/>
  <c r="AT757" i="14"/>
  <c r="AE757" i="14"/>
  <c r="S756" i="14"/>
  <c r="AW757" i="14"/>
  <c r="AZ757" i="14"/>
  <c r="S749" i="14"/>
  <c r="Y750" i="14"/>
  <c r="BB750" i="14"/>
  <c r="BC750" i="14" s="1"/>
  <c r="AN750" i="14"/>
  <c r="AE750" i="14"/>
  <c r="AT750" i="14"/>
  <c r="AW750" i="14"/>
  <c r="AH750" i="14"/>
  <c r="AZ750" i="14"/>
  <c r="AT732" i="14"/>
  <c r="AW732" i="14"/>
  <c r="S731" i="14"/>
  <c r="AN732" i="14"/>
  <c r="AE732" i="14"/>
  <c r="Y732" i="14"/>
  <c r="AH732" i="14"/>
  <c r="S716" i="14"/>
  <c r="S715" i="14"/>
  <c r="AV710" i="14"/>
  <c r="AW710" i="14" s="1"/>
  <c r="AV711" i="14"/>
  <c r="AV712" i="14"/>
  <c r="AW712" i="14" s="1"/>
  <c r="AC703" i="14"/>
  <c r="AC702" i="14" s="1"/>
  <c r="AC701" i="14" s="1"/>
  <c r="AC700" i="14" s="1"/>
  <c r="AC699" i="14" s="1"/>
  <c r="AC698" i="14" s="1"/>
  <c r="AG712" i="14"/>
  <c r="AG709" i="14"/>
  <c r="AP700" i="14"/>
  <c r="AJ700" i="14"/>
  <c r="AK701" i="14"/>
  <c r="AK700" i="14" s="1"/>
  <c r="AK699" i="14" s="1"/>
  <c r="AK698" i="14" s="1"/>
  <c r="AM702" i="14"/>
  <c r="AA701" i="14"/>
  <c r="BB704" i="14"/>
  <c r="AZ704" i="14"/>
  <c r="AD703" i="14"/>
  <c r="AH708" i="14"/>
  <c r="AY708" i="14"/>
  <c r="BF708" i="14" s="1"/>
  <c r="AG710" i="14"/>
  <c r="AH707" i="14"/>
  <c r="AY707" i="14"/>
  <c r="BF707" i="14" s="1"/>
  <c r="V701" i="14"/>
  <c r="X702" i="14"/>
  <c r="X703" i="14"/>
  <c r="S703" i="14"/>
  <c r="AV697" i="14"/>
  <c r="AV693" i="14"/>
  <c r="AN693" i="14"/>
  <c r="BC696" i="14"/>
  <c r="BB694" i="14"/>
  <c r="BD694" i="14" s="1"/>
  <c r="AG697" i="14"/>
  <c r="AS687" i="14"/>
  <c r="AQ676" i="14"/>
  <c r="AQ675" i="14" s="1"/>
  <c r="AG692" i="14"/>
  <c r="AH691" i="14"/>
  <c r="AY691" i="14"/>
  <c r="BF691" i="14" s="1"/>
  <c r="X687" i="14"/>
  <c r="X688" i="14"/>
  <c r="AZ689" i="14"/>
  <c r="BC689" i="14"/>
  <c r="BD689" i="14"/>
  <c r="AM687" i="14"/>
  <c r="AV687" i="14" s="1"/>
  <c r="AW687" i="14" s="1"/>
  <c r="AK676" i="14"/>
  <c r="AK675" i="14" s="1"/>
  <c r="AK654" i="14" s="1"/>
  <c r="AK653" i="14" s="1"/>
  <c r="AD687" i="14"/>
  <c r="AC676" i="14"/>
  <c r="AC675" i="14" s="1"/>
  <c r="AY690" i="14"/>
  <c r="BF690" i="14" s="1"/>
  <c r="AH690" i="14"/>
  <c r="V676" i="14"/>
  <c r="V675" i="14" s="1"/>
  <c r="BB685" i="14"/>
  <c r="AZ685" i="14"/>
  <c r="AG686" i="14"/>
  <c r="AR677" i="14"/>
  <c r="AS678" i="14"/>
  <c r="AP654" i="14"/>
  <c r="AP653" i="14" s="1"/>
  <c r="AV682" i="14"/>
  <c r="AW682" i="14" s="1"/>
  <c r="AJ676" i="14"/>
  <c r="AJ675" i="14" s="1"/>
  <c r="AM677" i="14"/>
  <c r="AN677" i="14" s="1"/>
  <c r="AL654" i="14"/>
  <c r="AL653" i="14" s="1"/>
  <c r="AV680" i="14"/>
  <c r="AW680" i="14" s="1"/>
  <c r="AV681" i="14"/>
  <c r="AG683" i="14"/>
  <c r="AB677" i="14"/>
  <c r="AB676" i="14" s="1"/>
  <c r="AB675" i="14" s="1"/>
  <c r="AD678" i="14"/>
  <c r="AA676" i="14"/>
  <c r="AC654" i="14"/>
  <c r="AC653" i="14" s="1"/>
  <c r="AH684" i="14"/>
  <c r="AY684" i="14"/>
  <c r="BF684" i="14" s="1"/>
  <c r="U676" i="14"/>
  <c r="X677" i="14"/>
  <c r="Y677" i="14" s="1"/>
  <c r="AG679" i="14"/>
  <c r="AG682" i="14"/>
  <c r="BB674" i="14"/>
  <c r="BD674" i="14" s="1"/>
  <c r="BD673" i="14"/>
  <c r="BF671" i="14"/>
  <c r="AR658" i="14"/>
  <c r="AR657" i="14" s="1"/>
  <c r="AR656" i="14" s="1"/>
  <c r="AR655" i="14" s="1"/>
  <c r="AH664" i="14"/>
  <c r="AG669" i="14"/>
  <c r="AY670" i="14"/>
  <c r="BF670" i="14" s="1"/>
  <c r="AH670" i="14"/>
  <c r="AV665" i="14"/>
  <c r="AW665" i="14" s="1"/>
  <c r="AV667" i="14"/>
  <c r="AW667" i="14" s="1"/>
  <c r="AG667" i="14"/>
  <c r="W657" i="14"/>
  <c r="W656" i="14" s="1"/>
  <c r="X658" i="14"/>
  <c r="AG665" i="14"/>
  <c r="AQ657" i="14"/>
  <c r="AS658" i="14"/>
  <c r="BC661" i="14"/>
  <c r="BD661" i="14"/>
  <c r="AJ657" i="14"/>
  <c r="AM658" i="14"/>
  <c r="AB657" i="14"/>
  <c r="AD658" i="14"/>
  <c r="X657" i="14"/>
  <c r="V655" i="14"/>
  <c r="AT687" i="14"/>
  <c r="AE687" i="14"/>
  <c r="Y687" i="14"/>
  <c r="S676" i="14"/>
  <c r="S658" i="14"/>
  <c r="Y658" i="14" s="1"/>
  <c r="AQ619" i="14"/>
  <c r="AQ618" i="14" s="1"/>
  <c r="AQ617" i="14" s="1"/>
  <c r="AQ616" i="14" s="1"/>
  <c r="AL619" i="14"/>
  <c r="AL618" i="14" s="1"/>
  <c r="AL617" i="14" s="1"/>
  <c r="AL616" i="14" s="1"/>
  <c r="AL596" i="14" s="1"/>
  <c r="AA645" i="14"/>
  <c r="AA644" i="14" s="1"/>
  <c r="AD644" i="14" s="1"/>
  <c r="AE644" i="14" s="1"/>
  <c r="AB619" i="14"/>
  <c r="AB618" i="14" s="1"/>
  <c r="AB617" i="14" s="1"/>
  <c r="W644" i="14"/>
  <c r="X645" i="14"/>
  <c r="BF639" i="14"/>
  <c r="BF638" i="14"/>
  <c r="BF637" i="14"/>
  <c r="AP621" i="14"/>
  <c r="AV632" i="14"/>
  <c r="AW632" i="14" s="1"/>
  <c r="AM628" i="14"/>
  <c r="AV628" i="14" s="1"/>
  <c r="AW628" i="14" s="1"/>
  <c r="AV631" i="14"/>
  <c r="AC621" i="14"/>
  <c r="AC620" i="14" s="1"/>
  <c r="AC619" i="14" s="1"/>
  <c r="AG632" i="14"/>
  <c r="AV625" i="14"/>
  <c r="AN625" i="14"/>
  <c r="AV626" i="14"/>
  <c r="AW626" i="14" s="1"/>
  <c r="AA620" i="14"/>
  <c r="AG626" i="14"/>
  <c r="AH627" i="14"/>
  <c r="AY627" i="14"/>
  <c r="BF627" i="14" s="1"/>
  <c r="AP620" i="14"/>
  <c r="AS621" i="14"/>
  <c r="AK620" i="14"/>
  <c r="AM621" i="14"/>
  <c r="AD620" i="14"/>
  <c r="AG624" i="14"/>
  <c r="V619" i="14"/>
  <c r="X620" i="14"/>
  <c r="AH622" i="14"/>
  <c r="AY622" i="14"/>
  <c r="BF622" i="14" s="1"/>
  <c r="X621" i="14"/>
  <c r="AE640" i="14"/>
  <c r="Y640" i="14"/>
  <c r="AH640" i="14"/>
  <c r="S621" i="14"/>
  <c r="S620" i="14"/>
  <c r="AW611" i="14"/>
  <c r="AY611" i="14"/>
  <c r="BF611" i="14" s="1"/>
  <c r="AQ608" i="14"/>
  <c r="AR609" i="14"/>
  <c r="AR608" i="14" s="1"/>
  <c r="AR607" i="14" s="1"/>
  <c r="AR598" i="14" s="1"/>
  <c r="AR597" i="14" s="1"/>
  <c r="AS610" i="14"/>
  <c r="AT610" i="14" s="1"/>
  <c r="BB612" i="14"/>
  <c r="BD612" i="14" s="1"/>
  <c r="AV613" i="14"/>
  <c r="AW613" i="14" s="1"/>
  <c r="AJ607" i="14"/>
  <c r="AM610" i="14"/>
  <c r="AK609" i="14"/>
  <c r="AD610" i="14"/>
  <c r="AA609" i="14"/>
  <c r="BC612" i="14"/>
  <c r="AB598" i="14"/>
  <c r="AB597" i="14" s="1"/>
  <c r="V607" i="14"/>
  <c r="AG615" i="14"/>
  <c r="AD602" i="14"/>
  <c r="AG602" i="14" s="1"/>
  <c r="AA601" i="14"/>
  <c r="AC600" i="14"/>
  <c r="AC599" i="14" s="1"/>
  <c r="AC598" i="14" s="1"/>
  <c r="AC597" i="14" s="1"/>
  <c r="W600" i="14"/>
  <c r="X601" i="14"/>
  <c r="S608" i="14"/>
  <c r="AE602" i="14"/>
  <c r="AT602" i="14"/>
  <c r="Y602" i="14"/>
  <c r="AN602" i="14"/>
  <c r="S601" i="14"/>
  <c r="AL559" i="14"/>
  <c r="AL558" i="14" s="1"/>
  <c r="AL557" i="14" s="1"/>
  <c r="AL556" i="14" s="1"/>
  <c r="AQ559" i="14"/>
  <c r="AQ558" i="14" s="1"/>
  <c r="AQ557" i="14" s="1"/>
  <c r="AQ556" i="14" s="1"/>
  <c r="BF579" i="14"/>
  <c r="AC559" i="14"/>
  <c r="AC558" i="14" s="1"/>
  <c r="AC557" i="14" s="1"/>
  <c r="AC556" i="14" s="1"/>
  <c r="AG591" i="14"/>
  <c r="AA592" i="14"/>
  <c r="AD592" i="14" s="1"/>
  <c r="AG592" i="14" s="1"/>
  <c r="AD593" i="14"/>
  <c r="AB559" i="14"/>
  <c r="AB558" i="14" s="1"/>
  <c r="AB557" i="14" s="1"/>
  <c r="AB556" i="14" s="1"/>
  <c r="BF585" i="14"/>
  <c r="BF584" i="14"/>
  <c r="AV574" i="14"/>
  <c r="AY574" i="14" s="1"/>
  <c r="BF574" i="14" s="1"/>
  <c r="AK560" i="14"/>
  <c r="AV573" i="14"/>
  <c r="AV572" i="14"/>
  <c r="AG571" i="14"/>
  <c r="AV568" i="14"/>
  <c r="AW568" i="14" s="1"/>
  <c r="AG561" i="14"/>
  <c r="AH566" i="14"/>
  <c r="AY566" i="14"/>
  <c r="BF566" i="14" s="1"/>
  <c r="AG568" i="14"/>
  <c r="AP560" i="14"/>
  <c r="AS561" i="14"/>
  <c r="AV561" i="14" s="1"/>
  <c r="AW563" i="14"/>
  <c r="AY563" i="14"/>
  <c r="AG565" i="14"/>
  <c r="AZ562" i="14"/>
  <c r="AD560" i="14"/>
  <c r="X560" i="14"/>
  <c r="W559" i="14"/>
  <c r="W558" i="14" s="1"/>
  <c r="W557" i="14" s="1"/>
  <c r="W556" i="14" s="1"/>
  <c r="V558" i="14"/>
  <c r="BC562" i="14"/>
  <c r="BD562" i="14"/>
  <c r="Y592" i="14"/>
  <c r="S561" i="14"/>
  <c r="Y561" i="14" s="1"/>
  <c r="AD553" i="14"/>
  <c r="AG553" i="14" s="1"/>
  <c r="AA552" i="14"/>
  <c r="AD552" i="14" s="1"/>
  <c r="AG552" i="14" s="1"/>
  <c r="AY552" i="14" s="1"/>
  <c r="AY554" i="14"/>
  <c r="BF554" i="14" s="1"/>
  <c r="AR521" i="14"/>
  <c r="BF543" i="14"/>
  <c r="AL521" i="14"/>
  <c r="AL520" i="14" s="1"/>
  <c r="AL519" i="14" s="1"/>
  <c r="AL518" i="14" s="1"/>
  <c r="BF539" i="14"/>
  <c r="AB521" i="14"/>
  <c r="AB520" i="14" s="1"/>
  <c r="AB519" i="14" s="1"/>
  <c r="AB518" i="14" s="1"/>
  <c r="AC521" i="14"/>
  <c r="AC520" i="14" s="1"/>
  <c r="AC519" i="14" s="1"/>
  <c r="AC518" i="14" s="1"/>
  <c r="W521" i="14"/>
  <c r="W520" i="14" s="1"/>
  <c r="W519" i="14" s="1"/>
  <c r="W518" i="14" s="1"/>
  <c r="AV535" i="14"/>
  <c r="AW535" i="14" s="1"/>
  <c r="AH536" i="14"/>
  <c r="AY536" i="14"/>
  <c r="BF536" i="14" s="1"/>
  <c r="X523" i="14"/>
  <c r="Y523" i="14" s="1"/>
  <c r="AG535" i="14"/>
  <c r="AG534" i="14"/>
  <c r="AW528" i="14"/>
  <c r="AY528" i="14"/>
  <c r="BF528" i="14" s="1"/>
  <c r="AW529" i="14"/>
  <c r="AY529" i="14"/>
  <c r="BF529" i="14" s="1"/>
  <c r="AV530" i="14"/>
  <c r="AW530" i="14" s="1"/>
  <c r="AV523" i="14"/>
  <c r="AW523" i="14" s="1"/>
  <c r="AG530" i="14"/>
  <c r="AY531" i="14"/>
  <c r="BF531" i="14" s="1"/>
  <c r="AH531" i="14"/>
  <c r="AP518" i="14"/>
  <c r="AV526" i="14"/>
  <c r="AW526" i="14" s="1"/>
  <c r="AM522" i="14"/>
  <c r="AV522" i="14" s="1"/>
  <c r="AW522" i="14" s="1"/>
  <c r="AK521" i="14"/>
  <c r="AD522" i="14"/>
  <c r="AG526" i="14"/>
  <c r="BC525" i="14"/>
  <c r="BC524" i="14"/>
  <c r="AD523" i="14"/>
  <c r="AE523" i="14" s="1"/>
  <c r="X522" i="14"/>
  <c r="U521" i="14"/>
  <c r="AY527" i="14"/>
  <c r="BF527" i="14" s="1"/>
  <c r="AH527" i="14"/>
  <c r="S552" i="14"/>
  <c r="AT553" i="14"/>
  <c r="Y553" i="14"/>
  <c r="AN553" i="14"/>
  <c r="AT523" i="14"/>
  <c r="AT522" i="14"/>
  <c r="AE522" i="14"/>
  <c r="AN523" i="14"/>
  <c r="AY516" i="14"/>
  <c r="BF516" i="14" s="1"/>
  <c r="AH516" i="14"/>
  <c r="W514" i="14"/>
  <c r="X514" i="14" s="1"/>
  <c r="AG514" i="14" s="1"/>
  <c r="AY514" i="14" s="1"/>
  <c r="X515" i="14"/>
  <c r="AG515" i="14" s="1"/>
  <c r="AY515" i="14" s="1"/>
  <c r="Y516" i="14"/>
  <c r="AM510" i="14"/>
  <c r="AV510" i="14" s="1"/>
  <c r="AN510" i="14"/>
  <c r="AL507" i="14"/>
  <c r="AL506" i="14" s="1"/>
  <c r="BF501" i="14"/>
  <c r="AR480" i="14"/>
  <c r="AR479" i="14" s="1"/>
  <c r="AR478" i="14" s="1"/>
  <c r="AR477" i="14" s="1"/>
  <c r="BF503" i="14"/>
  <c r="BF498" i="14"/>
  <c r="AK480" i="14"/>
  <c r="AK479" i="14" s="1"/>
  <c r="AK478" i="14" s="1"/>
  <c r="AK477" i="14" s="1"/>
  <c r="AC480" i="14"/>
  <c r="AC479" i="14" s="1"/>
  <c r="AC478" i="14" s="1"/>
  <c r="AC477" i="14" s="1"/>
  <c r="BF505" i="14"/>
  <c r="BF500" i="14"/>
  <c r="AA480" i="14"/>
  <c r="V480" i="14"/>
  <c r="V479" i="14" s="1"/>
  <c r="V478" i="14" s="1"/>
  <c r="V477" i="14" s="1"/>
  <c r="AV492" i="14"/>
  <c r="AM482" i="14"/>
  <c r="AN482" i="14" s="1"/>
  <c r="AV490" i="14"/>
  <c r="AV491" i="14"/>
  <c r="AW491" i="14" s="1"/>
  <c r="AV493" i="14"/>
  <c r="AW493" i="14" s="1"/>
  <c r="AG489" i="14"/>
  <c r="AG493" i="14"/>
  <c r="AG491" i="14"/>
  <c r="AV487" i="14"/>
  <c r="AW487" i="14" s="1"/>
  <c r="AH488" i="14"/>
  <c r="AY488" i="14"/>
  <c r="BF488" i="14" s="1"/>
  <c r="BB486" i="14"/>
  <c r="AG487" i="14"/>
  <c r="X482" i="14"/>
  <c r="AS481" i="14"/>
  <c r="AT481" i="14" s="1"/>
  <c r="AP480" i="14"/>
  <c r="AV483" i="14"/>
  <c r="AW483" i="14" s="1"/>
  <c r="AJ480" i="14"/>
  <c r="AM481" i="14"/>
  <c r="AV485" i="14"/>
  <c r="AW485" i="14" s="1"/>
  <c r="AA479" i="14"/>
  <c r="AB480" i="14"/>
  <c r="AB479" i="14" s="1"/>
  <c r="AB478" i="14" s="1"/>
  <c r="AB477" i="14" s="1"/>
  <c r="AD481" i="14"/>
  <c r="AE481" i="14" s="1"/>
  <c r="AZ484" i="14"/>
  <c r="BD484" i="14"/>
  <c r="BC484" i="14"/>
  <c r="U480" i="14"/>
  <c r="X481" i="14"/>
  <c r="AG485" i="14"/>
  <c r="AN515" i="14"/>
  <c r="AW515" i="14"/>
  <c r="BB515" i="14"/>
  <c r="BC515" i="14" s="1"/>
  <c r="S514" i="14"/>
  <c r="BF514" i="14" s="1"/>
  <c r="AT515" i="14"/>
  <c r="AE515" i="14"/>
  <c r="AZ515" i="14"/>
  <c r="S507" i="14"/>
  <c r="Y507" i="14" s="1"/>
  <c r="BF494" i="14"/>
  <c r="AP437" i="14"/>
  <c r="AP436" i="14" s="1"/>
  <c r="AT448" i="14"/>
  <c r="AV448" i="14"/>
  <c r="AW448" i="14" s="1"/>
  <c r="AV452" i="14"/>
  <c r="AV451" i="14"/>
  <c r="AG450" i="14"/>
  <c r="AH448" i="14"/>
  <c r="AG449" i="14"/>
  <c r="AV445" i="14"/>
  <c r="AV446" i="14"/>
  <c r="AG447" i="14"/>
  <c r="X439" i="14"/>
  <c r="AR437" i="14"/>
  <c r="AR436" i="14" s="1"/>
  <c r="AR435" i="14" s="1"/>
  <c r="AR434" i="14" s="1"/>
  <c r="AS438" i="14"/>
  <c r="AV442" i="14"/>
  <c r="AW442" i="14" s="1"/>
  <c r="AW440" i="14"/>
  <c r="AY440" i="14"/>
  <c r="BF440" i="14" s="1"/>
  <c r="AJ438" i="14"/>
  <c r="AM438" i="14" s="1"/>
  <c r="AM439" i="14"/>
  <c r="AV439" i="14" s="1"/>
  <c r="AW439" i="14" s="1"/>
  <c r="AV441" i="14"/>
  <c r="AG442" i="14"/>
  <c r="U437" i="14"/>
  <c r="U436" i="14" s="1"/>
  <c r="U435" i="14" s="1"/>
  <c r="U434" i="14" s="1"/>
  <c r="X438" i="14"/>
  <c r="AG443" i="14"/>
  <c r="AL437" i="14"/>
  <c r="AL436" i="14" s="1"/>
  <c r="AL435" i="14" s="1"/>
  <c r="AL434" i="14" s="1"/>
  <c r="AK437" i="14"/>
  <c r="AK436" i="14" s="1"/>
  <c r="AK435" i="14" s="1"/>
  <c r="AK434" i="14" s="1"/>
  <c r="AB437" i="14"/>
  <c r="AB436" i="14" s="1"/>
  <c r="AB435" i="14" s="1"/>
  <c r="AB434" i="14" s="1"/>
  <c r="BF458" i="14"/>
  <c r="AY470" i="14"/>
  <c r="BF470" i="14" s="1"/>
  <c r="AW470" i="14"/>
  <c r="AV469" i="14"/>
  <c r="AN469" i="14"/>
  <c r="AM465" i="14"/>
  <c r="AV465" i="14" s="1"/>
  <c r="AV467" i="14"/>
  <c r="AN467" i="14"/>
  <c r="AD465" i="14"/>
  <c r="AG472" i="14"/>
  <c r="W437" i="14"/>
  <c r="X473" i="14"/>
  <c r="AA473" i="14"/>
  <c r="AD474" i="14"/>
  <c r="AG474" i="14" s="1"/>
  <c r="AY474" i="14" s="1"/>
  <c r="BB474" i="14" s="1"/>
  <c r="AH476" i="14"/>
  <c r="AY476" i="14"/>
  <c r="BF476" i="14" s="1"/>
  <c r="AN465" i="14"/>
  <c r="AE465" i="14"/>
  <c r="AT465" i="14"/>
  <c r="AW465" i="14"/>
  <c r="S473" i="14"/>
  <c r="AT474" i="14"/>
  <c r="AW474" i="14"/>
  <c r="AN474" i="14"/>
  <c r="Y474" i="14"/>
  <c r="S439" i="14"/>
  <c r="AT439" i="14"/>
  <c r="Y439" i="14"/>
  <c r="AV424" i="14"/>
  <c r="AW424" i="14" s="1"/>
  <c r="AV433" i="14"/>
  <c r="BB429" i="14"/>
  <c r="BC429" i="14" s="1"/>
  <c r="AV430" i="14"/>
  <c r="AW430" i="14" s="1"/>
  <c r="AV432" i="14"/>
  <c r="AG430" i="14"/>
  <c r="AV427" i="14"/>
  <c r="AW427" i="14" s="1"/>
  <c r="AH428" i="14"/>
  <c r="AY428" i="14"/>
  <c r="BF428" i="14" s="1"/>
  <c r="BD426" i="14"/>
  <c r="BC426" i="14"/>
  <c r="AG427" i="14"/>
  <c r="AV425" i="14"/>
  <c r="BF418" i="14"/>
  <c r="BF419" i="14"/>
  <c r="BF416" i="14"/>
  <c r="AQ400" i="14"/>
  <c r="AQ399" i="14" s="1"/>
  <c r="AQ398" i="14" s="1"/>
  <c r="AQ397" i="14" s="1"/>
  <c r="AQ396" i="14" s="1"/>
  <c r="AR400" i="14"/>
  <c r="AR399" i="14" s="1"/>
  <c r="AR398" i="14" s="1"/>
  <c r="AR397" i="14" s="1"/>
  <c r="AB400" i="14"/>
  <c r="BF415" i="14"/>
  <c r="V400" i="14"/>
  <c r="V399" i="14" s="1"/>
  <c r="V398" i="14" s="1"/>
  <c r="V397" i="14" s="1"/>
  <c r="AW410" i="14"/>
  <c r="AY410" i="14"/>
  <c r="BF410" i="14" s="1"/>
  <c r="AK400" i="14"/>
  <c r="AY407" i="14"/>
  <c r="AL400" i="14"/>
  <c r="AC400" i="14"/>
  <c r="AC399" i="14" s="1"/>
  <c r="AC398" i="14" s="1"/>
  <c r="AC397" i="14" s="1"/>
  <c r="BC411" i="14"/>
  <c r="AG412" i="14"/>
  <c r="AP400" i="14"/>
  <c r="AS401" i="14"/>
  <c r="AY402" i="14"/>
  <c r="AM401" i="14"/>
  <c r="AV401" i="14" s="1"/>
  <c r="AJ400" i="14"/>
  <c r="BB403" i="14"/>
  <c r="AZ403" i="14"/>
  <c r="AD401" i="14"/>
  <c r="AA400" i="14"/>
  <c r="BF406" i="14"/>
  <c r="W400" i="14"/>
  <c r="X401" i="14"/>
  <c r="AN407" i="14"/>
  <c r="AW407" i="14"/>
  <c r="AH407" i="14"/>
  <c r="BB407" i="14"/>
  <c r="BC407" i="14" s="1"/>
  <c r="AE407" i="14"/>
  <c r="AT407" i="14"/>
  <c r="Y407" i="14"/>
  <c r="AZ407" i="14"/>
  <c r="AN402" i="14"/>
  <c r="AH402" i="14"/>
  <c r="AZ402" i="14"/>
  <c r="S401" i="14"/>
  <c r="AT402" i="14"/>
  <c r="AW402" i="14"/>
  <c r="Y402" i="14"/>
  <c r="AE402" i="14"/>
  <c r="BB402" i="14"/>
  <c r="BC402" i="14" s="1"/>
  <c r="AV395" i="14"/>
  <c r="AV394" i="14"/>
  <c r="AG393" i="14"/>
  <c r="AY391" i="14"/>
  <c r="BF391" i="14" s="1"/>
  <c r="AH391" i="14"/>
  <c r="AG392" i="14"/>
  <c r="Y391" i="14"/>
  <c r="AR384" i="14"/>
  <c r="AS384" i="14" s="1"/>
  <c r="AV389" i="14"/>
  <c r="AW389" i="14" s="1"/>
  <c r="AG389" i="14"/>
  <c r="AY388" i="14"/>
  <c r="BF388" i="14" s="1"/>
  <c r="AY390" i="14"/>
  <c r="BF390" i="14" s="1"/>
  <c r="AH390" i="14"/>
  <c r="AP382" i="14"/>
  <c r="AK382" i="14"/>
  <c r="AM383" i="14"/>
  <c r="AN383" i="14" s="1"/>
  <c r="AJ380" i="14"/>
  <c r="AA379" i="14"/>
  <c r="AB382" i="14"/>
  <c r="AC383" i="14"/>
  <c r="AC382" i="14" s="1"/>
  <c r="AC381" i="14" s="1"/>
  <c r="AC380" i="14" s="1"/>
  <c r="AC379" i="14" s="1"/>
  <c r="AD384" i="14"/>
  <c r="AE384" i="14" s="1"/>
  <c r="V381" i="14"/>
  <c r="X382" i="14"/>
  <c r="AG387" i="14"/>
  <c r="S382" i="14"/>
  <c r="Y383" i="14"/>
  <c r="AD376" i="14"/>
  <c r="AA375" i="14"/>
  <c r="AD375" i="14" s="1"/>
  <c r="AG375" i="14" s="1"/>
  <c r="AH378" i="14"/>
  <c r="AY378" i="14"/>
  <c r="BF378" i="14" s="1"/>
  <c r="AW371" i="14"/>
  <c r="AY371" i="14"/>
  <c r="BF371" i="14" s="1"/>
  <c r="AG368" i="14"/>
  <c r="AG374" i="14"/>
  <c r="BB370" i="14"/>
  <c r="AZ370" i="14"/>
  <c r="AW370" i="14"/>
  <c r="AR343" i="14"/>
  <c r="AR342" i="14" s="1"/>
  <c r="AR341" i="14" s="1"/>
  <c r="AR340" i="14" s="1"/>
  <c r="AK343" i="14"/>
  <c r="AK342" i="14" s="1"/>
  <c r="AK341" i="14" s="1"/>
  <c r="AK340" i="14" s="1"/>
  <c r="BF366" i="14"/>
  <c r="AC343" i="14"/>
  <c r="AC342" i="14" s="1"/>
  <c r="AC341" i="14" s="1"/>
  <c r="AC340" i="14" s="1"/>
  <c r="V343" i="14"/>
  <c r="V342" i="14" s="1"/>
  <c r="V341" i="14" s="1"/>
  <c r="W343" i="14"/>
  <c r="W342" i="14" s="1"/>
  <c r="W341" i="14" s="1"/>
  <c r="W340" i="14" s="1"/>
  <c r="W339" i="14" s="1"/>
  <c r="AV353" i="14"/>
  <c r="X344" i="14"/>
  <c r="U343" i="14"/>
  <c r="AT349" i="14"/>
  <c r="AV349" i="14"/>
  <c r="AV350" i="14"/>
  <c r="AW350" i="14" s="1"/>
  <c r="AM345" i="14"/>
  <c r="AJ344" i="14"/>
  <c r="AJ343" i="14" s="1"/>
  <c r="AJ342" i="14" s="1"/>
  <c r="AB345" i="14"/>
  <c r="AB344" i="14" s="1"/>
  <c r="AB343" i="14" s="1"/>
  <c r="AB342" i="14" s="1"/>
  <c r="AB341" i="14" s="1"/>
  <c r="AB340" i="14" s="1"/>
  <c r="AG351" i="14"/>
  <c r="AG350" i="14"/>
  <c r="AQ344" i="14"/>
  <c r="AS345" i="14"/>
  <c r="AP340" i="14"/>
  <c r="AY348" i="14"/>
  <c r="BF348" i="14" s="1"/>
  <c r="AL343" i="14"/>
  <c r="AL342" i="14" s="1"/>
  <c r="AL341" i="14" s="1"/>
  <c r="AL340" i="14" s="1"/>
  <c r="AL339" i="14" s="1"/>
  <c r="V340" i="14"/>
  <c r="AH346" i="14"/>
  <c r="AY346" i="14"/>
  <c r="BF346" i="14" s="1"/>
  <c r="AG347" i="14"/>
  <c r="AT375" i="14"/>
  <c r="Y375" i="14"/>
  <c r="AN368" i="14"/>
  <c r="S345" i="14"/>
  <c r="AN345" i="14"/>
  <c r="AN331" i="14"/>
  <c r="AV331" i="14"/>
  <c r="AW331" i="14" s="1"/>
  <c r="BC329" i="14"/>
  <c r="BD329" i="14"/>
  <c r="AJ327" i="14"/>
  <c r="AM328" i="14"/>
  <c r="AN328" i="14" s="1"/>
  <c r="AD336" i="14"/>
  <c r="AE336" i="14" s="1"/>
  <c r="AA335" i="14"/>
  <c r="AD335" i="14" s="1"/>
  <c r="AH338" i="14"/>
  <c r="AY338" i="14"/>
  <c r="BF338" i="14" s="1"/>
  <c r="BB337" i="14"/>
  <c r="AZ337" i="14"/>
  <c r="W335" i="14"/>
  <c r="X335" i="14" s="1"/>
  <c r="AG335" i="14" s="1"/>
  <c r="X336" i="14"/>
  <c r="AQ305" i="14"/>
  <c r="AQ304" i="14" s="1"/>
  <c r="AQ303" i="14" s="1"/>
  <c r="AQ302" i="14" s="1"/>
  <c r="AR305" i="14"/>
  <c r="AR304" i="14" s="1"/>
  <c r="AR303" i="14" s="1"/>
  <c r="AR302" i="14" s="1"/>
  <c r="AL305" i="14"/>
  <c r="AL304" i="14" s="1"/>
  <c r="AL303" i="14" s="1"/>
  <c r="AL302" i="14" s="1"/>
  <c r="AJ305" i="14"/>
  <c r="AJ304" i="14" s="1"/>
  <c r="AJ303" i="14" s="1"/>
  <c r="AJ302" i="14" s="1"/>
  <c r="AA305" i="14"/>
  <c r="AC305" i="14"/>
  <c r="AC304" i="14" s="1"/>
  <c r="AC303" i="14" s="1"/>
  <c r="AC302" i="14" s="1"/>
  <c r="AB305" i="14"/>
  <c r="AB304" i="14" s="1"/>
  <c r="AB303" i="14" s="1"/>
  <c r="AB302" i="14" s="1"/>
  <c r="V305" i="14"/>
  <c r="V304" i="14" s="1"/>
  <c r="AN316" i="14"/>
  <c r="AV318" i="14"/>
  <c r="AW318" i="14" s="1"/>
  <c r="AG317" i="14"/>
  <c r="AG318" i="14"/>
  <c r="AP307" i="14"/>
  <c r="AP306" i="14" s="1"/>
  <c r="AW313" i="14"/>
  <c r="AY313" i="14"/>
  <c r="AZ313" i="14" s="1"/>
  <c r="AV314" i="14"/>
  <c r="AY312" i="14"/>
  <c r="BF312" i="14" s="1"/>
  <c r="X306" i="14"/>
  <c r="Y306" i="14" s="1"/>
  <c r="U305" i="14"/>
  <c r="U304" i="14" s="1"/>
  <c r="U303" i="14" s="1"/>
  <c r="AY315" i="14"/>
  <c r="BF315" i="14" s="1"/>
  <c r="AH315" i="14"/>
  <c r="X307" i="14"/>
  <c r="AG307" i="14" s="1"/>
  <c r="AH307" i="14" s="1"/>
  <c r="AV309" i="14"/>
  <c r="AM307" i="14"/>
  <c r="AN307" i="14" s="1"/>
  <c r="AK306" i="14"/>
  <c r="AD306" i="14"/>
  <c r="AE306" i="14" s="1"/>
  <c r="AH311" i="14"/>
  <c r="AY311" i="14"/>
  <c r="BF311" i="14" s="1"/>
  <c r="U302" i="14"/>
  <c r="AG308" i="14"/>
  <c r="AE335" i="14"/>
  <c r="AN335" i="14"/>
  <c r="AT335" i="14"/>
  <c r="Y335" i="14"/>
  <c r="S327" i="14"/>
  <c r="AT328" i="14"/>
  <c r="AE328" i="14"/>
  <c r="Y328" i="14"/>
  <c r="AH328" i="14"/>
  <c r="S306" i="14"/>
  <c r="AE307" i="14"/>
  <c r="AD299" i="14"/>
  <c r="AG299" i="14" s="1"/>
  <c r="AH299" i="14" s="1"/>
  <c r="AA298" i="14"/>
  <c r="AD298" i="14" s="1"/>
  <c r="BC301" i="14"/>
  <c r="BD301" i="14"/>
  <c r="AH300" i="14"/>
  <c r="AY300" i="14"/>
  <c r="BF300" i="14" s="1"/>
  <c r="W262" i="14"/>
  <c r="W261" i="14" s="1"/>
  <c r="W260" i="14" s="1"/>
  <c r="W259" i="14" s="1"/>
  <c r="Y300" i="14"/>
  <c r="AY295" i="14"/>
  <c r="BF295" i="14" s="1"/>
  <c r="AW295" i="14"/>
  <c r="AM290" i="14"/>
  <c r="AV290" i="14" s="1"/>
  <c r="AY290" i="14" s="1"/>
  <c r="AV296" i="14"/>
  <c r="AZ294" i="14"/>
  <c r="BB294" i="14"/>
  <c r="BD292" i="14"/>
  <c r="BC292" i="14"/>
  <c r="AP262" i="14"/>
  <c r="AP261" i="14" s="1"/>
  <c r="AP260" i="14" s="1"/>
  <c r="AP259" i="14" s="1"/>
  <c r="AR262" i="14"/>
  <c r="AR261" i="14" s="1"/>
  <c r="AR260" i="14" s="1"/>
  <c r="AR259" i="14" s="1"/>
  <c r="AK262" i="14"/>
  <c r="AK261" i="14" s="1"/>
  <c r="AK260" i="14" s="1"/>
  <c r="AK259" i="14" s="1"/>
  <c r="AL262" i="14"/>
  <c r="AL261" i="14" s="1"/>
  <c r="AL260" i="14" s="1"/>
  <c r="AL259" i="14" s="1"/>
  <c r="AA262" i="14"/>
  <c r="AA261" i="14" s="1"/>
  <c r="AA260" i="14" s="1"/>
  <c r="AA259" i="14" s="1"/>
  <c r="AC262" i="14"/>
  <c r="AC261" i="14" s="1"/>
  <c r="AC260" i="14" s="1"/>
  <c r="AC259" i="14" s="1"/>
  <c r="BF280" i="14"/>
  <c r="BF282" i="14"/>
  <c r="V262" i="14"/>
  <c r="V261" i="14" s="1"/>
  <c r="V260" i="14" s="1"/>
  <c r="V259" i="14" s="1"/>
  <c r="X264" i="14"/>
  <c r="AG274" i="14"/>
  <c r="AG275" i="14"/>
  <c r="AH275" i="14" s="1"/>
  <c r="AV276" i="14"/>
  <c r="AW276" i="14" s="1"/>
  <c r="AV275" i="14"/>
  <c r="AY273" i="14"/>
  <c r="BF273" i="14" s="1"/>
  <c r="AG276" i="14"/>
  <c r="AQ264" i="14"/>
  <c r="AS264" i="14" s="1"/>
  <c r="AT264" i="14" s="1"/>
  <c r="AV271" i="14"/>
  <c r="AW271" i="14" s="1"/>
  <c r="AV269" i="14"/>
  <c r="AW269" i="14" s="1"/>
  <c r="AN269" i="14"/>
  <c r="AJ264" i="14"/>
  <c r="AJ263" i="14" s="1"/>
  <c r="AG272" i="14"/>
  <c r="AG271" i="14"/>
  <c r="AQ263" i="14"/>
  <c r="AV265" i="14"/>
  <c r="AV267" i="14"/>
  <c r="AB263" i="14"/>
  <c r="AB262" i="14" s="1"/>
  <c r="AD264" i="14"/>
  <c r="X263" i="14"/>
  <c r="U262" i="14"/>
  <c r="AH268" i="14"/>
  <c r="AY268" i="14"/>
  <c r="BF268" i="14" s="1"/>
  <c r="Y299" i="14"/>
  <c r="S298" i="14"/>
  <c r="AT299" i="14"/>
  <c r="AN299" i="14"/>
  <c r="AW299" i="14"/>
  <c r="S291" i="14"/>
  <c r="BF291" i="14" s="1"/>
  <c r="AZ291" i="14"/>
  <c r="S264" i="14"/>
  <c r="AV227" i="14"/>
  <c r="AW227" i="14" s="1"/>
  <c r="AP220" i="14"/>
  <c r="AP219" i="14" s="1"/>
  <c r="AP218" i="14" s="1"/>
  <c r="BF242" i="14"/>
  <c r="AQ220" i="14"/>
  <c r="AQ219" i="14" s="1"/>
  <c r="AQ218" i="14" s="1"/>
  <c r="AQ217" i="14" s="1"/>
  <c r="V220" i="14"/>
  <c r="V219" i="14" s="1"/>
  <c r="V218" i="14" s="1"/>
  <c r="V217" i="14" s="1"/>
  <c r="AV231" i="14"/>
  <c r="AW231" i="14" s="1"/>
  <c r="AT231" i="14"/>
  <c r="AW234" i="14"/>
  <c r="AY234" i="14"/>
  <c r="BF234" i="14" s="1"/>
  <c r="AG231" i="14"/>
  <c r="AV228" i="14"/>
  <c r="AW228" i="14" s="1"/>
  <c r="AM221" i="14"/>
  <c r="AD222" i="14"/>
  <c r="AE222" i="14" s="1"/>
  <c r="AH227" i="14"/>
  <c r="Y227" i="14"/>
  <c r="AG228" i="14"/>
  <c r="AL220" i="14"/>
  <c r="AL219" i="14" s="1"/>
  <c r="AL218" i="14" s="1"/>
  <c r="BB224" i="14"/>
  <c r="AR220" i="14"/>
  <c r="AR219" i="14" s="1"/>
  <c r="AR218" i="14" s="1"/>
  <c r="AR217" i="14" s="1"/>
  <c r="AS221" i="14"/>
  <c r="AV222" i="14"/>
  <c r="AW222" i="14" s="1"/>
  <c r="AV223" i="14"/>
  <c r="AK220" i="14"/>
  <c r="AK219" i="14" s="1"/>
  <c r="AK218" i="14" s="1"/>
  <c r="AK217" i="14" s="1"/>
  <c r="AN222" i="14"/>
  <c r="AJ220" i="14"/>
  <c r="AJ219" i="14" s="1"/>
  <c r="AJ218" i="14" s="1"/>
  <c r="AJ217" i="14" s="1"/>
  <c r="AD221" i="14"/>
  <c r="AE221" i="14" s="1"/>
  <c r="AB220" i="14"/>
  <c r="AB219" i="14" s="1"/>
  <c r="AB218" i="14" s="1"/>
  <c r="AB217" i="14" s="1"/>
  <c r="AC220" i="14"/>
  <c r="AC219" i="14" s="1"/>
  <c r="AC218" i="14" s="1"/>
  <c r="AC217" i="14" s="1"/>
  <c r="AN221" i="14"/>
  <c r="AT222" i="14"/>
  <c r="AV253" i="14"/>
  <c r="AY251" i="14"/>
  <c r="BF251" i="14" s="1"/>
  <c r="AG254" i="14"/>
  <c r="W220" i="14"/>
  <c r="X255" i="14"/>
  <c r="AA255" i="14"/>
  <c r="AD256" i="14"/>
  <c r="AN255" i="14"/>
  <c r="Y255" i="14"/>
  <c r="AT255" i="14"/>
  <c r="AW255" i="14"/>
  <c r="S247" i="14"/>
  <c r="AT248" i="14"/>
  <c r="AE248" i="14"/>
  <c r="Y248" i="14"/>
  <c r="S220" i="14"/>
  <c r="S219" i="14" s="1"/>
  <c r="AR180" i="14"/>
  <c r="AR179" i="14" s="1"/>
  <c r="AR178" i="14" s="1"/>
  <c r="AR177" i="14" s="1"/>
  <c r="AQ180" i="14"/>
  <c r="AQ179" i="14" s="1"/>
  <c r="AQ178" i="14" s="1"/>
  <c r="AQ177" i="14" s="1"/>
  <c r="AW210" i="14"/>
  <c r="AY210" i="14"/>
  <c r="BF210" i="14" s="1"/>
  <c r="BB208" i="14"/>
  <c r="AZ208" i="14"/>
  <c r="AY206" i="14"/>
  <c r="AW208" i="14"/>
  <c r="AY205" i="14"/>
  <c r="AL180" i="14"/>
  <c r="AL179" i="14" s="1"/>
  <c r="AL178" i="14" s="1"/>
  <c r="AL177" i="14" s="1"/>
  <c r="AK180" i="14"/>
  <c r="AK179" i="14" s="1"/>
  <c r="AK178" i="14" s="1"/>
  <c r="AK177" i="14" s="1"/>
  <c r="AJ180" i="14"/>
  <c r="AY215" i="14"/>
  <c r="BF215" i="14" s="1"/>
  <c r="AG213" i="14"/>
  <c r="AY213" i="14" s="1"/>
  <c r="BB213" i="14" s="1"/>
  <c r="BC213" i="14" s="1"/>
  <c r="AG216" i="14"/>
  <c r="AC180" i="14"/>
  <c r="AC179" i="14" s="1"/>
  <c r="AC178" i="14" s="1"/>
  <c r="AC177" i="14" s="1"/>
  <c r="AG212" i="14"/>
  <c r="AB180" i="14"/>
  <c r="AB179" i="14" s="1"/>
  <c r="AB178" i="14" s="1"/>
  <c r="AB177" i="14" s="1"/>
  <c r="BF200" i="14"/>
  <c r="BF196" i="14"/>
  <c r="BF198" i="14"/>
  <c r="V180" i="14"/>
  <c r="V179" i="14" s="1"/>
  <c r="V178" i="14" s="1"/>
  <c r="V177" i="14" s="1"/>
  <c r="W180" i="14"/>
  <c r="W179" i="14" s="1"/>
  <c r="W178" i="14" s="1"/>
  <c r="W177" i="14" s="1"/>
  <c r="AP182" i="14"/>
  <c r="AP181" i="14" s="1"/>
  <c r="AP180" i="14" s="1"/>
  <c r="AS189" i="14"/>
  <c r="AM181" i="14"/>
  <c r="AN181" i="14" s="1"/>
  <c r="AV190" i="14"/>
  <c r="AW190" i="14" s="1"/>
  <c r="AG190" i="14"/>
  <c r="AH190" i="14" s="1"/>
  <c r="AG191" i="14"/>
  <c r="AG192" i="14"/>
  <c r="AV188" i="14"/>
  <c r="AG186" i="14"/>
  <c r="AG187" i="14"/>
  <c r="AN182" i="14"/>
  <c r="AV184" i="14"/>
  <c r="AW184" i="14" s="1"/>
  <c r="AE182" i="14"/>
  <c r="AG182" i="14"/>
  <c r="AA181" i="14"/>
  <c r="AG184" i="14"/>
  <c r="U180" i="14"/>
  <c r="X181" i="14"/>
  <c r="Y181" i="14" s="1"/>
  <c r="AY185" i="14"/>
  <c r="BF185" i="14" s="1"/>
  <c r="AH185" i="14"/>
  <c r="AT213" i="14"/>
  <c r="AN213" i="14"/>
  <c r="Y213" i="14"/>
  <c r="AZ213" i="14"/>
  <c r="AE213" i="14"/>
  <c r="AW213" i="14"/>
  <c r="S206" i="14"/>
  <c r="BF206" i="14" s="1"/>
  <c r="AN206" i="14"/>
  <c r="AW206" i="14"/>
  <c r="AD173" i="14"/>
  <c r="AB142" i="14"/>
  <c r="AB141" i="14" s="1"/>
  <c r="W173" i="14"/>
  <c r="X173" i="14" s="1"/>
  <c r="X174" i="14"/>
  <c r="AG174" i="14" s="1"/>
  <c r="AY174" i="14" s="1"/>
  <c r="AY175" i="14"/>
  <c r="BF175" i="14" s="1"/>
  <c r="AG176" i="14"/>
  <c r="AJ167" i="14"/>
  <c r="AM167" i="14" s="1"/>
  <c r="AM168" i="14"/>
  <c r="AV168" i="14" s="1"/>
  <c r="BD172" i="14"/>
  <c r="BC172" i="14"/>
  <c r="AD168" i="14"/>
  <c r="AC167" i="14"/>
  <c r="BF166" i="14"/>
  <c r="BF164" i="14"/>
  <c r="BF161" i="14"/>
  <c r="BF157" i="14"/>
  <c r="AL142" i="14"/>
  <c r="AL141" i="14" s="1"/>
  <c r="AL140" i="14" s="1"/>
  <c r="AL139" i="14" s="1"/>
  <c r="BF160" i="14"/>
  <c r="W142" i="14"/>
  <c r="W141" i="14" s="1"/>
  <c r="W140" i="14" s="1"/>
  <c r="W139" i="14" s="1"/>
  <c r="AV154" i="14"/>
  <c r="AV155" i="14"/>
  <c r="AW155" i="14" s="1"/>
  <c r="AV153" i="14"/>
  <c r="AW153" i="14" s="1"/>
  <c r="AG153" i="14"/>
  <c r="AY151" i="14"/>
  <c r="BF151" i="14" s="1"/>
  <c r="AH151" i="14"/>
  <c r="AG155" i="14"/>
  <c r="X144" i="14"/>
  <c r="AK143" i="14"/>
  <c r="AK142" i="14" s="1"/>
  <c r="AK141" i="14" s="1"/>
  <c r="AK140" i="14" s="1"/>
  <c r="AK139" i="14" s="1"/>
  <c r="AN148" i="14"/>
  <c r="AV148" i="14"/>
  <c r="AW148" i="14" s="1"/>
  <c r="AV149" i="14"/>
  <c r="AH150" i="14"/>
  <c r="AY150" i="14"/>
  <c r="BF150" i="14" s="1"/>
  <c r="AH148" i="14"/>
  <c r="AY148" i="14"/>
  <c r="BF148" i="14" s="1"/>
  <c r="Y148" i="14"/>
  <c r="AQ142" i="14"/>
  <c r="AQ141" i="14" s="1"/>
  <c r="AQ140" i="14" s="1"/>
  <c r="AQ139" i="14" s="1"/>
  <c r="AM143" i="14"/>
  <c r="AJ142" i="14"/>
  <c r="AV146" i="14"/>
  <c r="AM144" i="14"/>
  <c r="AB140" i="14"/>
  <c r="AB139" i="14" s="1"/>
  <c r="AC143" i="14"/>
  <c r="AD144" i="14"/>
  <c r="AE144" i="14" s="1"/>
  <c r="AA139" i="14"/>
  <c r="AG147" i="14"/>
  <c r="AG144" i="14"/>
  <c r="AH144" i="14" s="1"/>
  <c r="X143" i="14"/>
  <c r="Y143" i="14" s="1"/>
  <c r="U142" i="14"/>
  <c r="AY145" i="14"/>
  <c r="BF145" i="14" s="1"/>
  <c r="AH145" i="14"/>
  <c r="AE174" i="14"/>
  <c r="Y174" i="14"/>
  <c r="AN174" i="14"/>
  <c r="AW174" i="14"/>
  <c r="AH174" i="14"/>
  <c r="BB174" i="14"/>
  <c r="BC174" i="14" s="1"/>
  <c r="S173" i="14"/>
  <c r="AT174" i="14"/>
  <c r="AZ174" i="14"/>
  <c r="S168" i="14"/>
  <c r="AE168" i="14" s="1"/>
  <c r="S143" i="14"/>
  <c r="Y144" i="14"/>
  <c r="W135" i="14"/>
  <c r="X136" i="14"/>
  <c r="AG136" i="14" s="1"/>
  <c r="AH138" i="14"/>
  <c r="AY138" i="14"/>
  <c r="BF138" i="14" s="1"/>
  <c r="AD135" i="14"/>
  <c r="AJ100" i="14"/>
  <c r="AJ99" i="14" s="1"/>
  <c r="AM127" i="14"/>
  <c r="AV127" i="14" s="1"/>
  <c r="AY127" i="14" s="1"/>
  <c r="AM128" i="14"/>
  <c r="AV129" i="14"/>
  <c r="AN129" i="14"/>
  <c r="AV130" i="14"/>
  <c r="AQ100" i="14"/>
  <c r="AQ99" i="14" s="1"/>
  <c r="AQ98" i="14" s="1"/>
  <c r="AQ97" i="14" s="1"/>
  <c r="AK100" i="14"/>
  <c r="AK99" i="14" s="1"/>
  <c r="AK98" i="14" s="1"/>
  <c r="AK97" i="14" s="1"/>
  <c r="AB100" i="14"/>
  <c r="AB99" i="14" s="1"/>
  <c r="AB98" i="14" s="1"/>
  <c r="AB97" i="14" s="1"/>
  <c r="AA100" i="14"/>
  <c r="AA99" i="14" s="1"/>
  <c r="AA98" i="14" s="1"/>
  <c r="AA97" i="14" s="1"/>
  <c r="AW115" i="14"/>
  <c r="AV114" i="14"/>
  <c r="AW114" i="14" s="1"/>
  <c r="AG115" i="14"/>
  <c r="AV107" i="14"/>
  <c r="AT107" i="14"/>
  <c r="AL100" i="14"/>
  <c r="AM101" i="14"/>
  <c r="AW108" i="14"/>
  <c r="AY108" i="14"/>
  <c r="BF108" i="14" s="1"/>
  <c r="AV109" i="14"/>
  <c r="AC101" i="14"/>
  <c r="AC100" i="14" s="1"/>
  <c r="AD102" i="14"/>
  <c r="AP101" i="14"/>
  <c r="AS102" i="14"/>
  <c r="AV103" i="14"/>
  <c r="AV104" i="14"/>
  <c r="AW104" i="14" s="1"/>
  <c r="AJ98" i="14"/>
  <c r="AW106" i="14"/>
  <c r="AV105" i="14"/>
  <c r="AW105" i="14" s="1"/>
  <c r="AD101" i="14"/>
  <c r="AE101" i="14" s="1"/>
  <c r="BF126" i="14"/>
  <c r="W100" i="14"/>
  <c r="W99" i="14" s="1"/>
  <c r="W98" i="14" s="1"/>
  <c r="W97" i="14" s="1"/>
  <c r="V100" i="14"/>
  <c r="V99" i="14" s="1"/>
  <c r="AY113" i="14"/>
  <c r="BF113" i="14" s="1"/>
  <c r="AH113" i="14"/>
  <c r="AG111" i="14"/>
  <c r="AG114" i="14"/>
  <c r="U100" i="14"/>
  <c r="U99" i="14" s="1"/>
  <c r="U98" i="14" s="1"/>
  <c r="U97" i="14" s="1"/>
  <c r="X101" i="14"/>
  <c r="AG101" i="14" s="1"/>
  <c r="AH101" i="14" s="1"/>
  <c r="X102" i="14"/>
  <c r="AG105" i="14"/>
  <c r="AE136" i="14"/>
  <c r="Y136" i="14"/>
  <c r="AN136" i="14"/>
  <c r="S135" i="14"/>
  <c r="AT136" i="14"/>
  <c r="AW136" i="14"/>
  <c r="S127" i="14"/>
  <c r="S100" i="14" s="1"/>
  <c r="Y128" i="14"/>
  <c r="AN128" i="14"/>
  <c r="AN101" i="14"/>
  <c r="AA77" i="99" l="1"/>
  <c r="AD78" i="99"/>
  <c r="AE78" i="99" s="1"/>
  <c r="U56" i="99"/>
  <c r="X57" i="99"/>
  <c r="AG57" i="99" s="1"/>
  <c r="Q45" i="112"/>
  <c r="Q44" i="112" s="1"/>
  <c r="Q43" i="112" s="1"/>
  <c r="Q42" i="112" s="1"/>
  <c r="Q41" i="112" s="1"/>
  <c r="Q40" i="112" s="1"/>
  <c r="Q39" i="112" s="1"/>
  <c r="O62" i="112"/>
  <c r="O61" i="112" s="1"/>
  <c r="O60" i="112" s="1"/>
  <c r="O59" i="112" s="1"/>
  <c r="O58" i="112" s="1"/>
  <c r="O57" i="112" s="1"/>
  <c r="O56" i="112" s="1"/>
  <c r="Y12" i="112"/>
  <c r="AH12" i="112"/>
  <c r="AV122" i="112"/>
  <c r="AW122" i="112" s="1"/>
  <c r="AC62" i="112"/>
  <c r="AW158" i="112"/>
  <c r="Z12" i="112"/>
  <c r="AN12" i="112"/>
  <c r="AJ12" i="112"/>
  <c r="AJ11" i="112" s="1"/>
  <c r="AJ10" i="112" s="1"/>
  <c r="AJ165" i="112" s="1"/>
  <c r="AJ167" i="112" s="1"/>
  <c r="P38" i="112"/>
  <c r="AH986" i="14"/>
  <c r="Y943" i="14"/>
  <c r="AY948" i="14"/>
  <c r="BF948" i="14" s="1"/>
  <c r="BD945" i="14"/>
  <c r="BC945" i="14"/>
  <c r="AY919" i="14"/>
  <c r="AZ903" i="14"/>
  <c r="AV900" i="14"/>
  <c r="AW900" i="14" s="1"/>
  <c r="AH869" i="14"/>
  <c r="AL857" i="14"/>
  <c r="AM857" i="14" s="1"/>
  <c r="AM858" i="14"/>
  <c r="AH721" i="14"/>
  <c r="AR702" i="14"/>
  <c r="AS703" i="14"/>
  <c r="AG658" i="14"/>
  <c r="AY660" i="14"/>
  <c r="BB660" i="14" s="1"/>
  <c r="AY663" i="14"/>
  <c r="X644" i="14"/>
  <c r="Y644" i="14" s="1"/>
  <c r="AT603" i="14"/>
  <c r="AV603" i="14"/>
  <c r="AW603" i="14" s="1"/>
  <c r="AH533" i="14"/>
  <c r="AZ533" i="14"/>
  <c r="BF533" i="14"/>
  <c r="BB533" i="14"/>
  <c r="AH230" i="14"/>
  <c r="AR142" i="14"/>
  <c r="AR141" i="14" s="1"/>
  <c r="AR140" i="14" s="1"/>
  <c r="AR139" i="14" s="1"/>
  <c r="AS139" i="14" s="1"/>
  <c r="AS143" i="14"/>
  <c r="AV143" i="14" s="1"/>
  <c r="AW143" i="14" s="1"/>
  <c r="BF72" i="14"/>
  <c r="BB72" i="14"/>
  <c r="AZ72" i="14"/>
  <c r="AY51" i="14"/>
  <c r="AW54" i="14"/>
  <c r="AY54" i="14"/>
  <c r="BC53" i="14"/>
  <c r="BD53" i="14"/>
  <c r="AY988" i="14"/>
  <c r="BF988" i="14" s="1"/>
  <c r="AT982" i="14"/>
  <c r="AY987" i="14"/>
  <c r="AY985" i="14"/>
  <c r="AY974" i="14"/>
  <c r="BF974" i="14" s="1"/>
  <c r="BB974" i="14"/>
  <c r="AN970" i="14"/>
  <c r="AV970" i="14"/>
  <c r="AY971" i="14"/>
  <c r="BF971" i="14" s="1"/>
  <c r="AN969" i="14"/>
  <c r="AY956" i="14"/>
  <c r="AW937" i="14"/>
  <c r="V926" i="14"/>
  <c r="X927" i="14"/>
  <c r="BB903" i="14"/>
  <c r="AG883" i="14"/>
  <c r="AY862" i="14"/>
  <c r="BF862" i="14" s="1"/>
  <c r="AG858" i="14"/>
  <c r="AG841" i="14"/>
  <c r="AH841" i="14" s="1"/>
  <c r="AW846" i="14"/>
  <c r="AY846" i="14"/>
  <c r="AG840" i="14"/>
  <c r="AH840" i="14" s="1"/>
  <c r="AV841" i="14"/>
  <c r="AW841" i="14" s="1"/>
  <c r="AH818" i="14"/>
  <c r="AY818" i="14"/>
  <c r="AH773" i="14"/>
  <c r="AY773" i="14"/>
  <c r="AW771" i="14"/>
  <c r="AP763" i="14"/>
  <c r="AP762" i="14" s="1"/>
  <c r="AP761" i="14" s="1"/>
  <c r="AV749" i="14"/>
  <c r="X731" i="14"/>
  <c r="AY712" i="14"/>
  <c r="BF712" i="14" s="1"/>
  <c r="AH712" i="14"/>
  <c r="AH706" i="14"/>
  <c r="AY706" i="14"/>
  <c r="AY705" i="14"/>
  <c r="AD702" i="14"/>
  <c r="AG702" i="14" s="1"/>
  <c r="AY680" i="14"/>
  <c r="AH658" i="14"/>
  <c r="AT658" i="14"/>
  <c r="S657" i="14"/>
  <c r="AH662" i="14"/>
  <c r="AY662" i="14"/>
  <c r="AH659" i="14"/>
  <c r="AY659" i="14"/>
  <c r="AH660" i="14"/>
  <c r="BF660" i="14"/>
  <c r="AN628" i="14"/>
  <c r="AT621" i="14"/>
  <c r="AV621" i="14"/>
  <c r="AW621" i="14" s="1"/>
  <c r="X609" i="14"/>
  <c r="Y609" i="14" s="1"/>
  <c r="U608" i="14"/>
  <c r="BB570" i="14"/>
  <c r="AZ570" i="14"/>
  <c r="AY569" i="14"/>
  <c r="AH569" i="14"/>
  <c r="AW567" i="14"/>
  <c r="AY567" i="14"/>
  <c r="AV532" i="14"/>
  <c r="AT532" i="14"/>
  <c r="AG522" i="14"/>
  <c r="AH522" i="14" s="1"/>
  <c r="Y522" i="14"/>
  <c r="AY483" i="14"/>
  <c r="BF483" i="14" s="1"/>
  <c r="AC438" i="14"/>
  <c r="AG439" i="14"/>
  <c r="AH439" i="14" s="1"/>
  <c r="AH444" i="14"/>
  <c r="AY444" i="14"/>
  <c r="AA421" i="14"/>
  <c r="AD421" i="14" s="1"/>
  <c r="AE421" i="14" s="1"/>
  <c r="X422" i="14"/>
  <c r="Y422" i="14" s="1"/>
  <c r="AS421" i="14"/>
  <c r="AT421" i="14" s="1"/>
  <c r="AP420" i="14"/>
  <c r="AS420" i="14" s="1"/>
  <c r="AT420" i="14" s="1"/>
  <c r="AJ420" i="14"/>
  <c r="AM420" i="14" s="1"/>
  <c r="AM421" i="14"/>
  <c r="AN422" i="14"/>
  <c r="AV422" i="14"/>
  <c r="AW422" i="14" s="1"/>
  <c r="AA420" i="14"/>
  <c r="AD420" i="14" s="1"/>
  <c r="AE420" i="14" s="1"/>
  <c r="AG422" i="14"/>
  <c r="U420" i="14"/>
  <c r="X421" i="14"/>
  <c r="AR383" i="14"/>
  <c r="AR382" i="14" s="1"/>
  <c r="AR381" i="14" s="1"/>
  <c r="AR380" i="14" s="1"/>
  <c r="AR379" i="14" s="1"/>
  <c r="AR339" i="14" s="1"/>
  <c r="BB385" i="14"/>
  <c r="AZ385" i="14"/>
  <c r="AW354" i="14"/>
  <c r="AY354" i="14"/>
  <c r="BC352" i="14"/>
  <c r="BD352" i="14"/>
  <c r="AD345" i="14"/>
  <c r="AG345" i="14" s="1"/>
  <c r="AH345" i="14" s="1"/>
  <c r="Y307" i="14"/>
  <c r="AY310" i="14"/>
  <c r="AW270" i="14"/>
  <c r="AY270" i="14"/>
  <c r="AG264" i="14"/>
  <c r="AY266" i="14"/>
  <c r="AR13" i="14"/>
  <c r="AH232" i="14"/>
  <c r="AY232" i="14"/>
  <c r="BB230" i="14"/>
  <c r="AZ230" i="14"/>
  <c r="BF230" i="14"/>
  <c r="AY226" i="14"/>
  <c r="AS181" i="14"/>
  <c r="AV181" i="14" s="1"/>
  <c r="AW181" i="14" s="1"/>
  <c r="AM180" i="14"/>
  <c r="AS182" i="14"/>
  <c r="AV182" i="14" s="1"/>
  <c r="AW182" i="14" s="1"/>
  <c r="BB183" i="14"/>
  <c r="AZ183" i="14"/>
  <c r="BC156" i="14"/>
  <c r="BD156" i="14"/>
  <c r="AS144" i="14"/>
  <c r="AT144" i="14" s="1"/>
  <c r="AN143" i="14"/>
  <c r="AY106" i="14"/>
  <c r="AY104" i="14"/>
  <c r="AH71" i="14"/>
  <c r="AY71" i="14"/>
  <c r="AV69" i="14"/>
  <c r="AN69" i="14"/>
  <c r="AG69" i="14"/>
  <c r="Y69" i="14"/>
  <c r="BF68" i="14"/>
  <c r="AZ68" i="14"/>
  <c r="BB68" i="14"/>
  <c r="AY67" i="14"/>
  <c r="AW67" i="14"/>
  <c r="BF66" i="14"/>
  <c r="BB66" i="14"/>
  <c r="BD66" i="14" s="1"/>
  <c r="AZ66" i="14"/>
  <c r="AW66" i="14"/>
  <c r="AG65" i="14"/>
  <c r="Y65" i="14"/>
  <c r="BC64" i="14"/>
  <c r="BD64" i="14"/>
  <c r="AH63" i="14"/>
  <c r="AY63" i="14"/>
  <c r="AJ58" i="14"/>
  <c r="AM59" i="14"/>
  <c r="AN60" i="14"/>
  <c r="AV60" i="14"/>
  <c r="AB58" i="14"/>
  <c r="AD59" i="14"/>
  <c r="AE59" i="14" s="1"/>
  <c r="AG60" i="14"/>
  <c r="Y60" i="14"/>
  <c r="AV42" i="14"/>
  <c r="AW42" i="14" s="1"/>
  <c r="AN42" i="14"/>
  <c r="X42" i="14"/>
  <c r="Y42" i="14" s="1"/>
  <c r="BC48" i="14"/>
  <c r="BD48" i="14"/>
  <c r="AZ47" i="14"/>
  <c r="BB47" i="14"/>
  <c r="AD42" i="14"/>
  <c r="AE42" i="14" s="1"/>
  <c r="AG43" i="14"/>
  <c r="Y43" i="14"/>
  <c r="AS16" i="14"/>
  <c r="AQ77" i="99"/>
  <c r="AS78" i="99"/>
  <c r="AT78" i="99" s="1"/>
  <c r="AV79" i="99"/>
  <c r="AW79" i="99" s="1"/>
  <c r="AN79" i="99"/>
  <c r="AL77" i="99"/>
  <c r="AM78" i="99"/>
  <c r="X78" i="99"/>
  <c r="V77" i="99"/>
  <c r="AG79" i="99"/>
  <c r="Y79" i="99"/>
  <c r="AP63" i="99"/>
  <c r="AP62" i="99" s="1"/>
  <c r="AS64" i="99"/>
  <c r="AT64" i="99" s="1"/>
  <c r="BC68" i="99"/>
  <c r="BB68" i="99"/>
  <c r="AE66" i="99"/>
  <c r="AG66" i="99"/>
  <c r="AH66" i="99" s="1"/>
  <c r="AC64" i="99"/>
  <c r="AD65" i="99"/>
  <c r="AY51" i="99"/>
  <c r="BA51" i="99"/>
  <c r="AH51" i="99"/>
  <c r="AM65" i="99"/>
  <c r="AJ64" i="99"/>
  <c r="AV66" i="99"/>
  <c r="AN66" i="99"/>
  <c r="AV58" i="99"/>
  <c r="AX58" i="99" s="1"/>
  <c r="BA58" i="99" s="1"/>
  <c r="BB58" i="99" s="1"/>
  <c r="AQ56" i="99"/>
  <c r="AS57" i="99"/>
  <c r="AT57" i="99" s="1"/>
  <c r="AN58" i="99"/>
  <c r="AW58" i="99"/>
  <c r="AM57" i="99"/>
  <c r="AL56" i="99"/>
  <c r="S56" i="99"/>
  <c r="AE57" i="99"/>
  <c r="AH57" i="99"/>
  <c r="Y57" i="99"/>
  <c r="AP48" i="99"/>
  <c r="AS49" i="99"/>
  <c r="AT49" i="99" s="1"/>
  <c r="AJ48" i="99"/>
  <c r="AM49" i="99"/>
  <c r="AG50" i="99"/>
  <c r="AA48" i="99"/>
  <c r="AD49" i="99"/>
  <c r="Y50" i="99"/>
  <c r="X49" i="99"/>
  <c r="U47" i="99"/>
  <c r="X48" i="99"/>
  <c r="S48" i="99"/>
  <c r="Y49" i="99"/>
  <c r="AN49" i="99"/>
  <c r="AE49" i="99"/>
  <c r="AV37" i="99"/>
  <c r="AW37" i="99" s="1"/>
  <c r="AN37" i="99"/>
  <c r="AK35" i="99"/>
  <c r="AM36" i="99"/>
  <c r="AB35" i="99"/>
  <c r="AD36" i="99"/>
  <c r="AE36" i="99" s="1"/>
  <c r="W35" i="99"/>
  <c r="X36" i="99"/>
  <c r="AG37" i="99"/>
  <c r="Y37" i="99"/>
  <c r="AT31" i="99"/>
  <c r="AW32" i="99"/>
  <c r="AX32" i="99"/>
  <c r="AR29" i="99"/>
  <c r="AS30" i="99"/>
  <c r="AV30" i="99" s="1"/>
  <c r="AW30" i="99" s="1"/>
  <c r="AG31" i="99"/>
  <c r="AB29" i="99"/>
  <c r="AD30" i="99"/>
  <c r="W29" i="99"/>
  <c r="X30" i="99"/>
  <c r="S29" i="99"/>
  <c r="AE30" i="99"/>
  <c r="AN30" i="99"/>
  <c r="AV18" i="99"/>
  <c r="AW18" i="99" s="1"/>
  <c r="AQ16" i="99"/>
  <c r="AS17" i="99"/>
  <c r="AN18" i="99"/>
  <c r="AX18" i="99"/>
  <c r="AK16" i="99"/>
  <c r="AM17" i="99"/>
  <c r="AV17" i="99" s="1"/>
  <c r="AW17" i="99" s="1"/>
  <c r="AH18" i="99"/>
  <c r="AH25" i="99"/>
  <c r="AX25" i="99"/>
  <c r="AC16" i="99"/>
  <c r="AD17" i="99"/>
  <c r="AG17" i="99" s="1"/>
  <c r="AH17" i="99" s="1"/>
  <c r="AY19" i="99"/>
  <c r="BA19" i="99"/>
  <c r="AA14" i="99"/>
  <c r="S16" i="99"/>
  <c r="AT17" i="99"/>
  <c r="Y17" i="99"/>
  <c r="AK166" i="112"/>
  <c r="AV126" i="112"/>
  <c r="AN11" i="112"/>
  <c r="AN10" i="112" s="1"/>
  <c r="AN165" i="112" s="1"/>
  <c r="AN167" i="112" s="1"/>
  <c r="AH11" i="112"/>
  <c r="AH10" i="112" s="1"/>
  <c r="AH165" i="112" s="1"/>
  <c r="AH167" i="112" s="1"/>
  <c r="AA166" i="112"/>
  <c r="AA114" i="112"/>
  <c r="AA113" i="112" s="1"/>
  <c r="AA112" i="112" s="1"/>
  <c r="AA111" i="112" s="1"/>
  <c r="AA110" i="112" s="1"/>
  <c r="AA12" i="112" s="1"/>
  <c r="AA11" i="112" s="1"/>
  <c r="AA10" i="112" s="1"/>
  <c r="AA165" i="112" s="1"/>
  <c r="Y11" i="112"/>
  <c r="Y10" i="112" s="1"/>
  <c r="Y165" i="112" s="1"/>
  <c r="AV69" i="112"/>
  <c r="AU69" i="112"/>
  <c r="AK75" i="112"/>
  <c r="AK61" i="112" s="1"/>
  <c r="AI61" i="112"/>
  <c r="AI60" i="112" s="1"/>
  <c r="AI59" i="112" s="1"/>
  <c r="AI58" i="112" s="1"/>
  <c r="AI57" i="112" s="1"/>
  <c r="AI56" i="112" s="1"/>
  <c r="AI38" i="112" s="1"/>
  <c r="AZ77" i="112"/>
  <c r="AW77" i="112"/>
  <c r="AV67" i="112"/>
  <c r="AZ67" i="112" s="1"/>
  <c r="AT63" i="112"/>
  <c r="AU63" i="112" s="1"/>
  <c r="AT62" i="112"/>
  <c r="AU62" i="112" s="1"/>
  <c r="AB61" i="112"/>
  <c r="AB60" i="112" s="1"/>
  <c r="AB59" i="112" s="1"/>
  <c r="AB58" i="112" s="1"/>
  <c r="AV159" i="112"/>
  <c r="AO11" i="112"/>
  <c r="AO10" i="112" s="1"/>
  <c r="AO165" i="112" s="1"/>
  <c r="AO167" i="112" s="1"/>
  <c r="AW125" i="112"/>
  <c r="AP114" i="112"/>
  <c r="AP113" i="112" s="1"/>
  <c r="AP112" i="112" s="1"/>
  <c r="AP111" i="112" s="1"/>
  <c r="AP110" i="112" s="1"/>
  <c r="AP12" i="112" s="1"/>
  <c r="AP166" i="112"/>
  <c r="AQ166" i="112" s="1"/>
  <c r="AY122" i="112"/>
  <c r="BA122" i="112" s="1"/>
  <c r="AZ122" i="112"/>
  <c r="AP38" i="112"/>
  <c r="AT160" i="112"/>
  <c r="AU160" i="112" s="1"/>
  <c r="AK153" i="112"/>
  <c r="AV156" i="112"/>
  <c r="AU156" i="112"/>
  <c r="AU119" i="112"/>
  <c r="AV119" i="112"/>
  <c r="AW123" i="112"/>
  <c r="AZ123" i="112"/>
  <c r="AV107" i="112"/>
  <c r="AF107" i="112"/>
  <c r="AF96" i="112"/>
  <c r="AV96" i="112"/>
  <c r="AV93" i="112"/>
  <c r="AF93" i="112"/>
  <c r="AV79" i="112"/>
  <c r="AY79" i="112" s="1"/>
  <c r="BA79" i="112" s="1"/>
  <c r="AF73" i="112"/>
  <c r="AV73" i="112"/>
  <c r="AV70" i="112"/>
  <c r="AF70" i="112"/>
  <c r="AV68" i="112"/>
  <c r="AF68" i="112"/>
  <c r="AT133" i="112"/>
  <c r="AU133" i="112" s="1"/>
  <c r="AK132" i="112"/>
  <c r="AK102" i="112"/>
  <c r="AT103" i="112"/>
  <c r="AU103" i="112" s="1"/>
  <c r="AW37" i="112"/>
  <c r="AV53" i="112"/>
  <c r="AZ53" i="112" s="1"/>
  <c r="Z11" i="112"/>
  <c r="Z10" i="112" s="1"/>
  <c r="Z165" i="112" s="1"/>
  <c r="Z167" i="112" s="1"/>
  <c r="T114" i="112"/>
  <c r="T113" i="112" s="1"/>
  <c r="T112" i="112" s="1"/>
  <c r="T111" i="112" s="1"/>
  <c r="T110" i="112" s="1"/>
  <c r="T166" i="112"/>
  <c r="U114" i="112"/>
  <c r="U113" i="112" s="1"/>
  <c r="U112" i="112" s="1"/>
  <c r="U111" i="112" s="1"/>
  <c r="U110" i="112" s="1"/>
  <c r="U166" i="112"/>
  <c r="AF120" i="112"/>
  <c r="AV120" i="112"/>
  <c r="R101" i="112"/>
  <c r="R100" i="112" s="1"/>
  <c r="R99" i="112" s="1"/>
  <c r="R98" i="112" s="1"/>
  <c r="R97" i="112" s="1"/>
  <c r="AV109" i="112"/>
  <c r="AF109" i="112"/>
  <c r="AV65" i="112"/>
  <c r="AF65" i="112"/>
  <c r="AF136" i="112"/>
  <c r="AV136" i="112"/>
  <c r="P117" i="112"/>
  <c r="P116" i="112" s="1"/>
  <c r="P115" i="112" s="1"/>
  <c r="AF22" i="112"/>
  <c r="R61" i="112"/>
  <c r="AW22" i="112"/>
  <c r="AY55" i="112"/>
  <c r="BA55" i="112" s="1"/>
  <c r="AZ55" i="112"/>
  <c r="AW53" i="112"/>
  <c r="AF50" i="112"/>
  <c r="AV50" i="112"/>
  <c r="AV51" i="112"/>
  <c r="AF51" i="112"/>
  <c r="AY34" i="112"/>
  <c r="BA34" i="112" s="1"/>
  <c r="AZ34" i="112"/>
  <c r="AK32" i="112"/>
  <c r="AT33" i="112"/>
  <c r="AU33" i="112" s="1"/>
  <c r="AL33" i="112"/>
  <c r="S19" i="112"/>
  <c r="AL27" i="112"/>
  <c r="AY28" i="112"/>
  <c r="BA28" i="112" s="1"/>
  <c r="AW28" i="112"/>
  <c r="AZ28" i="112"/>
  <c r="AR23" i="112"/>
  <c r="AQ19" i="112"/>
  <c r="AQ18" i="112" s="1"/>
  <c r="AQ17" i="112" s="1"/>
  <c r="AQ16" i="112" s="1"/>
  <c r="AQ15" i="112" s="1"/>
  <c r="AT23" i="112"/>
  <c r="AU23" i="112" s="1"/>
  <c r="AF35" i="112"/>
  <c r="AV35" i="112"/>
  <c r="AV31" i="112"/>
  <c r="AF31" i="112"/>
  <c r="AE29" i="112"/>
  <c r="W29" i="112"/>
  <c r="W26" i="112"/>
  <c r="AF26" i="112"/>
  <c r="AV26" i="112"/>
  <c r="AC19" i="112"/>
  <c r="AF25" i="112"/>
  <c r="AV25" i="112"/>
  <c r="AE24" i="112"/>
  <c r="W24" i="112"/>
  <c r="AR19" i="112"/>
  <c r="R17" i="112"/>
  <c r="AC18" i="112"/>
  <c r="AM877" i="14"/>
  <c r="AN877" i="14" s="1"/>
  <c r="AS644" i="14"/>
  <c r="AT644" i="14" s="1"/>
  <c r="AS645" i="14"/>
  <c r="AT645" i="14" s="1"/>
  <c r="W619" i="14"/>
  <c r="W618" i="14" s="1"/>
  <c r="W617" i="14" s="1"/>
  <c r="W616" i="14" s="1"/>
  <c r="AE592" i="14"/>
  <c r="AZ116" i="14"/>
  <c r="BB116" i="14"/>
  <c r="O38" i="112"/>
  <c r="AF46" i="112"/>
  <c r="Q26" i="112"/>
  <c r="Q19" i="112" s="1"/>
  <c r="Q18" i="112" s="1"/>
  <c r="Q17" i="112" s="1"/>
  <c r="Q16" i="112" s="1"/>
  <c r="Q15" i="112" s="1"/>
  <c r="Q14" i="112" s="1"/>
  <c r="Q13" i="112" s="1"/>
  <c r="AR27" i="112"/>
  <c r="AL87" i="112"/>
  <c r="Q86" i="112"/>
  <c r="Q61" i="112" s="1"/>
  <c r="Q60" i="112" s="1"/>
  <c r="Q59" i="112" s="1"/>
  <c r="Q58" i="112" s="1"/>
  <c r="Q57" i="112" s="1"/>
  <c r="Q56" i="112" s="1"/>
  <c r="Q38" i="112" s="1"/>
  <c r="O114" i="112"/>
  <c r="O113" i="112" s="1"/>
  <c r="O112" i="112" s="1"/>
  <c r="O111" i="112" s="1"/>
  <c r="O110" i="112" s="1"/>
  <c r="O12" i="112" s="1"/>
  <c r="O11" i="112" s="1"/>
  <c r="O10" i="112" s="1"/>
  <c r="O165" i="112" s="1"/>
  <c r="O166" i="112"/>
  <c r="Q104" i="112"/>
  <c r="AR105" i="112"/>
  <c r="AC105" i="112"/>
  <c r="AL105" i="112"/>
  <c r="AC46" i="112"/>
  <c r="AB45" i="112"/>
  <c r="AB44" i="112" s="1"/>
  <c r="AR121" i="112"/>
  <c r="AL121" i="112"/>
  <c r="AC121" i="112"/>
  <c r="Q117" i="112"/>
  <c r="AK46" i="112"/>
  <c r="AU48" i="112"/>
  <c r="AC135" i="112"/>
  <c r="Q134" i="112"/>
  <c r="AL135" i="112"/>
  <c r="AR135" i="112"/>
  <c r="AR45" i="112"/>
  <c r="AQ44" i="112"/>
  <c r="Y982" i="14"/>
  <c r="AY993" i="14"/>
  <c r="AT824" i="14"/>
  <c r="BB824" i="14"/>
  <c r="BC824" i="14" s="1"/>
  <c r="U821" i="14"/>
  <c r="Y764" i="14"/>
  <c r="AV764" i="14"/>
  <c r="AW764" i="14" s="1"/>
  <c r="AG743" i="14"/>
  <c r="Y743" i="14"/>
  <c r="U741" i="14"/>
  <c r="X742" i="14"/>
  <c r="AG742" i="14" s="1"/>
  <c r="AN642" i="14"/>
  <c r="AV642" i="14"/>
  <c r="AW642" i="14" s="1"/>
  <c r="AR640" i="14"/>
  <c r="AS641" i="14"/>
  <c r="AT641" i="14" s="1"/>
  <c r="AG641" i="14"/>
  <c r="AH641" i="14" s="1"/>
  <c r="Y641" i="14"/>
  <c r="AE642" i="14"/>
  <c r="AG642" i="14"/>
  <c r="AA586" i="14"/>
  <c r="AD587" i="14"/>
  <c r="AE587" i="14" s="1"/>
  <c r="BB588" i="14"/>
  <c r="AZ588" i="14"/>
  <c r="AJ586" i="14"/>
  <c r="AM587" i="14"/>
  <c r="X559" i="14"/>
  <c r="BF552" i="14"/>
  <c r="Y544" i="14"/>
  <c r="AG544" i="14"/>
  <c r="AH544" i="14" s="1"/>
  <c r="AV553" i="14"/>
  <c r="AW553" i="14" s="1"/>
  <c r="AT545" i="14"/>
  <c r="AS544" i="14"/>
  <c r="AT544" i="14" s="1"/>
  <c r="AY548" i="14"/>
  <c r="AY553" i="14"/>
  <c r="AY551" i="14"/>
  <c r="AH551" i="14"/>
  <c r="AV508" i="14"/>
  <c r="AN508" i="14"/>
  <c r="AY517" i="14"/>
  <c r="S506" i="14"/>
  <c r="S480" i="14" s="1"/>
  <c r="AH468" i="14"/>
  <c r="AY468" i="14"/>
  <c r="AV475" i="14"/>
  <c r="AN475" i="14"/>
  <c r="Y465" i="14"/>
  <c r="AT466" i="14"/>
  <c r="AW466" i="14"/>
  <c r="AN466" i="14"/>
  <c r="BF471" i="14"/>
  <c r="AZ471" i="14"/>
  <c r="BB471" i="14"/>
  <c r="BD408" i="14"/>
  <c r="BC408" i="14"/>
  <c r="AN375" i="14"/>
  <c r="AV375" i="14"/>
  <c r="AW375" i="14" s="1"/>
  <c r="X364" i="14"/>
  <c r="Y367" i="14"/>
  <c r="AG377" i="14"/>
  <c r="AG369" i="14"/>
  <c r="AT367" i="14"/>
  <c r="AS364" i="14"/>
  <c r="AN376" i="14"/>
  <c r="AV376" i="14"/>
  <c r="AW376" i="14" s="1"/>
  <c r="AV368" i="14"/>
  <c r="AW368" i="14" s="1"/>
  <c r="AD367" i="14"/>
  <c r="AE367" i="14" s="1"/>
  <c r="AA364" i="14"/>
  <c r="AA358" i="14" s="1"/>
  <c r="AA357" i="14" s="1"/>
  <c r="AV367" i="14"/>
  <c r="AW367" i="14" s="1"/>
  <c r="AN367" i="14"/>
  <c r="AN377" i="14"/>
  <c r="AV377" i="14"/>
  <c r="AW377" i="14" s="1"/>
  <c r="AH334" i="14"/>
  <c r="AY334" i="14"/>
  <c r="AV335" i="14"/>
  <c r="AW335" i="14" s="1"/>
  <c r="AY331" i="14"/>
  <c r="BB331" i="14" s="1"/>
  <c r="AE299" i="14"/>
  <c r="AW291" i="14"/>
  <c r="R13" i="14"/>
  <c r="AN257" i="14"/>
  <c r="AV257" i="14"/>
  <c r="AW257" i="14" s="1"/>
  <c r="X247" i="14"/>
  <c r="AG247" i="14" s="1"/>
  <c r="AG248" i="14"/>
  <c r="AG257" i="14"/>
  <c r="Y257" i="14"/>
  <c r="AV249" i="14"/>
  <c r="AN249" i="14"/>
  <c r="AM248" i="14"/>
  <c r="AY252" i="14"/>
  <c r="AH252" i="14"/>
  <c r="BC250" i="14"/>
  <c r="BD250" i="14"/>
  <c r="AV256" i="14"/>
  <c r="AW256" i="14" s="1"/>
  <c r="AN256" i="14"/>
  <c r="Y206" i="14"/>
  <c r="AZ206" i="14"/>
  <c r="Y214" i="14"/>
  <c r="AG214" i="14"/>
  <c r="AN214" i="14"/>
  <c r="AV214" i="14"/>
  <c r="AW214" i="14" s="1"/>
  <c r="AW211" i="14"/>
  <c r="AY211" i="14"/>
  <c r="AT168" i="14"/>
  <c r="AW168" i="14"/>
  <c r="P13" i="14"/>
  <c r="AV128" i="14"/>
  <c r="AW128" i="14" s="1"/>
  <c r="AT131" i="14"/>
  <c r="AS128" i="14"/>
  <c r="AT128" i="14" s="1"/>
  <c r="BF90" i="14"/>
  <c r="AZ90" i="14"/>
  <c r="AG94" i="14"/>
  <c r="X93" i="14"/>
  <c r="AG93" i="14" s="1"/>
  <c r="AY93" i="14" s="1"/>
  <c r="X15" i="14"/>
  <c r="AS17" i="14"/>
  <c r="AV17" i="14" s="1"/>
  <c r="AW17" i="14" s="1"/>
  <c r="BD29" i="14"/>
  <c r="BC29" i="14"/>
  <c r="AW27" i="14"/>
  <c r="AY27" i="14"/>
  <c r="AH24" i="14"/>
  <c r="AW24" i="14"/>
  <c r="AN24" i="14"/>
  <c r="AE24" i="14"/>
  <c r="Y24" i="14"/>
  <c r="AT24" i="14"/>
  <c r="AE778" i="14"/>
  <c r="V713" i="14"/>
  <c r="BC575" i="14"/>
  <c r="BD575" i="14"/>
  <c r="BC537" i="14"/>
  <c r="BD537" i="14"/>
  <c r="BC494" i="14"/>
  <c r="BD494" i="14"/>
  <c r="BC453" i="14"/>
  <c r="BD453" i="14"/>
  <c r="AZ321" i="14"/>
  <c r="BB321" i="14"/>
  <c r="BC322" i="14"/>
  <c r="BD322" i="14"/>
  <c r="BC279" i="14"/>
  <c r="BD279" i="14"/>
  <c r="BC237" i="14"/>
  <c r="BD237" i="14"/>
  <c r="AZ236" i="14"/>
  <c r="BB236" i="14"/>
  <c r="BC195" i="14"/>
  <c r="BD195" i="14"/>
  <c r="AZ194" i="14"/>
  <c r="BB194" i="14"/>
  <c r="BC157" i="14"/>
  <c r="BD157" i="14"/>
  <c r="BC117" i="14"/>
  <c r="BD117" i="14"/>
  <c r="BC123" i="14"/>
  <c r="BD123" i="14"/>
  <c r="BD76" i="14"/>
  <c r="BC76" i="14"/>
  <c r="BC75" i="14"/>
  <c r="BD75" i="14"/>
  <c r="BC74" i="14"/>
  <c r="BD74" i="14"/>
  <c r="X17" i="14"/>
  <c r="BC20" i="14"/>
  <c r="BD20" i="14"/>
  <c r="S218" i="14"/>
  <c r="AM506" i="14"/>
  <c r="AV506" i="14" s="1"/>
  <c r="AY506" i="14" s="1"/>
  <c r="AL480" i="14"/>
  <c r="AL479" i="14" s="1"/>
  <c r="AL478" i="14" s="1"/>
  <c r="AL477" i="14" s="1"/>
  <c r="AY375" i="14"/>
  <c r="AH375" i="14"/>
  <c r="BC474" i="14"/>
  <c r="BD474" i="14"/>
  <c r="AR520" i="14"/>
  <c r="AS521" i="14"/>
  <c r="Y101" i="14"/>
  <c r="BF127" i="14"/>
  <c r="AG173" i="14"/>
  <c r="AT182" i="14"/>
  <c r="BB206" i="14"/>
  <c r="BC206" i="14" s="1"/>
  <c r="S205" i="14"/>
  <c r="BF205" i="14" s="1"/>
  <c r="AE206" i="14"/>
  <c r="AJ179" i="14"/>
  <c r="AJ178" i="14" s="1"/>
  <c r="BB291" i="14"/>
  <c r="BC291" i="14" s="1"/>
  <c r="AE291" i="14"/>
  <c r="S290" i="14"/>
  <c r="BF290" i="14" s="1"/>
  <c r="AY269" i="14"/>
  <c r="AH335" i="14"/>
  <c r="W305" i="14"/>
  <c r="W304" i="14" s="1"/>
  <c r="W303" i="14" s="1"/>
  <c r="W302" i="14" s="1"/>
  <c r="AE345" i="14"/>
  <c r="AE375" i="14"/>
  <c r="AC339" i="14"/>
  <c r="AK399" i="14"/>
  <c r="AK398" i="14" s="1"/>
  <c r="AK397" i="14" s="1"/>
  <c r="S438" i="14"/>
  <c r="AZ474" i="14"/>
  <c r="AH474" i="14"/>
  <c r="AJ437" i="14"/>
  <c r="AY448" i="14"/>
  <c r="BF448" i="14" s="1"/>
  <c r="AM507" i="14"/>
  <c r="AV507" i="14" s="1"/>
  <c r="AE553" i="14"/>
  <c r="AH553" i="14"/>
  <c r="AY561" i="14"/>
  <c r="BF561" i="14" s="1"/>
  <c r="AW574" i="14"/>
  <c r="AD621" i="14"/>
  <c r="AE621" i="14" s="1"/>
  <c r="AZ680" i="14"/>
  <c r="BF680" i="14"/>
  <c r="AN824" i="14"/>
  <c r="BF824" i="14"/>
  <c r="AV840" i="14"/>
  <c r="AW840" i="14" s="1"/>
  <c r="AY845" i="14"/>
  <c r="BF845" i="14" s="1"/>
  <c r="AG863" i="14"/>
  <c r="AN943" i="14"/>
  <c r="X965" i="14"/>
  <c r="AY984" i="14"/>
  <c r="BF984" i="14" s="1"/>
  <c r="BB36" i="14"/>
  <c r="BF36" i="14"/>
  <c r="AV646" i="14"/>
  <c r="Y229" i="14"/>
  <c r="AG229" i="14"/>
  <c r="AY225" i="14"/>
  <c r="AH225" i="14"/>
  <c r="AW629" i="14"/>
  <c r="AY629" i="14"/>
  <c r="AH193" i="14"/>
  <c r="AY193" i="14"/>
  <c r="AY815" i="14"/>
  <c r="AH815" i="14"/>
  <c r="AW320" i="14"/>
  <c r="AY320" i="14"/>
  <c r="AW630" i="14"/>
  <c r="AY630" i="14"/>
  <c r="AH235" i="14"/>
  <c r="AY235" i="14"/>
  <c r="AW431" i="14"/>
  <c r="AY431" i="14"/>
  <c r="AW133" i="14"/>
  <c r="AY133" i="14"/>
  <c r="AY549" i="14"/>
  <c r="AH549" i="14"/>
  <c r="AH24" i="99"/>
  <c r="AX24" i="99"/>
  <c r="BF634" i="14"/>
  <c r="BF553" i="14"/>
  <c r="V62" i="112"/>
  <c r="S61" i="112"/>
  <c r="AE121" i="112"/>
  <c r="W121" i="112"/>
  <c r="AE20" i="112"/>
  <c r="W20" i="112"/>
  <c r="AE76" i="112"/>
  <c r="W76" i="112"/>
  <c r="V116" i="112"/>
  <c r="S115" i="112"/>
  <c r="V154" i="112"/>
  <c r="S153" i="112"/>
  <c r="AE33" i="112"/>
  <c r="W33" i="112"/>
  <c r="AV118" i="112"/>
  <c r="AF118" i="112"/>
  <c r="AE104" i="112"/>
  <c r="W104" i="112"/>
  <c r="AE30" i="112"/>
  <c r="W30" i="112"/>
  <c r="AE160" i="112"/>
  <c r="W160" i="112"/>
  <c r="AB57" i="112"/>
  <c r="AB166" i="112"/>
  <c r="AC166" i="112" s="1"/>
  <c r="R149" i="112"/>
  <c r="AW137" i="14"/>
  <c r="AY137" i="14"/>
  <c r="AB13" i="112"/>
  <c r="AZ61" i="14"/>
  <c r="BB61" i="14"/>
  <c r="AQ14" i="112"/>
  <c r="BF497" i="14"/>
  <c r="AZ737" i="14"/>
  <c r="BF737" i="14"/>
  <c r="AT742" i="14"/>
  <c r="BF555" i="14"/>
  <c r="BB555" i="14"/>
  <c r="AZ555" i="14"/>
  <c r="AZ589" i="14"/>
  <c r="BF589" i="14"/>
  <c r="BB589" i="14"/>
  <c r="AV173" i="14"/>
  <c r="BF581" i="14"/>
  <c r="AE742" i="14"/>
  <c r="BD792" i="14"/>
  <c r="BC792" i="14"/>
  <c r="BC88" i="14"/>
  <c r="BD88" i="14"/>
  <c r="BC46" i="14"/>
  <c r="BD46" i="14"/>
  <c r="S263" i="14"/>
  <c r="BD429" i="14"/>
  <c r="AE507" i="14"/>
  <c r="W480" i="14"/>
  <c r="W479" i="14" s="1"/>
  <c r="W478" i="14" s="1"/>
  <c r="W477" i="14" s="1"/>
  <c r="AA521" i="14"/>
  <c r="S560" i="14"/>
  <c r="AG560" i="14"/>
  <c r="S702" i="14"/>
  <c r="AZ945" i="14"/>
  <c r="BF945" i="14"/>
  <c r="BB735" i="14"/>
  <c r="BF735" i="14"/>
  <c r="AW992" i="14"/>
  <c r="AY992" i="14"/>
  <c r="AW907" i="14"/>
  <c r="AY907" i="14"/>
  <c r="AW355" i="14"/>
  <c r="AY355" i="14"/>
  <c r="AH833" i="14"/>
  <c r="AY833" i="14"/>
  <c r="AH695" i="14"/>
  <c r="AY695" i="14"/>
  <c r="AW319" i="14"/>
  <c r="AY319" i="14"/>
  <c r="AW277" i="14"/>
  <c r="AY277" i="14"/>
  <c r="AW73" i="14"/>
  <c r="AY73" i="14"/>
  <c r="AY509" i="14"/>
  <c r="AH509" i="14"/>
  <c r="AH777" i="14"/>
  <c r="AY777" i="14"/>
  <c r="BF86" i="14"/>
  <c r="AN86" i="14"/>
  <c r="BB86" i="14"/>
  <c r="BC86" i="14" s="1"/>
  <c r="Y86" i="14"/>
  <c r="AH86" i="14"/>
  <c r="AE86" i="14"/>
  <c r="S85" i="14"/>
  <c r="AT86" i="14"/>
  <c r="BF474" i="14"/>
  <c r="V134" i="112"/>
  <c r="S133" i="112"/>
  <c r="AE157" i="112"/>
  <c r="W157" i="112"/>
  <c r="AE36" i="112"/>
  <c r="W36" i="112"/>
  <c r="AV135" i="112"/>
  <c r="AF135" i="112"/>
  <c r="AE155" i="112"/>
  <c r="W155" i="112"/>
  <c r="AE92" i="112"/>
  <c r="W92" i="112"/>
  <c r="AE32" i="112"/>
  <c r="W32" i="112"/>
  <c r="AY163" i="112"/>
  <c r="BA163" i="112" s="1"/>
  <c r="AW163" i="112"/>
  <c r="AZ163" i="112"/>
  <c r="AE161" i="112"/>
  <c r="W161" i="112"/>
  <c r="AH41" i="99"/>
  <c r="AX41" i="99"/>
  <c r="AL166" i="112"/>
  <c r="BD745" i="14"/>
  <c r="BC745" i="14"/>
  <c r="S41" i="112"/>
  <c r="BD512" i="14"/>
  <c r="BC512" i="14"/>
  <c r="Y587" i="14"/>
  <c r="AG587" i="14"/>
  <c r="BF775" i="14"/>
  <c r="AZ775" i="14"/>
  <c r="BB775" i="14"/>
  <c r="BC81" i="99"/>
  <c r="BB81" i="99"/>
  <c r="AY564" i="14"/>
  <c r="AB61" i="99"/>
  <c r="BB664" i="14"/>
  <c r="AZ664" i="14"/>
  <c r="AG85" i="14"/>
  <c r="Y85" i="14"/>
  <c r="BB87" i="14"/>
  <c r="AZ87" i="14"/>
  <c r="BD511" i="14"/>
  <c r="BC511" i="14"/>
  <c r="BD332" i="14"/>
  <c r="BC332" i="14"/>
  <c r="AV171" i="14"/>
  <c r="Q12" i="14"/>
  <c r="Q11" i="14" s="1"/>
  <c r="AW85" i="14"/>
  <c r="AS142" i="14"/>
  <c r="BF246" i="14"/>
  <c r="Y291" i="14"/>
  <c r="AH291" i="14"/>
  <c r="AS307" i="14"/>
  <c r="AT307" i="14" s="1"/>
  <c r="S344" i="14"/>
  <c r="AL399" i="14"/>
  <c r="AL398" i="14" s="1"/>
  <c r="AL397" i="14" s="1"/>
  <c r="AL396" i="14" s="1"/>
  <c r="BF506" i="14"/>
  <c r="BB563" i="14"/>
  <c r="BF563" i="14"/>
  <c r="AG687" i="14"/>
  <c r="AY687" i="14" s="1"/>
  <c r="BF687" i="14" s="1"/>
  <c r="AD717" i="14"/>
  <c r="AE717" i="14" s="1"/>
  <c r="AZ726" i="14"/>
  <c r="BF726" i="14"/>
  <c r="BB811" i="14"/>
  <c r="AZ825" i="14"/>
  <c r="AY943" i="14"/>
  <c r="BF943" i="14" s="1"/>
  <c r="BB922" i="14"/>
  <c r="BF922" i="14"/>
  <c r="S950" i="14"/>
  <c r="AM954" i="14"/>
  <c r="AN954" i="14" s="1"/>
  <c r="AE969" i="14"/>
  <c r="S968" i="14"/>
  <c r="S981" i="14"/>
  <c r="AV602" i="14"/>
  <c r="AW602" i="14" s="1"/>
  <c r="AH233" i="14"/>
  <c r="AY233" i="14"/>
  <c r="AW70" i="14"/>
  <c r="AY70" i="14"/>
  <c r="AY793" i="14"/>
  <c r="AH793" i="14"/>
  <c r="AW28" i="14"/>
  <c r="AY28" i="14"/>
  <c r="BF811" i="14"/>
  <c r="BF407" i="14"/>
  <c r="BF279" i="14"/>
  <c r="BF174" i="14"/>
  <c r="V167" i="14"/>
  <c r="X168" i="14"/>
  <c r="AG168" i="14" s="1"/>
  <c r="BF750" i="14"/>
  <c r="BF825" i="14"/>
  <c r="BF331" i="14"/>
  <c r="BF116" i="14"/>
  <c r="AW110" i="14"/>
  <c r="AY110" i="14"/>
  <c r="S741" i="14"/>
  <c r="AN742" i="14"/>
  <c r="AF66" i="112"/>
  <c r="AV66" i="112"/>
  <c r="AE95" i="112"/>
  <c r="W95" i="112"/>
  <c r="AE27" i="112"/>
  <c r="W27" i="112"/>
  <c r="AV63" i="112"/>
  <c r="AF63" i="112"/>
  <c r="AE87" i="112"/>
  <c r="W87" i="112"/>
  <c r="AE86" i="112"/>
  <c r="W86" i="112"/>
  <c r="AE78" i="112"/>
  <c r="W78" i="112"/>
  <c r="AE21" i="112"/>
  <c r="W21" i="112"/>
  <c r="AE23" i="112"/>
  <c r="W23" i="112"/>
  <c r="AE91" i="112"/>
  <c r="W91" i="112"/>
  <c r="V102" i="112"/>
  <c r="S101" i="112"/>
  <c r="R113" i="112"/>
  <c r="AQ99" i="112"/>
  <c r="AY861" i="14"/>
  <c r="BF159" i="14"/>
  <c r="X59" i="14"/>
  <c r="W58" i="14"/>
  <c r="AH742" i="14"/>
  <c r="AY742" i="14"/>
  <c r="AZ742" i="14" s="1"/>
  <c r="S17" i="14"/>
  <c r="BD293" i="14"/>
  <c r="BC293" i="14"/>
  <c r="BF62" i="14"/>
  <c r="AZ62" i="14"/>
  <c r="BB62" i="14"/>
  <c r="AG18" i="14"/>
  <c r="AY19" i="14"/>
  <c r="AH19" i="14"/>
  <c r="AW742" i="14"/>
  <c r="BD50" i="14"/>
  <c r="BC50" i="14"/>
  <c r="BD49" i="14"/>
  <c r="BC49" i="14"/>
  <c r="AS140" i="14"/>
  <c r="AT206" i="14"/>
  <c r="AH206" i="14"/>
  <c r="AE264" i="14"/>
  <c r="AT291" i="14"/>
  <c r="AN291" i="14"/>
  <c r="AM264" i="14"/>
  <c r="BF289" i="14"/>
  <c r="S305" i="14"/>
  <c r="AG306" i="14"/>
  <c r="AH306" i="14" s="1"/>
  <c r="BB313" i="14"/>
  <c r="BF313" i="14"/>
  <c r="Y345" i="14"/>
  <c r="AM344" i="14"/>
  <c r="AS383" i="14"/>
  <c r="AT383" i="14" s="1"/>
  <c r="AG401" i="14"/>
  <c r="AY401" i="14" s="1"/>
  <c r="BF401" i="14" s="1"/>
  <c r="AN439" i="14"/>
  <c r="AE474" i="14"/>
  <c r="AG465" i="14"/>
  <c r="AH507" i="14"/>
  <c r="AY522" i="14"/>
  <c r="AZ522" i="14" s="1"/>
  <c r="AH602" i="14"/>
  <c r="AN658" i="14"/>
  <c r="AV658" i="14"/>
  <c r="AW658" i="14" s="1"/>
  <c r="BC694" i="14"/>
  <c r="AS763" i="14"/>
  <c r="S839" i="14"/>
  <c r="AY916" i="14"/>
  <c r="BF916" i="14" s="1"/>
  <c r="AZ922" i="14"/>
  <c r="AW969" i="14"/>
  <c r="AY969" i="14"/>
  <c r="AZ969" i="14" s="1"/>
  <c r="BB975" i="14"/>
  <c r="BF975" i="14"/>
  <c r="AN982" i="14"/>
  <c r="AD983" i="14"/>
  <c r="AE983" i="14" s="1"/>
  <c r="X223" i="14"/>
  <c r="U222" i="14"/>
  <c r="AH830" i="14"/>
  <c r="AY830" i="14"/>
  <c r="AH112" i="14"/>
  <c r="AY112" i="14"/>
  <c r="AW356" i="14"/>
  <c r="AY356" i="14"/>
  <c r="AY152" i="14"/>
  <c r="AH152" i="14"/>
  <c r="AY52" i="14"/>
  <c r="AH52" i="14"/>
  <c r="AH373" i="14"/>
  <c r="AY373" i="14"/>
  <c r="AY826" i="14"/>
  <c r="AH826" i="14"/>
  <c r="BF757" i="14"/>
  <c r="AW94" i="14"/>
  <c r="S93" i="14"/>
  <c r="AN94" i="14"/>
  <c r="AE94" i="14"/>
  <c r="AH94" i="14"/>
  <c r="Y94" i="14"/>
  <c r="AT94" i="14"/>
  <c r="BF402" i="14"/>
  <c r="BF807" i="14"/>
  <c r="BF515" i="14"/>
  <c r="BF375" i="14"/>
  <c r="AH44" i="99"/>
  <c r="AX44" i="99"/>
  <c r="BF929" i="14"/>
  <c r="BF213" i="14"/>
  <c r="AF90" i="112"/>
  <c r="AV90" i="112"/>
  <c r="V19" i="112"/>
  <c r="S18" i="112"/>
  <c r="AE89" i="112"/>
  <c r="W89" i="112"/>
  <c r="T44" i="112"/>
  <c r="V45" i="112"/>
  <c r="AE117" i="112"/>
  <c r="W117" i="112"/>
  <c r="W72" i="112"/>
  <c r="AE52" i="112"/>
  <c r="W52" i="112"/>
  <c r="AF105" i="112"/>
  <c r="AV105" i="112"/>
  <c r="AE49" i="112"/>
  <c r="W49" i="112"/>
  <c r="U38" i="112"/>
  <c r="U12" i="112" s="1"/>
  <c r="U11" i="112" s="1"/>
  <c r="U10" i="112" s="1"/>
  <c r="U165" i="112" s="1"/>
  <c r="U167" i="112" s="1"/>
  <c r="AE75" i="112"/>
  <c r="W75" i="112"/>
  <c r="AE103" i="112"/>
  <c r="W103" i="112"/>
  <c r="AE94" i="112"/>
  <c r="W94" i="112"/>
  <c r="AC153" i="112"/>
  <c r="Q152" i="112"/>
  <c r="AR153" i="112"/>
  <c r="AL153" i="112"/>
  <c r="AQ59" i="112"/>
  <c r="BB51" i="99"/>
  <c r="BC51" i="99"/>
  <c r="AQ129" i="112"/>
  <c r="AQ128" i="112" s="1"/>
  <c r="AT114" i="112"/>
  <c r="AU114" i="112" s="1"/>
  <c r="AK113" i="112"/>
  <c r="BB33" i="14"/>
  <c r="BF33" i="14"/>
  <c r="BB894" i="14"/>
  <c r="BF894" i="14"/>
  <c r="AZ894" i="14"/>
  <c r="BF643" i="14"/>
  <c r="BB643" i="14"/>
  <c r="AZ643" i="14"/>
  <c r="AG778" i="14"/>
  <c r="AH778" i="14" s="1"/>
  <c r="Y778" i="14"/>
  <c r="BD90" i="14"/>
  <c r="BC90" i="14"/>
  <c r="BB32" i="14"/>
  <c r="AS167" i="14"/>
  <c r="AV167" i="14" s="1"/>
  <c r="AH466" i="14"/>
  <c r="AY466" i="14"/>
  <c r="AY774" i="14"/>
  <c r="AV18" i="14"/>
  <c r="AW18" i="14" s="1"/>
  <c r="AW19" i="14"/>
  <c r="AZ86" i="14"/>
  <c r="AN641" i="14"/>
  <c r="AV641" i="14"/>
  <c r="AN640" i="14"/>
  <c r="AW546" i="14"/>
  <c r="AY546" i="14"/>
  <c r="AV545" i="14"/>
  <c r="AM544" i="14"/>
  <c r="AN545" i="14"/>
  <c r="AN131" i="14"/>
  <c r="AV131" i="14"/>
  <c r="AW131" i="14" s="1"/>
  <c r="AY134" i="14"/>
  <c r="AH134" i="14"/>
  <c r="AG131" i="14"/>
  <c r="AD128" i="14"/>
  <c r="BF132" i="14"/>
  <c r="BB132" i="14"/>
  <c r="AZ132" i="14"/>
  <c r="AE131" i="14"/>
  <c r="BC91" i="14"/>
  <c r="BD91" i="14"/>
  <c r="AQ58" i="14"/>
  <c r="AP55" i="14"/>
  <c r="BF78" i="14"/>
  <c r="BF649" i="14"/>
  <c r="AN645" i="14"/>
  <c r="AV645" i="14"/>
  <c r="AW645" i="14" s="1"/>
  <c r="AN644" i="14"/>
  <c r="AH648" i="14"/>
  <c r="AY648" i="14"/>
  <c r="BF648" i="14" s="1"/>
  <c r="BF651" i="14"/>
  <c r="AD645" i="14"/>
  <c r="AE645" i="14" s="1"/>
  <c r="AQ600" i="14"/>
  <c r="AS601" i="14"/>
  <c r="AJ600" i="14"/>
  <c r="AM601" i="14"/>
  <c r="BF606" i="14"/>
  <c r="AY603" i="14"/>
  <c r="BF603" i="14" s="1"/>
  <c r="AH603" i="14"/>
  <c r="U600" i="14"/>
  <c r="U599" i="14" s="1"/>
  <c r="AM592" i="14"/>
  <c r="AV593" i="14"/>
  <c r="AW593" i="14" s="1"/>
  <c r="AN593" i="14"/>
  <c r="AZ594" i="14"/>
  <c r="BB594" i="14"/>
  <c r="BC674" i="14"/>
  <c r="AY884" i="14"/>
  <c r="BF884" i="14" s="1"/>
  <c r="AW881" i="14"/>
  <c r="AY881" i="14"/>
  <c r="BF881" i="14" s="1"/>
  <c r="AY872" i="14"/>
  <c r="BF872" i="14" s="1"/>
  <c r="AW875" i="14"/>
  <c r="AY875" i="14"/>
  <c r="BF875" i="14" s="1"/>
  <c r="AG870" i="14"/>
  <c r="AY866" i="14"/>
  <c r="BF866" i="14" s="1"/>
  <c r="AH858" i="14"/>
  <c r="AA839" i="14"/>
  <c r="AA838" i="14" s="1"/>
  <c r="AA837" i="14" s="1"/>
  <c r="AA836" i="14" s="1"/>
  <c r="AG854" i="14"/>
  <c r="AH854" i="14" s="1"/>
  <c r="AG797" i="14"/>
  <c r="W762" i="14"/>
  <c r="W761" i="14" s="1"/>
  <c r="W760" i="14" s="1"/>
  <c r="BD39" i="14"/>
  <c r="BC39" i="14"/>
  <c r="BF38" i="14"/>
  <c r="BB40" i="14"/>
  <c r="BD41" i="14"/>
  <c r="BC41" i="14"/>
  <c r="X16" i="14"/>
  <c r="BB35" i="14"/>
  <c r="AQ14" i="14"/>
  <c r="AS14" i="14" s="1"/>
  <c r="AS15" i="14"/>
  <c r="AN17" i="14"/>
  <c r="AJ15" i="14"/>
  <c r="AM16" i="14"/>
  <c r="AA15" i="14"/>
  <c r="AD16" i="14"/>
  <c r="Y17" i="14"/>
  <c r="AG17" i="14"/>
  <c r="BB34" i="14"/>
  <c r="AY732" i="14"/>
  <c r="BF732" i="14" s="1"/>
  <c r="AV731" i="14"/>
  <c r="BD735" i="14"/>
  <c r="BC735" i="14"/>
  <c r="AG983" i="14"/>
  <c r="AJ980" i="14"/>
  <c r="AV982" i="14"/>
  <c r="AW982" i="14" s="1"/>
  <c r="BB991" i="14"/>
  <c r="AZ991" i="14"/>
  <c r="BB988" i="14"/>
  <c r="AZ988" i="14"/>
  <c r="AA981" i="14"/>
  <c r="AD982" i="14"/>
  <c r="AE982" i="14" s="1"/>
  <c r="BB989" i="14"/>
  <c r="AZ989" i="14"/>
  <c r="AY990" i="14"/>
  <c r="BF990" i="14" s="1"/>
  <c r="AH990" i="14"/>
  <c r="Y983" i="14"/>
  <c r="BB986" i="14"/>
  <c r="AZ986" i="14"/>
  <c r="AS981" i="14"/>
  <c r="AV981" i="14" s="1"/>
  <c r="AW981" i="14" s="1"/>
  <c r="AP980" i="14"/>
  <c r="AM980" i="14"/>
  <c r="AJ979" i="14"/>
  <c r="AZ984" i="14"/>
  <c r="BB984" i="14"/>
  <c r="X981" i="14"/>
  <c r="Y981" i="14" s="1"/>
  <c r="U980" i="14"/>
  <c r="S980" i="14"/>
  <c r="AN981" i="14"/>
  <c r="AY976" i="14"/>
  <c r="BF976" i="14" s="1"/>
  <c r="AH976" i="14"/>
  <c r="AG968" i="14"/>
  <c r="AZ977" i="14"/>
  <c r="BB977" i="14"/>
  <c r="BB973" i="14"/>
  <c r="AZ973" i="14"/>
  <c r="AY972" i="14"/>
  <c r="BF972" i="14" s="1"/>
  <c r="AH972" i="14"/>
  <c r="X966" i="14"/>
  <c r="AP964" i="14"/>
  <c r="AQ966" i="14"/>
  <c r="AS967" i="14"/>
  <c r="AV968" i="14"/>
  <c r="AW968" i="14" s="1"/>
  <c r="AL966" i="14"/>
  <c r="AM967" i="14"/>
  <c r="AV967" i="14" s="1"/>
  <c r="AJ964" i="14"/>
  <c r="AA966" i="14"/>
  <c r="AD967" i="14"/>
  <c r="AG967" i="14" s="1"/>
  <c r="BB971" i="14"/>
  <c r="AZ971" i="14"/>
  <c r="AT968" i="14"/>
  <c r="AN968" i="14"/>
  <c r="Y968" i="14"/>
  <c r="AH968" i="14"/>
  <c r="S967" i="14"/>
  <c r="AE968" i="14"/>
  <c r="AW963" i="14"/>
  <c r="AY963" i="14"/>
  <c r="BF963" i="14" s="1"/>
  <c r="AZ962" i="14"/>
  <c r="BB962" i="14"/>
  <c r="BD959" i="14"/>
  <c r="BC959" i="14"/>
  <c r="AY961" i="14"/>
  <c r="BF961" i="14" s="1"/>
  <c r="AH961" i="14"/>
  <c r="BB954" i="14"/>
  <c r="AY953" i="14"/>
  <c r="BF953" i="14" s="1"/>
  <c r="AZ954" i="14"/>
  <c r="BD957" i="14"/>
  <c r="BC957" i="14"/>
  <c r="BB958" i="14"/>
  <c r="AZ958" i="14"/>
  <c r="AP951" i="14"/>
  <c r="AS952" i="14"/>
  <c r="AT952" i="14" s="1"/>
  <c r="AJ950" i="14"/>
  <c r="AM953" i="14"/>
  <c r="AK952" i="14"/>
  <c r="AB950" i="14"/>
  <c r="AD951" i="14"/>
  <c r="AE951" i="14" s="1"/>
  <c r="AD952" i="14"/>
  <c r="AE952" i="14" s="1"/>
  <c r="AG953" i="14"/>
  <c r="AH953" i="14" s="1"/>
  <c r="Y953" i="14"/>
  <c r="U951" i="14"/>
  <c r="X952" i="14"/>
  <c r="S949" i="14"/>
  <c r="AP941" i="14"/>
  <c r="AS942" i="14"/>
  <c r="AV942" i="14" s="1"/>
  <c r="AW942" i="14" s="1"/>
  <c r="AV946" i="14"/>
  <c r="AN946" i="14"/>
  <c r="AY947" i="14"/>
  <c r="BF947" i="14" s="1"/>
  <c r="AH947" i="14"/>
  <c r="AD942" i="14"/>
  <c r="AA941" i="14"/>
  <c r="U941" i="14"/>
  <c r="X942" i="14"/>
  <c r="BB948" i="14"/>
  <c r="AZ948" i="14"/>
  <c r="AY930" i="14"/>
  <c r="BF930" i="14" s="1"/>
  <c r="AW930" i="14"/>
  <c r="AS927" i="14"/>
  <c r="AP926" i="14"/>
  <c r="AJ926" i="14"/>
  <c r="AM927" i="14"/>
  <c r="AZ931" i="14"/>
  <c r="BB931" i="14"/>
  <c r="AA927" i="14"/>
  <c r="AD928" i="14"/>
  <c r="AG928" i="14" s="1"/>
  <c r="AY928" i="14" s="1"/>
  <c r="BF928" i="14" s="1"/>
  <c r="BD929" i="14"/>
  <c r="AW923" i="14"/>
  <c r="AY923" i="14"/>
  <c r="BF923" i="14" s="1"/>
  <c r="AM913" i="14"/>
  <c r="AH920" i="14"/>
  <c r="AY920" i="14"/>
  <c r="BF920" i="14" s="1"/>
  <c r="AH921" i="14"/>
  <c r="AY921" i="14"/>
  <c r="BF921" i="14" s="1"/>
  <c r="AZ924" i="14"/>
  <c r="BB924" i="14"/>
  <c r="BD922" i="14"/>
  <c r="BC922" i="14"/>
  <c r="AR910" i="14"/>
  <c r="BC918" i="14"/>
  <c r="BD918" i="14"/>
  <c r="X913" i="14"/>
  <c r="Y913" i="14" s="1"/>
  <c r="AP911" i="14"/>
  <c r="AS912" i="14"/>
  <c r="AT915" i="14"/>
  <c r="AV915" i="14"/>
  <c r="AW915" i="14" s="1"/>
  <c r="AS913" i="14"/>
  <c r="AS914" i="14"/>
  <c r="AL911" i="14"/>
  <c r="AM912" i="14"/>
  <c r="AG915" i="14"/>
  <c r="AA912" i="14"/>
  <c r="AD913" i="14"/>
  <c r="X912" i="14"/>
  <c r="U911" i="14"/>
  <c r="X911" i="14" s="1"/>
  <c r="BB917" i="14"/>
  <c r="AZ917" i="14"/>
  <c r="BB916" i="14"/>
  <c r="AZ916" i="14"/>
  <c r="AW943" i="14"/>
  <c r="AZ943" i="14"/>
  <c r="BB943" i="14"/>
  <c r="BC943" i="14" s="1"/>
  <c r="AK940" i="14"/>
  <c r="AM941" i="14"/>
  <c r="S941" i="14"/>
  <c r="AT942" i="14"/>
  <c r="AN942" i="14"/>
  <c r="AE942" i="14"/>
  <c r="Y942" i="14"/>
  <c r="AH944" i="14"/>
  <c r="AY944" i="14"/>
  <c r="BB944" i="14" s="1"/>
  <c r="R12" i="14"/>
  <c r="R11" i="14" s="1"/>
  <c r="P12" i="14"/>
  <c r="P11" i="14" s="1"/>
  <c r="AY934" i="14"/>
  <c r="BF934" i="14" s="1"/>
  <c r="AH934" i="14"/>
  <c r="AY932" i="14"/>
  <c r="BF932" i="14" s="1"/>
  <c r="AH932" i="14"/>
  <c r="AH937" i="14"/>
  <c r="AY937" i="14"/>
  <c r="AY936" i="14"/>
  <c r="BF936" i="14" s="1"/>
  <c r="AH936" i="14"/>
  <c r="AH935" i="14"/>
  <c r="AY935" i="14"/>
  <c r="BF935" i="14" s="1"/>
  <c r="AH933" i="14"/>
  <c r="AY933" i="14"/>
  <c r="BF933" i="14" s="1"/>
  <c r="S927" i="14"/>
  <c r="AN928" i="14"/>
  <c r="AW928" i="14"/>
  <c r="Y928" i="14"/>
  <c r="AH928" i="14"/>
  <c r="AZ928" i="14"/>
  <c r="AT928" i="14"/>
  <c r="AE928" i="14"/>
  <c r="BB928" i="14"/>
  <c r="BC928" i="14" s="1"/>
  <c r="AN913" i="14"/>
  <c r="S912" i="14"/>
  <c r="AE913" i="14"/>
  <c r="AT913" i="14"/>
  <c r="AY905" i="14"/>
  <c r="BF905" i="14" s="1"/>
  <c r="AW905" i="14"/>
  <c r="AV899" i="14"/>
  <c r="AW899" i="14" s="1"/>
  <c r="AY909" i="14"/>
  <c r="BF909" i="14" s="1"/>
  <c r="AH909" i="14"/>
  <c r="AS898" i="14"/>
  <c r="AT898" i="14" s="1"/>
  <c r="AQ897" i="14"/>
  <c r="AH904" i="14"/>
  <c r="AY904" i="14"/>
  <c r="BF904" i="14" s="1"/>
  <c r="BC903" i="14"/>
  <c r="BD903" i="14"/>
  <c r="AJ897" i="14"/>
  <c r="AM898" i="14"/>
  <c r="AY902" i="14"/>
  <c r="BF902" i="14" s="1"/>
  <c r="AB898" i="14"/>
  <c r="AD899" i="14"/>
  <c r="AE899" i="14" s="1"/>
  <c r="AA896" i="14"/>
  <c r="AE900" i="14"/>
  <c r="AG900" i="14"/>
  <c r="BC901" i="14"/>
  <c r="BD901" i="14"/>
  <c r="U897" i="14"/>
  <c r="X898" i="14"/>
  <c r="Y898" i="14" s="1"/>
  <c r="AZ902" i="14"/>
  <c r="S897" i="14"/>
  <c r="AL839" i="14"/>
  <c r="AL838" i="14" s="1"/>
  <c r="AL837" i="14" s="1"/>
  <c r="AL836" i="14" s="1"/>
  <c r="AV877" i="14"/>
  <c r="AY877" i="14" s="1"/>
  <c r="AZ877" i="14" s="1"/>
  <c r="BF891" i="14"/>
  <c r="AH887" i="14"/>
  <c r="AY887" i="14"/>
  <c r="BF887" i="14" s="1"/>
  <c r="BF890" i="14"/>
  <c r="AW886" i="14"/>
  <c r="AY886" i="14"/>
  <c r="BF886" i="14" s="1"/>
  <c r="AW885" i="14"/>
  <c r="AY885" i="14"/>
  <c r="BF885" i="14" s="1"/>
  <c r="BB884" i="14"/>
  <c r="AZ884" i="14"/>
  <c r="BB882" i="14"/>
  <c r="AZ882" i="14"/>
  <c r="BB879" i="14"/>
  <c r="AZ879" i="14"/>
  <c r="AT878" i="14"/>
  <c r="AV878" i="14"/>
  <c r="AW878" i="14" s="1"/>
  <c r="AZ880" i="14"/>
  <c r="BB880" i="14"/>
  <c r="AW876" i="14"/>
  <c r="AY876" i="14"/>
  <c r="BF876" i="14" s="1"/>
  <c r="AW874" i="14"/>
  <c r="AY874" i="14"/>
  <c r="BF874" i="14" s="1"/>
  <c r="AZ873" i="14"/>
  <c r="BB873" i="14"/>
  <c r="AG871" i="14"/>
  <c r="X839" i="14"/>
  <c r="AS864" i="14"/>
  <c r="AR863" i="14"/>
  <c r="AW868" i="14"/>
  <c r="AY868" i="14"/>
  <c r="BF868" i="14" s="1"/>
  <c r="AG864" i="14"/>
  <c r="BB869" i="14"/>
  <c r="AZ869" i="14"/>
  <c r="AH867" i="14"/>
  <c r="AY867" i="14"/>
  <c r="BF867" i="14" s="1"/>
  <c r="BB865" i="14"/>
  <c r="AZ865" i="14"/>
  <c r="AV857" i="14"/>
  <c r="AG857" i="14"/>
  <c r="BB862" i="14"/>
  <c r="AZ862" i="14"/>
  <c r="AY859" i="14"/>
  <c r="BF859" i="14" s="1"/>
  <c r="AH859" i="14"/>
  <c r="AY860" i="14"/>
  <c r="BF860" i="14" s="1"/>
  <c r="AH860" i="14"/>
  <c r="AM853" i="14"/>
  <c r="AN853" i="14" s="1"/>
  <c r="AY854" i="14"/>
  <c r="BF854" i="14" s="1"/>
  <c r="AD853" i="14"/>
  <c r="AZ855" i="14"/>
  <c r="BB855" i="14"/>
  <c r="X853" i="14"/>
  <c r="AZ856" i="14"/>
  <c r="BB856" i="14"/>
  <c r="AY850" i="14"/>
  <c r="BF850" i="14" s="1"/>
  <c r="AY852" i="14"/>
  <c r="BF852" i="14" s="1"/>
  <c r="AH852" i="14"/>
  <c r="AH849" i="14"/>
  <c r="AY849" i="14"/>
  <c r="BF849" i="14" s="1"/>
  <c r="AH851" i="14"/>
  <c r="AY851" i="14"/>
  <c r="BF851" i="14" s="1"/>
  <c r="AY841" i="14"/>
  <c r="BB847" i="14"/>
  <c r="AZ847" i="14"/>
  <c r="AZ845" i="14"/>
  <c r="BB845" i="14"/>
  <c r="AQ836" i="14"/>
  <c r="AW843" i="14"/>
  <c r="AY843" i="14"/>
  <c r="BF843" i="14" s="1"/>
  <c r="AJ838" i="14"/>
  <c r="AM839" i="14"/>
  <c r="AN839" i="14" s="1"/>
  <c r="AB838" i="14"/>
  <c r="V837" i="14"/>
  <c r="X838" i="14"/>
  <c r="AZ844" i="14"/>
  <c r="BB844" i="14"/>
  <c r="AH863" i="14"/>
  <c r="AE863" i="14"/>
  <c r="Y863" i="14"/>
  <c r="AN863" i="14"/>
  <c r="AT857" i="14"/>
  <c r="AN857" i="14"/>
  <c r="AW857" i="14"/>
  <c r="AE857" i="14"/>
  <c r="Y857" i="14"/>
  <c r="AH857" i="14"/>
  <c r="AT853" i="14"/>
  <c r="Y853" i="14"/>
  <c r="Y839" i="14"/>
  <c r="S838" i="14"/>
  <c r="BB834" i="14"/>
  <c r="AZ834" i="14"/>
  <c r="AE824" i="14"/>
  <c r="AZ835" i="14"/>
  <c r="BB835" i="14"/>
  <c r="AZ831" i="14"/>
  <c r="BB831" i="14"/>
  <c r="AH832" i="14"/>
  <c r="AY832" i="14"/>
  <c r="BF832" i="14" s="1"/>
  <c r="AZ824" i="14"/>
  <c r="AY829" i="14"/>
  <c r="BF829" i="14" s="1"/>
  <c r="AH829" i="14"/>
  <c r="AH824" i="14"/>
  <c r="AH828" i="14"/>
  <c r="AY828" i="14"/>
  <c r="BF828" i="14" s="1"/>
  <c r="X821" i="14"/>
  <c r="U820" i="14"/>
  <c r="AP821" i="14"/>
  <c r="AS822" i="14"/>
  <c r="AV823" i="14"/>
  <c r="AW823" i="14" s="1"/>
  <c r="AK821" i="14"/>
  <c r="AM822" i="14"/>
  <c r="AB822" i="14"/>
  <c r="AD823" i="14"/>
  <c r="AG823" i="14" s="1"/>
  <c r="AY823" i="14" s="1"/>
  <c r="BB823" i="14" s="1"/>
  <c r="AA819" i="14"/>
  <c r="BC825" i="14"/>
  <c r="BD825" i="14"/>
  <c r="AT823" i="14"/>
  <c r="Y823" i="14"/>
  <c r="AN823" i="14"/>
  <c r="S822" i="14"/>
  <c r="AH817" i="14"/>
  <c r="AY817" i="14"/>
  <c r="BF817" i="14" s="1"/>
  <c r="AZ816" i="14"/>
  <c r="BB816" i="14"/>
  <c r="BB812" i="14"/>
  <c r="AZ812" i="14"/>
  <c r="AW813" i="14"/>
  <c r="AY813" i="14"/>
  <c r="BF813" i="14" s="1"/>
  <c r="BC811" i="14"/>
  <c r="BD811" i="14"/>
  <c r="BB809" i="14"/>
  <c r="AZ809" i="14"/>
  <c r="BB810" i="14"/>
  <c r="AZ810" i="14"/>
  <c r="AP802" i="14"/>
  <c r="AS803" i="14"/>
  <c r="AT803" i="14" s="1"/>
  <c r="AS804" i="14"/>
  <c r="AT804" i="14" s="1"/>
  <c r="AV805" i="14"/>
  <c r="AW805" i="14" s="1"/>
  <c r="AN805" i="14"/>
  <c r="AJ803" i="14"/>
  <c r="AM804" i="14"/>
  <c r="AY808" i="14"/>
  <c r="BF808" i="14" s="1"/>
  <c r="AH808" i="14"/>
  <c r="AD804" i="14"/>
  <c r="AE804" i="14" s="1"/>
  <c r="AA803" i="14"/>
  <c r="AG806" i="14"/>
  <c r="V803" i="14"/>
  <c r="X804" i="14"/>
  <c r="BD807" i="14"/>
  <c r="BC807" i="14"/>
  <c r="Y805" i="14"/>
  <c r="AG805" i="14"/>
  <c r="S802" i="14"/>
  <c r="AG798" i="14"/>
  <c r="Y798" i="14"/>
  <c r="BB800" i="14"/>
  <c r="AW795" i="14"/>
  <c r="AY795" i="14"/>
  <c r="BF795" i="14" s="1"/>
  <c r="AW791" i="14"/>
  <c r="AY791" i="14"/>
  <c r="BF791" i="14" s="1"/>
  <c r="AH796" i="14"/>
  <c r="AY796" i="14"/>
  <c r="BF796" i="14" s="1"/>
  <c r="BD790" i="14"/>
  <c r="BF787" i="14"/>
  <c r="AV782" i="14"/>
  <c r="AY782" i="14" s="1"/>
  <c r="BF782" i="14" s="1"/>
  <c r="BF783" i="14"/>
  <c r="AH782" i="14"/>
  <c r="BF785" i="14"/>
  <c r="AW772" i="14"/>
  <c r="AY772" i="14"/>
  <c r="BF772" i="14" s="1"/>
  <c r="AG764" i="14"/>
  <c r="AY764" i="14" s="1"/>
  <c r="BF764" i="14" s="1"/>
  <c r="AY776" i="14"/>
  <c r="BF776" i="14" s="1"/>
  <c r="AH776" i="14"/>
  <c r="AP760" i="14"/>
  <c r="AS760" i="14" s="1"/>
  <c r="AS761" i="14"/>
  <c r="AS762" i="14"/>
  <c r="AM762" i="14"/>
  <c r="AJ761" i="14"/>
  <c r="AY767" i="14"/>
  <c r="BF767" i="14" s="1"/>
  <c r="AW767" i="14"/>
  <c r="AZ766" i="14"/>
  <c r="BB766" i="14"/>
  <c r="AN764" i="14"/>
  <c r="AM763" i="14"/>
  <c r="AV763" i="14" s="1"/>
  <c r="AW763" i="14" s="1"/>
  <c r="AH771" i="14"/>
  <c r="AY771" i="14"/>
  <c r="BB770" i="14"/>
  <c r="AZ770" i="14"/>
  <c r="AD763" i="14"/>
  <c r="AC762" i="14"/>
  <c r="AA760" i="14"/>
  <c r="U761" i="14"/>
  <c r="AH769" i="14"/>
  <c r="AY769" i="14"/>
  <c r="BF769" i="14" s="1"/>
  <c r="X763" i="14"/>
  <c r="AP747" i="14"/>
  <c r="AS748" i="14"/>
  <c r="AY752" i="14"/>
  <c r="BF752" i="14" s="1"/>
  <c r="AW752" i="14"/>
  <c r="AJ747" i="14"/>
  <c r="AM748" i="14"/>
  <c r="AA748" i="14"/>
  <c r="AD749" i="14"/>
  <c r="AE749" i="14" s="1"/>
  <c r="U748" i="14"/>
  <c r="X749" i="14"/>
  <c r="Y749" i="14" s="1"/>
  <c r="BD750" i="14"/>
  <c r="AW734" i="14"/>
  <c r="AV733" i="14"/>
  <c r="AH736" i="14"/>
  <c r="AY736" i="14"/>
  <c r="BF736" i="14" s="1"/>
  <c r="AH734" i="14"/>
  <c r="AY734" i="14"/>
  <c r="BF734" i="14" s="1"/>
  <c r="AH738" i="14"/>
  <c r="AY738" i="14"/>
  <c r="BF738" i="14" s="1"/>
  <c r="AG731" i="14"/>
  <c r="AY731" i="14" s="1"/>
  <c r="AZ731" i="14" s="1"/>
  <c r="AW730" i="14"/>
  <c r="AY730" i="14"/>
  <c r="BF730" i="14" s="1"/>
  <c r="AG718" i="14"/>
  <c r="AH718" i="14" s="1"/>
  <c r="BB729" i="14"/>
  <c r="AZ729" i="14"/>
  <c r="BD726" i="14"/>
  <c r="BC726" i="14"/>
  <c r="AH727" i="14"/>
  <c r="AY727" i="14"/>
  <c r="BF727" i="14" s="1"/>
  <c r="AZ728" i="14"/>
  <c r="BB728" i="14"/>
  <c r="BC725" i="14"/>
  <c r="BD725" i="14"/>
  <c r="U717" i="14"/>
  <c r="Y722" i="14"/>
  <c r="AG722" i="14"/>
  <c r="AZ724" i="14"/>
  <c r="BB724" i="14"/>
  <c r="Y718" i="14"/>
  <c r="BB720" i="14"/>
  <c r="AZ720" i="14"/>
  <c r="AS717" i="14"/>
  <c r="AT717" i="14" s="1"/>
  <c r="AT718" i="14"/>
  <c r="AV718" i="14"/>
  <c r="AQ715" i="14"/>
  <c r="AS716" i="14"/>
  <c r="AT716" i="14" s="1"/>
  <c r="AZ721" i="14"/>
  <c r="BB721" i="14"/>
  <c r="AN717" i="14"/>
  <c r="AL715" i="14"/>
  <c r="AM716" i="14"/>
  <c r="AB715" i="14"/>
  <c r="AD716" i="14"/>
  <c r="AE716" i="14" s="1"/>
  <c r="AH723" i="14"/>
  <c r="AY723" i="14"/>
  <c r="BF723" i="14" s="1"/>
  <c r="AE789" i="14"/>
  <c r="AN789" i="14"/>
  <c r="AT789" i="14"/>
  <c r="Y789" i="14"/>
  <c r="AZ789" i="14"/>
  <c r="AW789" i="14"/>
  <c r="AH789" i="14"/>
  <c r="BB789" i="14"/>
  <c r="BC789" i="14" s="1"/>
  <c r="S762" i="14"/>
  <c r="AT763" i="14"/>
  <c r="AE763" i="14"/>
  <c r="AN763" i="14"/>
  <c r="AQ754" i="14"/>
  <c r="AS755" i="14"/>
  <c r="AM755" i="14"/>
  <c r="AK754" i="14"/>
  <c r="BD758" i="14"/>
  <c r="BC758" i="14"/>
  <c r="AH759" i="14"/>
  <c r="AY759" i="14"/>
  <c r="BF759" i="14" s="1"/>
  <c r="W755" i="14"/>
  <c r="X756" i="14"/>
  <c r="AG756" i="14" s="1"/>
  <c r="AY756" i="14" s="1"/>
  <c r="BF756" i="14" s="1"/>
  <c r="AD755" i="14"/>
  <c r="AB754" i="14"/>
  <c r="AH757" i="14"/>
  <c r="Y757" i="14"/>
  <c r="AE756" i="14"/>
  <c r="S755" i="14"/>
  <c r="AT756" i="14"/>
  <c r="AN756" i="14"/>
  <c r="AW756" i="14"/>
  <c r="BD757" i="14"/>
  <c r="S748" i="14"/>
  <c r="AT749" i="14"/>
  <c r="AN749" i="14"/>
  <c r="AW749" i="14"/>
  <c r="AT731" i="14"/>
  <c r="AW731" i="14"/>
  <c r="AN731" i="14"/>
  <c r="Y731" i="14"/>
  <c r="AE731" i="14"/>
  <c r="S714" i="14"/>
  <c r="AW711" i="14"/>
  <c r="AY711" i="14"/>
  <c r="BF711" i="14" s="1"/>
  <c r="AY709" i="14"/>
  <c r="BF709" i="14" s="1"/>
  <c r="AH709" i="14"/>
  <c r="AM701" i="14"/>
  <c r="AG703" i="14"/>
  <c r="AP699" i="14"/>
  <c r="AM700" i="14"/>
  <c r="AJ699" i="14"/>
  <c r="BD704" i="14"/>
  <c r="BC704" i="14"/>
  <c r="AD701" i="14"/>
  <c r="AA700" i="14"/>
  <c r="AH710" i="14"/>
  <c r="AY710" i="14"/>
  <c r="BF710" i="14" s="1"/>
  <c r="BB712" i="14"/>
  <c r="AZ712" i="14"/>
  <c r="AZ708" i="14"/>
  <c r="BB708" i="14"/>
  <c r="Y703" i="14"/>
  <c r="AZ707" i="14"/>
  <c r="BB707" i="14"/>
  <c r="X701" i="14"/>
  <c r="V700" i="14"/>
  <c r="AN703" i="14"/>
  <c r="AE703" i="14"/>
  <c r="AH703" i="14"/>
  <c r="S701" i="14"/>
  <c r="AE702" i="14"/>
  <c r="AN702" i="14"/>
  <c r="Y702" i="14"/>
  <c r="AW697" i="14"/>
  <c r="AY693" i="14"/>
  <c r="BF693" i="14" s="1"/>
  <c r="AW693" i="14"/>
  <c r="AM675" i="14"/>
  <c r="AY697" i="14"/>
  <c r="BF697" i="14" s="1"/>
  <c r="AH697" i="14"/>
  <c r="AN687" i="14"/>
  <c r="AM676" i="14"/>
  <c r="AN676" i="14" s="1"/>
  <c r="AY692" i="14"/>
  <c r="BF692" i="14" s="1"/>
  <c r="AH692" i="14"/>
  <c r="AG688" i="14"/>
  <c r="Y688" i="14"/>
  <c r="AZ691" i="14"/>
  <c r="BB691" i="14"/>
  <c r="AZ690" i="14"/>
  <c r="BB690" i="14"/>
  <c r="BD685" i="14"/>
  <c r="BC685" i="14"/>
  <c r="AH686" i="14"/>
  <c r="AY686" i="14"/>
  <c r="BF686" i="14" s="1"/>
  <c r="AR676" i="14"/>
  <c r="AS677" i="14"/>
  <c r="AT677" i="14" s="1"/>
  <c r="AT678" i="14"/>
  <c r="AV678" i="14"/>
  <c r="AW678" i="14" s="1"/>
  <c r="BB680" i="14"/>
  <c r="BD680" i="14" s="1"/>
  <c r="AY681" i="14"/>
  <c r="BF681" i="14" s="1"/>
  <c r="AW681" i="14"/>
  <c r="AH683" i="14"/>
  <c r="AY683" i="14"/>
  <c r="BF683" i="14" s="1"/>
  <c r="AD677" i="14"/>
  <c r="AE677" i="14" s="1"/>
  <c r="AA675" i="14"/>
  <c r="AD676" i="14"/>
  <c r="AE676" i="14" s="1"/>
  <c r="AG678" i="14"/>
  <c r="AE678" i="14"/>
  <c r="AY682" i="14"/>
  <c r="BF682" i="14" s="1"/>
  <c r="AH682" i="14"/>
  <c r="AZ684" i="14"/>
  <c r="BB684" i="14"/>
  <c r="BC680" i="14"/>
  <c r="AH679" i="14"/>
  <c r="AY679" i="14"/>
  <c r="BF679" i="14" s="1"/>
  <c r="U675" i="14"/>
  <c r="X676" i="14"/>
  <c r="AG676" i="14" s="1"/>
  <c r="AH676" i="14" s="1"/>
  <c r="BB671" i="14"/>
  <c r="AY669" i="14"/>
  <c r="BF669" i="14" s="1"/>
  <c r="AH669" i="14"/>
  <c r="AZ670" i="14"/>
  <c r="BB670" i="14"/>
  <c r="BF672" i="14"/>
  <c r="W655" i="14"/>
  <c r="W654" i="14" s="1"/>
  <c r="W653" i="14" s="1"/>
  <c r="X656" i="14"/>
  <c r="AH667" i="14"/>
  <c r="AY667" i="14"/>
  <c r="BF667" i="14" s="1"/>
  <c r="AE658" i="14"/>
  <c r="AY665" i="14"/>
  <c r="BF665" i="14" s="1"/>
  <c r="AH665" i="14"/>
  <c r="AS657" i="14"/>
  <c r="AT657" i="14" s="1"/>
  <c r="AQ656" i="14"/>
  <c r="AJ656" i="14"/>
  <c r="AM657" i="14"/>
  <c r="AD657" i="14"/>
  <c r="AE657" i="14" s="1"/>
  <c r="AB656" i="14"/>
  <c r="AG657" i="14"/>
  <c r="AH657" i="14" s="1"/>
  <c r="AY658" i="14"/>
  <c r="BF658" i="14" s="1"/>
  <c r="V654" i="14"/>
  <c r="X655" i="14"/>
  <c r="S675" i="14"/>
  <c r="Y676" i="14"/>
  <c r="S656" i="14"/>
  <c r="Y657" i="14"/>
  <c r="BF633" i="14"/>
  <c r="AG644" i="14"/>
  <c r="AA619" i="14"/>
  <c r="AA618" i="14" s="1"/>
  <c r="AA617" i="14" s="1"/>
  <c r="AA616" i="14" s="1"/>
  <c r="Y645" i="14"/>
  <c r="AG645" i="14"/>
  <c r="BF636" i="14"/>
  <c r="AY628" i="14"/>
  <c r="AW631" i="14"/>
  <c r="AY631" i="14"/>
  <c r="BF631" i="14" s="1"/>
  <c r="AH632" i="14"/>
  <c r="AY632" i="14"/>
  <c r="BF632" i="14" s="1"/>
  <c r="AY625" i="14"/>
  <c r="BF625" i="14" s="1"/>
  <c r="AW625" i="14"/>
  <c r="AN621" i="14"/>
  <c r="AH626" i="14"/>
  <c r="AY626" i="14"/>
  <c r="BF626" i="14" s="1"/>
  <c r="AZ627" i="14"/>
  <c r="BB627" i="14"/>
  <c r="Y621" i="14"/>
  <c r="AS620" i="14"/>
  <c r="AT620" i="14" s="1"/>
  <c r="AP619" i="14"/>
  <c r="AM620" i="14"/>
  <c r="AK619" i="14"/>
  <c r="AY624" i="14"/>
  <c r="BF624" i="14" s="1"/>
  <c r="AH624" i="14"/>
  <c r="AC618" i="14"/>
  <c r="AB616" i="14"/>
  <c r="AB596" i="14" s="1"/>
  <c r="AG620" i="14"/>
  <c r="AH620" i="14" s="1"/>
  <c r="U616" i="14"/>
  <c r="X619" i="14"/>
  <c r="V618" i="14"/>
  <c r="BB622" i="14"/>
  <c r="AZ622" i="14"/>
  <c r="S619" i="14"/>
  <c r="AE620" i="14"/>
  <c r="Y620" i="14"/>
  <c r="AN620" i="14"/>
  <c r="BB611" i="14"/>
  <c r="AZ611" i="14"/>
  <c r="AS609" i="14"/>
  <c r="AT609" i="14" s="1"/>
  <c r="AQ607" i="14"/>
  <c r="AS608" i="14"/>
  <c r="AY613" i="14"/>
  <c r="BF613" i="14" s="1"/>
  <c r="AV610" i="14"/>
  <c r="AW610" i="14" s="1"/>
  <c r="AN610" i="14"/>
  <c r="AK608" i="14"/>
  <c r="AM609" i="14"/>
  <c r="AD609" i="14"/>
  <c r="AA608" i="14"/>
  <c r="AG610" i="14"/>
  <c r="AE610" i="14"/>
  <c r="AY615" i="14"/>
  <c r="BF615" i="14" s="1"/>
  <c r="AH615" i="14"/>
  <c r="V598" i="14"/>
  <c r="V597" i="14" s="1"/>
  <c r="AD601" i="14"/>
  <c r="AG601" i="14" s="1"/>
  <c r="AA600" i="14"/>
  <c r="W599" i="14"/>
  <c r="X600" i="14"/>
  <c r="S607" i="14"/>
  <c r="AT608" i="14"/>
  <c r="S600" i="14"/>
  <c r="AT601" i="14"/>
  <c r="AN601" i="14"/>
  <c r="Y601" i="14"/>
  <c r="BF583" i="14"/>
  <c r="BF577" i="14"/>
  <c r="AH591" i="14"/>
  <c r="AY591" i="14"/>
  <c r="BF591" i="14" s="1"/>
  <c r="AH592" i="14"/>
  <c r="BF595" i="14"/>
  <c r="AE593" i="14"/>
  <c r="AG593" i="14"/>
  <c r="AW572" i="14"/>
  <c r="AY572" i="14"/>
  <c r="BF572" i="14" s="1"/>
  <c r="AK559" i="14"/>
  <c r="AM560" i="14"/>
  <c r="AN560" i="14" s="1"/>
  <c r="BB574" i="14"/>
  <c r="AZ574" i="14"/>
  <c r="AW573" i="14"/>
  <c r="AY573" i="14"/>
  <c r="BF573" i="14" s="1"/>
  <c r="AH571" i="14"/>
  <c r="AY571" i="14"/>
  <c r="BF571" i="14" s="1"/>
  <c r="AW561" i="14"/>
  <c r="AY568" i="14"/>
  <c r="BF568" i="14" s="1"/>
  <c r="AH568" i="14"/>
  <c r="BB566" i="14"/>
  <c r="AZ566" i="14"/>
  <c r="AP559" i="14"/>
  <c r="AS560" i="14"/>
  <c r="AZ563" i="14"/>
  <c r="AY565" i="14"/>
  <c r="BF565" i="14" s="1"/>
  <c r="AH565" i="14"/>
  <c r="X558" i="14"/>
  <c r="V557" i="14"/>
  <c r="AH561" i="14"/>
  <c r="AT561" i="14"/>
  <c r="AN561" i="14"/>
  <c r="BB561" i="14"/>
  <c r="BC561" i="14" s="1"/>
  <c r="AE561" i="14"/>
  <c r="AT560" i="14"/>
  <c r="S559" i="14"/>
  <c r="AE560" i="14"/>
  <c r="Y560" i="14"/>
  <c r="AH560" i="14"/>
  <c r="BB554" i="14"/>
  <c r="AZ554" i="14"/>
  <c r="BF540" i="14"/>
  <c r="BF542" i="14"/>
  <c r="AN522" i="14"/>
  <c r="AH534" i="14"/>
  <c r="AY534" i="14"/>
  <c r="BF534" i="14" s="1"/>
  <c r="AY535" i="14"/>
  <c r="BF535" i="14" s="1"/>
  <c r="AH535" i="14"/>
  <c r="BB536" i="14"/>
  <c r="AZ536" i="14"/>
  <c r="BB522" i="14"/>
  <c r="BC522" i="14" s="1"/>
  <c r="AZ529" i="14"/>
  <c r="BB529" i="14"/>
  <c r="AZ528" i="14"/>
  <c r="BB528" i="14"/>
  <c r="AH530" i="14"/>
  <c r="AY530" i="14"/>
  <c r="BF530" i="14" s="1"/>
  <c r="AZ531" i="14"/>
  <c r="BB531" i="14"/>
  <c r="AK520" i="14"/>
  <c r="AM521" i="14"/>
  <c r="AV521" i="14" s="1"/>
  <c r="AG523" i="14"/>
  <c r="AY526" i="14"/>
  <c r="BF526" i="14" s="1"/>
  <c r="AH526" i="14"/>
  <c r="AD521" i="14"/>
  <c r="AA520" i="14"/>
  <c r="AZ527" i="14"/>
  <c r="BB527" i="14"/>
  <c r="X521" i="14"/>
  <c r="AG521" i="14" s="1"/>
  <c r="AY521" i="14" s="1"/>
  <c r="U520" i="14"/>
  <c r="Y552" i="14"/>
  <c r="AT552" i="14"/>
  <c r="AW552" i="14"/>
  <c r="AZ552" i="14"/>
  <c r="AE552" i="14"/>
  <c r="AN552" i="14"/>
  <c r="AH552" i="14"/>
  <c r="BB552" i="14"/>
  <c r="BC552" i="14" s="1"/>
  <c r="S521" i="14"/>
  <c r="AT521" i="14" s="1"/>
  <c r="BB516" i="14"/>
  <c r="AZ516" i="14"/>
  <c r="Y515" i="14"/>
  <c r="BD515" i="14"/>
  <c r="AH515" i="14"/>
  <c r="AW510" i="14"/>
  <c r="AY510" i="14"/>
  <c r="BF510" i="14" s="1"/>
  <c r="BF502" i="14"/>
  <c r="AW490" i="14"/>
  <c r="AY490" i="14"/>
  <c r="BF490" i="14" s="1"/>
  <c r="AW492" i="14"/>
  <c r="AY492" i="14"/>
  <c r="BF492" i="14" s="1"/>
  <c r="AV482" i="14"/>
  <c r="AW482" i="14" s="1"/>
  <c r="AY493" i="14"/>
  <c r="BF493" i="14" s="1"/>
  <c r="AH493" i="14"/>
  <c r="AH489" i="14"/>
  <c r="AY489" i="14"/>
  <c r="BF489" i="14" s="1"/>
  <c r="AY491" i="14"/>
  <c r="BF491" i="14" s="1"/>
  <c r="AH491" i="14"/>
  <c r="AZ488" i="14"/>
  <c r="BB488" i="14"/>
  <c r="BC486" i="14"/>
  <c r="BD486" i="14"/>
  <c r="AY487" i="14"/>
  <c r="BF487" i="14" s="1"/>
  <c r="AH487" i="14"/>
  <c r="Y482" i="14"/>
  <c r="AG482" i="14"/>
  <c r="AP479" i="14"/>
  <c r="AS480" i="14"/>
  <c r="AT480" i="14" s="1"/>
  <c r="AJ479" i="14"/>
  <c r="AM480" i="14"/>
  <c r="AN480" i="14" s="1"/>
  <c r="AN481" i="14"/>
  <c r="AV481" i="14"/>
  <c r="AW481" i="14" s="1"/>
  <c r="BB483" i="14"/>
  <c r="AZ483" i="14"/>
  <c r="AA478" i="14"/>
  <c r="AD479" i="14"/>
  <c r="AD480" i="14"/>
  <c r="AE480" i="14" s="1"/>
  <c r="AH485" i="14"/>
  <c r="AY485" i="14"/>
  <c r="BF485" i="14" s="1"/>
  <c r="U479" i="14"/>
  <c r="X480" i="14"/>
  <c r="AG480" i="14" s="1"/>
  <c r="AG481" i="14"/>
  <c r="Y481" i="14"/>
  <c r="AE514" i="14"/>
  <c r="Y514" i="14"/>
  <c r="AW514" i="14"/>
  <c r="AZ514" i="14"/>
  <c r="AT514" i="14"/>
  <c r="AN514" i="14"/>
  <c r="AH514" i="14"/>
  <c r="BB514" i="14"/>
  <c r="BC514" i="14" s="1"/>
  <c r="AT507" i="14"/>
  <c r="AN507" i="14"/>
  <c r="Y506" i="14"/>
  <c r="AN506" i="14"/>
  <c r="AH506" i="14"/>
  <c r="AZ506" i="14"/>
  <c r="AT506" i="14"/>
  <c r="AE506" i="14"/>
  <c r="AW506" i="14"/>
  <c r="BB506" i="14"/>
  <c r="BC506" i="14" s="1"/>
  <c r="S479" i="14"/>
  <c r="BF461" i="14"/>
  <c r="AW452" i="14"/>
  <c r="AY452" i="14"/>
  <c r="BF452" i="14" s="1"/>
  <c r="AV438" i="14"/>
  <c r="AY451" i="14"/>
  <c r="BF451" i="14" s="1"/>
  <c r="AW451" i="14"/>
  <c r="AY450" i="14"/>
  <c r="BF450" i="14" s="1"/>
  <c r="AH450" i="14"/>
  <c r="AY449" i="14"/>
  <c r="BF449" i="14" s="1"/>
  <c r="AH449" i="14"/>
  <c r="BB448" i="14"/>
  <c r="AZ448" i="14"/>
  <c r="AY439" i="14"/>
  <c r="BF439" i="14" s="1"/>
  <c r="AW445" i="14"/>
  <c r="AY445" i="14"/>
  <c r="BF445" i="14" s="1"/>
  <c r="AW446" i="14"/>
  <c r="AY446" i="14"/>
  <c r="BF446" i="14" s="1"/>
  <c r="AY447" i="14"/>
  <c r="BF447" i="14" s="1"/>
  <c r="AH447" i="14"/>
  <c r="AS436" i="14"/>
  <c r="AP435" i="14"/>
  <c r="AS437" i="14"/>
  <c r="AW441" i="14"/>
  <c r="AY441" i="14"/>
  <c r="BF441" i="14" s="1"/>
  <c r="BB440" i="14"/>
  <c r="AZ440" i="14"/>
  <c r="AH442" i="14"/>
  <c r="AY442" i="14"/>
  <c r="BF442" i="14" s="1"/>
  <c r="AH443" i="14"/>
  <c r="AY443" i="14"/>
  <c r="BF443" i="14" s="1"/>
  <c r="BF456" i="14"/>
  <c r="BF463" i="14"/>
  <c r="AY469" i="14"/>
  <c r="BF469" i="14" s="1"/>
  <c r="AW469" i="14"/>
  <c r="AZ470" i="14"/>
  <c r="BB470" i="14"/>
  <c r="AW467" i="14"/>
  <c r="AY467" i="14"/>
  <c r="BF467" i="14" s="1"/>
  <c r="AM437" i="14"/>
  <c r="AV437" i="14" s="1"/>
  <c r="AJ436" i="14"/>
  <c r="AY472" i="14"/>
  <c r="BF472" i="14" s="1"/>
  <c r="AH472" i="14"/>
  <c r="AA437" i="14"/>
  <c r="AD473" i="14"/>
  <c r="AG473" i="14" s="1"/>
  <c r="AY473" i="14" s="1"/>
  <c r="X437" i="14"/>
  <c r="W436" i="14"/>
  <c r="BB476" i="14"/>
  <c r="AZ476" i="14"/>
  <c r="AN473" i="14"/>
  <c r="AE473" i="14"/>
  <c r="AT473" i="14"/>
  <c r="AW473" i="14"/>
  <c r="Y473" i="14"/>
  <c r="S437" i="14"/>
  <c r="AT438" i="14"/>
  <c r="Y438" i="14"/>
  <c r="AN438" i="14"/>
  <c r="AW438" i="14"/>
  <c r="AB399" i="14"/>
  <c r="AB398" i="14" s="1"/>
  <c r="AB397" i="14" s="1"/>
  <c r="AB396" i="14" s="1"/>
  <c r="AY424" i="14"/>
  <c r="BF424" i="14" s="1"/>
  <c r="AW433" i="14"/>
  <c r="AY433" i="14"/>
  <c r="BF433" i="14" s="1"/>
  <c r="AY432" i="14"/>
  <c r="BF432" i="14" s="1"/>
  <c r="AW432" i="14"/>
  <c r="AH430" i="14"/>
  <c r="AY430" i="14"/>
  <c r="BF430" i="14" s="1"/>
  <c r="AZ428" i="14"/>
  <c r="BB428" i="14"/>
  <c r="AH427" i="14"/>
  <c r="AY427" i="14"/>
  <c r="BF427" i="14" s="1"/>
  <c r="BF423" i="14"/>
  <c r="AW425" i="14"/>
  <c r="AY425" i="14"/>
  <c r="BF425" i="14" s="1"/>
  <c r="BB419" i="14"/>
  <c r="BB418" i="14"/>
  <c r="BB416" i="14"/>
  <c r="BF417" i="14"/>
  <c r="BB415" i="14"/>
  <c r="BB410" i="14"/>
  <c r="AZ410" i="14"/>
  <c r="AY412" i="14"/>
  <c r="BF412" i="14" s="1"/>
  <c r="AH412" i="14"/>
  <c r="AP399" i="14"/>
  <c r="AS400" i="14"/>
  <c r="BF405" i="14"/>
  <c r="AM400" i="14"/>
  <c r="AJ399" i="14"/>
  <c r="BD403" i="14"/>
  <c r="BC403" i="14"/>
  <c r="AA399" i="14"/>
  <c r="AD400" i="14"/>
  <c r="BF404" i="14"/>
  <c r="W399" i="14"/>
  <c r="X400" i="14"/>
  <c r="BD407" i="14"/>
  <c r="S400" i="14"/>
  <c r="Y401" i="14"/>
  <c r="BB401" i="14"/>
  <c r="BC401" i="14" s="1"/>
  <c r="AT401" i="14"/>
  <c r="AE401" i="14"/>
  <c r="AN401" i="14"/>
  <c r="AW401" i="14"/>
  <c r="AH401" i="14"/>
  <c r="AZ401" i="14"/>
  <c r="BD402" i="14"/>
  <c r="AW395" i="14"/>
  <c r="AY395" i="14"/>
  <c r="BF395" i="14" s="1"/>
  <c r="AY394" i="14"/>
  <c r="BF394" i="14" s="1"/>
  <c r="AW394" i="14"/>
  <c r="AH393" i="14"/>
  <c r="AY393" i="14"/>
  <c r="BF393" i="14" s="1"/>
  <c r="AG384" i="14"/>
  <c r="AH384" i="14" s="1"/>
  <c r="AH392" i="14"/>
  <c r="AY392" i="14"/>
  <c r="BF392" i="14" s="1"/>
  <c r="BB391" i="14"/>
  <c r="AZ391" i="14"/>
  <c r="AY389" i="14"/>
  <c r="BF389" i="14" s="1"/>
  <c r="AH389" i="14"/>
  <c r="BB388" i="14"/>
  <c r="AZ388" i="14"/>
  <c r="BB390" i="14"/>
  <c r="AZ390" i="14"/>
  <c r="AP381" i="14"/>
  <c r="AS382" i="14"/>
  <c r="AT382" i="14" s="1"/>
  <c r="AT384" i="14"/>
  <c r="AV384" i="14"/>
  <c r="AJ379" i="14"/>
  <c r="AK381" i="14"/>
  <c r="AM382" i="14"/>
  <c r="AN382" i="14" s="1"/>
  <c r="AB381" i="14"/>
  <c r="AD382" i="14"/>
  <c r="AG382" i="14" s="1"/>
  <c r="AD383" i="14"/>
  <c r="AY387" i="14"/>
  <c r="BF387" i="14" s="1"/>
  <c r="AH387" i="14"/>
  <c r="V380" i="14"/>
  <c r="X381" i="14"/>
  <c r="S381" i="14"/>
  <c r="Y382" i="14"/>
  <c r="AE376" i="14"/>
  <c r="AG376" i="14"/>
  <c r="BB378" i="14"/>
  <c r="AZ378" i="14"/>
  <c r="AZ371" i="14"/>
  <c r="BB371" i="14"/>
  <c r="AH368" i="14"/>
  <c r="AY368" i="14"/>
  <c r="BF368" i="14" s="1"/>
  <c r="AY374" i="14"/>
  <c r="BF374" i="14" s="1"/>
  <c r="AH374" i="14"/>
  <c r="BC370" i="14"/>
  <c r="BD370" i="14"/>
  <c r="AM343" i="14"/>
  <c r="BF365" i="14"/>
  <c r="BF359" i="14"/>
  <c r="AY353" i="14"/>
  <c r="BF353" i="14" s="1"/>
  <c r="AW353" i="14"/>
  <c r="X343" i="14"/>
  <c r="U342" i="14"/>
  <c r="AY349" i="14"/>
  <c r="BF349" i="14" s="1"/>
  <c r="AW349" i="14"/>
  <c r="AV345" i="14"/>
  <c r="AW345" i="14" s="1"/>
  <c r="AH351" i="14"/>
  <c r="AY351" i="14"/>
  <c r="BF351" i="14" s="1"/>
  <c r="AY350" i="14"/>
  <c r="BF350" i="14" s="1"/>
  <c r="AH350" i="14"/>
  <c r="AZ348" i="14"/>
  <c r="BB348" i="14"/>
  <c r="AQ343" i="14"/>
  <c r="AS344" i="14"/>
  <c r="AT344" i="14" s="1"/>
  <c r="AT345" i="14"/>
  <c r="AJ341" i="14"/>
  <c r="AM342" i="14"/>
  <c r="AD344" i="14"/>
  <c r="AG344" i="14" s="1"/>
  <c r="AH344" i="14" s="1"/>
  <c r="AH347" i="14"/>
  <c r="AY347" i="14"/>
  <c r="BF347" i="14" s="1"/>
  <c r="AZ346" i="14"/>
  <c r="BB346" i="14"/>
  <c r="Y344" i="14"/>
  <c r="S343" i="14"/>
  <c r="AN344" i="14"/>
  <c r="AZ331" i="14"/>
  <c r="AV328" i="14"/>
  <c r="AM327" i="14"/>
  <c r="AV327" i="14" s="1"/>
  <c r="AY327" i="14" s="1"/>
  <c r="BF327" i="14" s="1"/>
  <c r="BC337" i="14"/>
  <c r="BD337" i="14"/>
  <c r="Y336" i="14"/>
  <c r="AG336" i="14"/>
  <c r="BB338" i="14"/>
  <c r="AZ338" i="14"/>
  <c r="BD331" i="14"/>
  <c r="BC331" i="14"/>
  <c r="BF325" i="14"/>
  <c r="BF326" i="14"/>
  <c r="AW316" i="14"/>
  <c r="AY316" i="14"/>
  <c r="BF316" i="14" s="1"/>
  <c r="AH317" i="14"/>
  <c r="AY317" i="14"/>
  <c r="BF317" i="14" s="1"/>
  <c r="AH318" i="14"/>
  <c r="AY318" i="14"/>
  <c r="BF318" i="14" s="1"/>
  <c r="AW314" i="14"/>
  <c r="AY314" i="14"/>
  <c r="BF314" i="14" s="1"/>
  <c r="AZ312" i="14"/>
  <c r="BB312" i="14"/>
  <c r="AZ315" i="14"/>
  <c r="BB315" i="14"/>
  <c r="AW309" i="14"/>
  <c r="AY309" i="14"/>
  <c r="BF309" i="14" s="1"/>
  <c r="AS306" i="14"/>
  <c r="AT306" i="14" s="1"/>
  <c r="AP305" i="14"/>
  <c r="AV307" i="14"/>
  <c r="AK305" i="14"/>
  <c r="AM306" i="14"/>
  <c r="AA304" i="14"/>
  <c r="AD305" i="14"/>
  <c r="AE305" i="14" s="1"/>
  <c r="AH308" i="14"/>
  <c r="AY308" i="14"/>
  <c r="BF308" i="14" s="1"/>
  <c r="V303" i="14"/>
  <c r="X304" i="14"/>
  <c r="AZ311" i="14"/>
  <c r="BB311" i="14"/>
  <c r="AN327" i="14"/>
  <c r="AW327" i="14"/>
  <c r="AE327" i="14"/>
  <c r="AT327" i="14"/>
  <c r="Y327" i="14"/>
  <c r="AH327" i="14"/>
  <c r="S304" i="14"/>
  <c r="AG298" i="14"/>
  <c r="AY298" i="14" s="1"/>
  <c r="BF298" i="14" s="1"/>
  <c r="AY299" i="14"/>
  <c r="BF299" i="14" s="1"/>
  <c r="BB300" i="14"/>
  <c r="AZ300" i="14"/>
  <c r="BB295" i="14"/>
  <c r="AZ295" i="14"/>
  <c r="AY296" i="14"/>
  <c r="BF296" i="14" s="1"/>
  <c r="AW296" i="14"/>
  <c r="BC294" i="14"/>
  <c r="BD294" i="14"/>
  <c r="BF287" i="14"/>
  <c r="BF284" i="14"/>
  <c r="BF281" i="14"/>
  <c r="BF278" i="14"/>
  <c r="AH274" i="14"/>
  <c r="AY274" i="14"/>
  <c r="BF274" i="14" s="1"/>
  <c r="AW275" i="14"/>
  <c r="AY275" i="14"/>
  <c r="BF275" i="14" s="1"/>
  <c r="AZ273" i="14"/>
  <c r="BB273" i="14"/>
  <c r="AD263" i="14"/>
  <c r="AG263" i="14" s="1"/>
  <c r="AY276" i="14"/>
  <c r="BF276" i="14" s="1"/>
  <c r="AH276" i="14"/>
  <c r="AH264" i="14"/>
  <c r="AY272" i="14"/>
  <c r="BF272" i="14" s="1"/>
  <c r="AH272" i="14"/>
  <c r="AY271" i="14"/>
  <c r="BF271" i="14" s="1"/>
  <c r="AH271" i="14"/>
  <c r="AW265" i="14"/>
  <c r="AY265" i="14"/>
  <c r="BF265" i="14" s="1"/>
  <c r="AS263" i="14"/>
  <c r="AT263" i="14" s="1"/>
  <c r="AQ262" i="14"/>
  <c r="AW267" i="14"/>
  <c r="AY267" i="14"/>
  <c r="BF267" i="14" s="1"/>
  <c r="AM263" i="14"/>
  <c r="AV263" i="14" s="1"/>
  <c r="AW263" i="14" s="1"/>
  <c r="AJ262" i="14"/>
  <c r="AB261" i="14"/>
  <c r="AD262" i="14"/>
  <c r="AZ268" i="14"/>
  <c r="BB268" i="14"/>
  <c r="X262" i="14"/>
  <c r="U261" i="14"/>
  <c r="AE298" i="14"/>
  <c r="Y298" i="14"/>
  <c r="AT298" i="14"/>
  <c r="AN298" i="14"/>
  <c r="AW298" i="14"/>
  <c r="AZ298" i="14"/>
  <c r="BB298" i="14"/>
  <c r="BC298" i="14" s="1"/>
  <c r="AT290" i="14"/>
  <c r="AW290" i="14"/>
  <c r="BB290" i="14"/>
  <c r="BC290" i="14" s="1"/>
  <c r="AE290" i="14"/>
  <c r="Y290" i="14"/>
  <c r="AN290" i="14"/>
  <c r="AH290" i="14"/>
  <c r="AZ290" i="14"/>
  <c r="BD291" i="14"/>
  <c r="Y264" i="14"/>
  <c r="S262" i="14"/>
  <c r="AE263" i="14"/>
  <c r="Y263" i="14"/>
  <c r="AV221" i="14"/>
  <c r="AW221" i="14" s="1"/>
  <c r="AY227" i="14"/>
  <c r="BF227" i="14" s="1"/>
  <c r="BF244" i="14"/>
  <c r="AM219" i="14"/>
  <c r="AN219" i="14" s="1"/>
  <c r="BB234" i="14"/>
  <c r="AZ234" i="14"/>
  <c r="AM220" i="14"/>
  <c r="AN220" i="14" s="1"/>
  <c r="AH231" i="14"/>
  <c r="AY231" i="14"/>
  <c r="BF231" i="14" s="1"/>
  <c r="AY228" i="14"/>
  <c r="BF228" i="14" s="1"/>
  <c r="AH228" i="14"/>
  <c r="AW223" i="14"/>
  <c r="AT221" i="14"/>
  <c r="BC224" i="14"/>
  <c r="BD224" i="14"/>
  <c r="AS219" i="14"/>
  <c r="AT219" i="14" s="1"/>
  <c r="AS220" i="14"/>
  <c r="AT220" i="14" s="1"/>
  <c r="AP217" i="14"/>
  <c r="AS217" i="14" s="1"/>
  <c r="AS218" i="14"/>
  <c r="AT218" i="14" s="1"/>
  <c r="AW253" i="14"/>
  <c r="AY253" i="14"/>
  <c r="BF253" i="14" s="1"/>
  <c r="AL217" i="14"/>
  <c r="AM217" i="14" s="1"/>
  <c r="AM218" i="14"/>
  <c r="AN218" i="14" s="1"/>
  <c r="AH254" i="14"/>
  <c r="AY254" i="14"/>
  <c r="BF254" i="14" s="1"/>
  <c r="AZ251" i="14"/>
  <c r="BB251" i="14"/>
  <c r="AA220" i="14"/>
  <c r="AD255" i="14"/>
  <c r="AE255" i="14" s="1"/>
  <c r="W219" i="14"/>
  <c r="AE256" i="14"/>
  <c r="AG256" i="14"/>
  <c r="AT247" i="14"/>
  <c r="AE247" i="14"/>
  <c r="Y247" i="14"/>
  <c r="AH247" i="14"/>
  <c r="S217" i="14"/>
  <c r="AZ210" i="14"/>
  <c r="BB210" i="14"/>
  <c r="BC208" i="14"/>
  <c r="BD208" i="14"/>
  <c r="BF204" i="14"/>
  <c r="BF197" i="14"/>
  <c r="AH216" i="14"/>
  <c r="AY216" i="14"/>
  <c r="BF216" i="14" s="1"/>
  <c r="AZ215" i="14"/>
  <c r="BB215" i="14"/>
  <c r="AH213" i="14"/>
  <c r="AH212" i="14"/>
  <c r="AY212" i="14"/>
  <c r="BF212" i="14" s="1"/>
  <c r="BD213" i="14"/>
  <c r="AT189" i="14"/>
  <c r="AV189" i="14"/>
  <c r="AY190" i="14"/>
  <c r="AY191" i="14"/>
  <c r="BF191" i="14" s="1"/>
  <c r="AH191" i="14"/>
  <c r="AY192" i="14"/>
  <c r="BF192" i="14" s="1"/>
  <c r="AH192" i="14"/>
  <c r="AT181" i="14"/>
  <c r="AY188" i="14"/>
  <c r="BF188" i="14" s="1"/>
  <c r="AW188" i="14"/>
  <c r="AH187" i="14"/>
  <c r="AY187" i="14"/>
  <c r="BF187" i="14" s="1"/>
  <c r="AY186" i="14"/>
  <c r="BF186" i="14" s="1"/>
  <c r="AH186" i="14"/>
  <c r="AP179" i="14"/>
  <c r="AS180" i="14"/>
  <c r="AV180" i="14" s="1"/>
  <c r="AM179" i="14"/>
  <c r="AY184" i="14"/>
  <c r="BF184" i="14" s="1"/>
  <c r="AH184" i="14"/>
  <c r="AA180" i="14"/>
  <c r="AD181" i="14"/>
  <c r="AE181" i="14" s="1"/>
  <c r="AH182" i="14"/>
  <c r="AY182" i="14"/>
  <c r="BF182" i="14" s="1"/>
  <c r="AZ185" i="14"/>
  <c r="BB185" i="14"/>
  <c r="X180" i="14"/>
  <c r="U179" i="14"/>
  <c r="AT205" i="14"/>
  <c r="AE205" i="14"/>
  <c r="Y205" i="14"/>
  <c r="AH205" i="14"/>
  <c r="AN205" i="14"/>
  <c r="BB205" i="14"/>
  <c r="BC205" i="14" s="1"/>
  <c r="AW205" i="14"/>
  <c r="AZ205" i="14"/>
  <c r="BD206" i="14"/>
  <c r="S180" i="14"/>
  <c r="S179" i="14" s="1"/>
  <c r="AH176" i="14"/>
  <c r="AY176" i="14"/>
  <c r="BF176" i="14" s="1"/>
  <c r="AZ175" i="14"/>
  <c r="BB175" i="14"/>
  <c r="BD174" i="14"/>
  <c r="AD167" i="14"/>
  <c r="BF163" i="14"/>
  <c r="BF162" i="14"/>
  <c r="BF158" i="14"/>
  <c r="BF156" i="14"/>
  <c r="AY154" i="14"/>
  <c r="BF154" i="14" s="1"/>
  <c r="AW154" i="14"/>
  <c r="AH153" i="14"/>
  <c r="AY153" i="14"/>
  <c r="BF153" i="14" s="1"/>
  <c r="AH155" i="14"/>
  <c r="AY155" i="14"/>
  <c r="BF155" i="14" s="1"/>
  <c r="BB151" i="14"/>
  <c r="AZ151" i="14"/>
  <c r="AW149" i="14"/>
  <c r="AY149" i="14"/>
  <c r="BF149" i="14" s="1"/>
  <c r="AZ148" i="14"/>
  <c r="BB148" i="14"/>
  <c r="AZ150" i="14"/>
  <c r="BB150" i="14"/>
  <c r="AS141" i="14"/>
  <c r="AV144" i="14"/>
  <c r="AW144" i="14" s="1"/>
  <c r="AM142" i="14"/>
  <c r="AV142" i="14" s="1"/>
  <c r="AJ141" i="14"/>
  <c r="AW146" i="14"/>
  <c r="AY146" i="14"/>
  <c r="BF146" i="14" s="1"/>
  <c r="AN144" i="14"/>
  <c r="AH147" i="14"/>
  <c r="AY147" i="14"/>
  <c r="BF147" i="14" s="1"/>
  <c r="AD143" i="14"/>
  <c r="AE143" i="14" s="1"/>
  <c r="AC142" i="14"/>
  <c r="AZ145" i="14"/>
  <c r="BB145" i="14"/>
  <c r="U141" i="14"/>
  <c r="AE173" i="14"/>
  <c r="Y173" i="14"/>
  <c r="AW173" i="14"/>
  <c r="AN173" i="14"/>
  <c r="AH173" i="14"/>
  <c r="AT173" i="14"/>
  <c r="S167" i="14"/>
  <c r="AN168" i="14"/>
  <c r="AY136" i="14"/>
  <c r="BF136" i="14" s="1"/>
  <c r="AH136" i="14"/>
  <c r="AZ138" i="14"/>
  <c r="BB138" i="14"/>
  <c r="X135" i="14"/>
  <c r="AW129" i="14"/>
  <c r="AY129" i="14"/>
  <c r="BF129" i="14" s="1"/>
  <c r="AW130" i="14"/>
  <c r="AY130" i="14"/>
  <c r="BF130" i="14" s="1"/>
  <c r="BF124" i="14"/>
  <c r="BF125" i="14"/>
  <c r="BF120" i="14"/>
  <c r="AH115" i="14"/>
  <c r="AY115" i="14"/>
  <c r="BF115" i="14" s="1"/>
  <c r="AY107" i="14"/>
  <c r="BF107" i="14" s="1"/>
  <c r="AW107" i="14"/>
  <c r="AL99" i="14"/>
  <c r="AM100" i="14"/>
  <c r="AN100" i="14" s="1"/>
  <c r="AW109" i="14"/>
  <c r="AY109" i="14"/>
  <c r="BF109" i="14" s="1"/>
  <c r="BB108" i="14"/>
  <c r="AZ108" i="14"/>
  <c r="AE102" i="14"/>
  <c r="AW103" i="14"/>
  <c r="AY103" i="14"/>
  <c r="BF103" i="14" s="1"/>
  <c r="AS101" i="14"/>
  <c r="AP100" i="14"/>
  <c r="AT102" i="14"/>
  <c r="AV102" i="14"/>
  <c r="AW102" i="14" s="1"/>
  <c r="AJ97" i="14"/>
  <c r="AC99" i="14"/>
  <c r="AD100" i="14"/>
  <c r="AE100" i="14" s="1"/>
  <c r="X100" i="14"/>
  <c r="AH111" i="14"/>
  <c r="AY111" i="14"/>
  <c r="BF111" i="14" s="1"/>
  <c r="AZ113" i="14"/>
  <c r="BB113" i="14"/>
  <c r="AH114" i="14"/>
  <c r="AY114" i="14"/>
  <c r="BF114" i="14" s="1"/>
  <c r="AY105" i="14"/>
  <c r="BF105" i="14" s="1"/>
  <c r="AH105" i="14"/>
  <c r="AG102" i="14"/>
  <c r="Y102" i="14"/>
  <c r="V98" i="14"/>
  <c r="X99" i="14"/>
  <c r="AT135" i="14"/>
  <c r="AE135" i="14"/>
  <c r="AW135" i="14"/>
  <c r="AN135" i="14"/>
  <c r="AE127" i="14"/>
  <c r="AT127" i="14"/>
  <c r="Y127" i="14"/>
  <c r="AZ127" i="14"/>
  <c r="AH127" i="14"/>
  <c r="AN127" i="14"/>
  <c r="AW127" i="14"/>
  <c r="BB127" i="14"/>
  <c r="BC127" i="14" s="1"/>
  <c r="S99" i="14"/>
  <c r="AV57" i="99" l="1"/>
  <c r="U55" i="99"/>
  <c r="X56" i="99"/>
  <c r="AG56" i="99" s="1"/>
  <c r="BC58" i="99"/>
  <c r="AD77" i="99"/>
  <c r="AE77" i="99" s="1"/>
  <c r="AA76" i="99"/>
  <c r="AZ79" i="112"/>
  <c r="AI11" i="112"/>
  <c r="AI10" i="112" s="1"/>
  <c r="AI165" i="112" s="1"/>
  <c r="AI167" i="112" s="1"/>
  <c r="AK167" i="112" s="1"/>
  <c r="AI12" i="112"/>
  <c r="AY967" i="14"/>
  <c r="BD944" i="14"/>
  <c r="BC944" i="14"/>
  <c r="BF919" i="14"/>
  <c r="BB919" i="14"/>
  <c r="AZ919" i="14"/>
  <c r="AV858" i="14"/>
  <c r="AW858" i="14" s="1"/>
  <c r="AN858" i="14"/>
  <c r="AT703" i="14"/>
  <c r="AV703" i="14"/>
  <c r="AW703" i="14" s="1"/>
  <c r="AR701" i="14"/>
  <c r="AS702" i="14"/>
  <c r="AH687" i="14"/>
  <c r="AZ660" i="14"/>
  <c r="BF663" i="14"/>
  <c r="AZ663" i="14"/>
  <c r="BB663" i="14"/>
  <c r="AV644" i="14"/>
  <c r="AW644" i="14" s="1"/>
  <c r="AV601" i="14"/>
  <c r="AW601" i="14" s="1"/>
  <c r="AZ561" i="14"/>
  <c r="BC533" i="14"/>
  <c r="BD533" i="14"/>
  <c r="AT143" i="14"/>
  <c r="AY144" i="14"/>
  <c r="BF144" i="14" s="1"/>
  <c r="AG100" i="14"/>
  <c r="AH100" i="14" s="1"/>
  <c r="BD72" i="14"/>
  <c r="BC72" i="14"/>
  <c r="BC66" i="14"/>
  <c r="BF51" i="14"/>
  <c r="AZ51" i="14"/>
  <c r="BB51" i="14"/>
  <c r="BF54" i="14"/>
  <c r="AZ54" i="14"/>
  <c r="BB54" i="14"/>
  <c r="AZ987" i="14"/>
  <c r="BF987" i="14"/>
  <c r="BB987" i="14"/>
  <c r="BF985" i="14"/>
  <c r="AZ985" i="14"/>
  <c r="BB985" i="14"/>
  <c r="AZ974" i="14"/>
  <c r="BC974" i="14"/>
  <c r="BD974" i="14"/>
  <c r="AW970" i="14"/>
  <c r="AY970" i="14"/>
  <c r="BF956" i="14"/>
  <c r="BB956" i="14"/>
  <c r="AZ956" i="14"/>
  <c r="BF937" i="14"/>
  <c r="X926" i="14"/>
  <c r="V925" i="14"/>
  <c r="AV912" i="14"/>
  <c r="AH883" i="14"/>
  <c r="AY883" i="14"/>
  <c r="AY857" i="14"/>
  <c r="AZ846" i="14"/>
  <c r="BF846" i="14"/>
  <c r="BB846" i="14"/>
  <c r="AY840" i="14"/>
  <c r="BF840" i="14" s="1"/>
  <c r="BF818" i="14"/>
  <c r="AZ818" i="14"/>
  <c r="BB818" i="14"/>
  <c r="X762" i="14"/>
  <c r="BF773" i="14"/>
  <c r="AZ773" i="14"/>
  <c r="BB773" i="14"/>
  <c r="BF771" i="14"/>
  <c r="AH702" i="14"/>
  <c r="BB706" i="14"/>
  <c r="AZ706" i="14"/>
  <c r="BF706" i="14"/>
  <c r="AG701" i="14"/>
  <c r="AH701" i="14" s="1"/>
  <c r="AZ705" i="14"/>
  <c r="BF705" i="14"/>
  <c r="BB705" i="14"/>
  <c r="BF662" i="14"/>
  <c r="BB662" i="14"/>
  <c r="AZ662" i="14"/>
  <c r="AZ659" i="14"/>
  <c r="BF659" i="14"/>
  <c r="BB659" i="14"/>
  <c r="BD660" i="14"/>
  <c r="BC660" i="14"/>
  <c r="AD619" i="14"/>
  <c r="AG621" i="14"/>
  <c r="U607" i="14"/>
  <c r="X607" i="14" s="1"/>
  <c r="X608" i="14"/>
  <c r="Y608" i="14" s="1"/>
  <c r="U598" i="14"/>
  <c r="U597" i="14" s="1"/>
  <c r="BD570" i="14"/>
  <c r="BC570" i="14"/>
  <c r="BF569" i="14"/>
  <c r="AZ569" i="14"/>
  <c r="BB569" i="14"/>
  <c r="AZ567" i="14"/>
  <c r="BB567" i="14"/>
  <c r="BF567" i="14"/>
  <c r="AW532" i="14"/>
  <c r="AY532" i="14"/>
  <c r="AD438" i="14"/>
  <c r="AC437" i="14"/>
  <c r="AC436" i="14" s="1"/>
  <c r="AC435" i="14" s="1"/>
  <c r="AC434" i="14" s="1"/>
  <c r="AC396" i="14" s="1"/>
  <c r="AZ444" i="14"/>
  <c r="BB444" i="14"/>
  <c r="BF444" i="14"/>
  <c r="AN421" i="14"/>
  <c r="AV421" i="14"/>
  <c r="AW421" i="14" s="1"/>
  <c r="AV420" i="14"/>
  <c r="AW420" i="14" s="1"/>
  <c r="AN420" i="14"/>
  <c r="Y421" i="14"/>
  <c r="AG421" i="14"/>
  <c r="X420" i="14"/>
  <c r="U399" i="14"/>
  <c r="U398" i="14" s="1"/>
  <c r="U397" i="14" s="1"/>
  <c r="AH422" i="14"/>
  <c r="AY422" i="14"/>
  <c r="AZ422" i="14" s="1"/>
  <c r="AE382" i="14"/>
  <c r="BC385" i="14"/>
  <c r="BD385" i="14"/>
  <c r="AV344" i="14"/>
  <c r="AW344" i="14" s="1"/>
  <c r="BF354" i="14"/>
  <c r="BB354" i="14"/>
  <c r="AZ354" i="14"/>
  <c r="BF310" i="14"/>
  <c r="BB310" i="14"/>
  <c r="AZ310" i="14"/>
  <c r="AN263" i="14"/>
  <c r="AZ270" i="14"/>
  <c r="BF270" i="14"/>
  <c r="BB270" i="14"/>
  <c r="AZ266" i="14"/>
  <c r="BF266" i="14"/>
  <c r="BB266" i="14"/>
  <c r="BF232" i="14"/>
  <c r="BB232" i="14"/>
  <c r="AZ232" i="14"/>
  <c r="BC230" i="14"/>
  <c r="BD230" i="14"/>
  <c r="AZ227" i="14"/>
  <c r="BB227" i="14"/>
  <c r="BF226" i="14"/>
  <c r="BB226" i="14"/>
  <c r="AZ226" i="14"/>
  <c r="BC183" i="14"/>
  <c r="BD183" i="14"/>
  <c r="AG143" i="14"/>
  <c r="BF106" i="14"/>
  <c r="AZ106" i="14"/>
  <c r="BB106" i="14"/>
  <c r="BF104" i="14"/>
  <c r="BB104" i="14"/>
  <c r="AZ104" i="14"/>
  <c r="BF71" i="14"/>
  <c r="BB71" i="14"/>
  <c r="AZ71" i="14"/>
  <c r="AW69" i="14"/>
  <c r="AH69" i="14"/>
  <c r="AY69" i="14"/>
  <c r="BD68" i="14"/>
  <c r="BC68" i="14"/>
  <c r="BF67" i="14"/>
  <c r="AZ67" i="14"/>
  <c r="BB67" i="14"/>
  <c r="AH65" i="14"/>
  <c r="AY65" i="14"/>
  <c r="BF63" i="14"/>
  <c r="AZ63" i="14"/>
  <c r="BB63" i="14"/>
  <c r="AV59" i="14"/>
  <c r="AW59" i="14" s="1"/>
  <c r="AN59" i="14"/>
  <c r="AJ57" i="14"/>
  <c r="AM58" i="14"/>
  <c r="AW60" i="14"/>
  <c r="AB57" i="14"/>
  <c r="AD58" i="14"/>
  <c r="AH60" i="14"/>
  <c r="AY60" i="14"/>
  <c r="BC47" i="14"/>
  <c r="BD47" i="14"/>
  <c r="AG42" i="14"/>
  <c r="AY42" i="14" s="1"/>
  <c r="AH43" i="14"/>
  <c r="AY43" i="14"/>
  <c r="AQ76" i="99"/>
  <c r="AS77" i="99"/>
  <c r="AT77" i="99" s="1"/>
  <c r="AN78" i="99"/>
  <c r="AV78" i="99"/>
  <c r="AW78" i="99" s="1"/>
  <c r="AL76" i="99"/>
  <c r="AM77" i="99"/>
  <c r="AX79" i="99"/>
  <c r="AH79" i="99"/>
  <c r="V76" i="99"/>
  <c r="X77" i="99"/>
  <c r="AG78" i="99"/>
  <c r="Y78" i="99"/>
  <c r="AS63" i="99"/>
  <c r="AT63" i="99" s="1"/>
  <c r="AE65" i="99"/>
  <c r="AG65" i="99"/>
  <c r="AH65" i="99" s="1"/>
  <c r="AC63" i="99"/>
  <c r="AC62" i="99" s="1"/>
  <c r="AD64" i="99"/>
  <c r="AV65" i="99"/>
  <c r="AN65" i="99"/>
  <c r="AY58" i="99"/>
  <c r="AW66" i="99"/>
  <c r="AX66" i="99"/>
  <c r="AM64" i="99"/>
  <c r="AJ63" i="99"/>
  <c r="AJ62" i="99" s="1"/>
  <c r="AQ55" i="99"/>
  <c r="AS56" i="99"/>
  <c r="AT56" i="99" s="1"/>
  <c r="AN57" i="99"/>
  <c r="AL55" i="99"/>
  <c r="AM56" i="99"/>
  <c r="AV56" i="99" s="1"/>
  <c r="AX56" i="99" s="1"/>
  <c r="AY56" i="99" s="1"/>
  <c r="S55" i="99"/>
  <c r="Y56" i="99"/>
  <c r="BA56" i="99"/>
  <c r="BB56" i="99" s="1"/>
  <c r="AH56" i="99"/>
  <c r="AE56" i="99"/>
  <c r="AV49" i="99"/>
  <c r="AW49" i="99" s="1"/>
  <c r="AS48" i="99"/>
  <c r="AT48" i="99" s="1"/>
  <c r="AP47" i="99"/>
  <c r="AJ47" i="99"/>
  <c r="AM48" i="99"/>
  <c r="AD48" i="99"/>
  <c r="AG48" i="99" s="1"/>
  <c r="AA47" i="99"/>
  <c r="AG49" i="99"/>
  <c r="AX50" i="99"/>
  <c r="AH50" i="99"/>
  <c r="AH49" i="99"/>
  <c r="U46" i="99"/>
  <c r="X47" i="99"/>
  <c r="S47" i="99"/>
  <c r="Y48" i="99"/>
  <c r="AN36" i="99"/>
  <c r="AV36" i="99"/>
  <c r="AW36" i="99" s="1"/>
  <c r="AK34" i="99"/>
  <c r="AM35" i="99"/>
  <c r="AB34" i="99"/>
  <c r="AD34" i="99" s="1"/>
  <c r="AE34" i="99" s="1"/>
  <c r="AD35" i="99"/>
  <c r="AE35" i="99" s="1"/>
  <c r="AH37" i="99"/>
  <c r="AX37" i="99"/>
  <c r="AG36" i="99"/>
  <c r="Y36" i="99"/>
  <c r="W34" i="99"/>
  <c r="X34" i="99" s="1"/>
  <c r="X35" i="99"/>
  <c r="AT30" i="99"/>
  <c r="AR28" i="99"/>
  <c r="AS29" i="99"/>
  <c r="AV29" i="99" s="1"/>
  <c r="AW29" i="99" s="1"/>
  <c r="AY32" i="99"/>
  <c r="BA32" i="99"/>
  <c r="AB28" i="99"/>
  <c r="AD29" i="99"/>
  <c r="AE29" i="99" s="1"/>
  <c r="AG30" i="99"/>
  <c r="AX30" i="99" s="1"/>
  <c r="AX31" i="99"/>
  <c r="AH31" i="99"/>
  <c r="Y30" i="99"/>
  <c r="AH30" i="99"/>
  <c r="W28" i="99"/>
  <c r="X29" i="99"/>
  <c r="S28" i="99"/>
  <c r="AN29" i="99"/>
  <c r="AQ15" i="99"/>
  <c r="AS16" i="99"/>
  <c r="AT16" i="99" s="1"/>
  <c r="AX17" i="99"/>
  <c r="AY17" i="99" s="1"/>
  <c r="AK15" i="99"/>
  <c r="AM16" i="99"/>
  <c r="AN17" i="99"/>
  <c r="BA18" i="99"/>
  <c r="AY18" i="99"/>
  <c r="AE17" i="99"/>
  <c r="AC15" i="99"/>
  <c r="AD16" i="99"/>
  <c r="AG16" i="99" s="1"/>
  <c r="BB19" i="99"/>
  <c r="BC19" i="99"/>
  <c r="BA25" i="99"/>
  <c r="AY25" i="99"/>
  <c r="S15" i="99"/>
  <c r="Y16" i="99"/>
  <c r="AZ126" i="112"/>
  <c r="AW126" i="112"/>
  <c r="AY126" i="112"/>
  <c r="BA126" i="112" s="1"/>
  <c r="AP11" i="112"/>
  <c r="AP10" i="112" s="1"/>
  <c r="AP165" i="112" s="1"/>
  <c r="AR166" i="112"/>
  <c r="AT166" i="112"/>
  <c r="AU166" i="112" s="1"/>
  <c r="AA167" i="112"/>
  <c r="AB165" i="112"/>
  <c r="Y167" i="112"/>
  <c r="AY69" i="112"/>
  <c r="BA69" i="112" s="1"/>
  <c r="AW69" i="112"/>
  <c r="AZ69" i="112"/>
  <c r="AL75" i="112"/>
  <c r="AT75" i="112"/>
  <c r="AU75" i="112" s="1"/>
  <c r="AK165" i="112"/>
  <c r="AW67" i="112"/>
  <c r="AY67" i="112"/>
  <c r="BA67" i="112" s="1"/>
  <c r="AY53" i="112"/>
  <c r="BA53" i="112" s="1"/>
  <c r="AZ159" i="112"/>
  <c r="AW159" i="112"/>
  <c r="AY159" i="112"/>
  <c r="BA159" i="112" s="1"/>
  <c r="AT153" i="112"/>
  <c r="AU153" i="112" s="1"/>
  <c r="AK152" i="112"/>
  <c r="AL152" i="112" s="1"/>
  <c r="AY156" i="112"/>
  <c r="BA156" i="112" s="1"/>
  <c r="AW156" i="112"/>
  <c r="AZ156" i="112"/>
  <c r="AZ119" i="112"/>
  <c r="AY119" i="112"/>
  <c r="BA119" i="112" s="1"/>
  <c r="AW119" i="112"/>
  <c r="AK60" i="112"/>
  <c r="AT61" i="112"/>
  <c r="AU61" i="112" s="1"/>
  <c r="AY107" i="112"/>
  <c r="BA107" i="112" s="1"/>
  <c r="AZ107" i="112"/>
  <c r="AW107" i="112"/>
  <c r="AY96" i="112"/>
  <c r="BA96" i="112" s="1"/>
  <c r="AW96" i="112"/>
  <c r="AZ96" i="112"/>
  <c r="AZ93" i="112"/>
  <c r="AY93" i="112"/>
  <c r="BA93" i="112" s="1"/>
  <c r="AW93" i="112"/>
  <c r="AW79" i="112"/>
  <c r="AZ73" i="112"/>
  <c r="AW73" i="112"/>
  <c r="AY73" i="112"/>
  <c r="BA73" i="112" s="1"/>
  <c r="AY68" i="112"/>
  <c r="BA68" i="112" s="1"/>
  <c r="AW68" i="112"/>
  <c r="AZ68" i="112"/>
  <c r="AY70" i="112"/>
  <c r="BA70" i="112" s="1"/>
  <c r="AW70" i="112"/>
  <c r="AZ70" i="112"/>
  <c r="AT132" i="112"/>
  <c r="AU132" i="112" s="1"/>
  <c r="AK131" i="112"/>
  <c r="AK101" i="112"/>
  <c r="AT102" i="112"/>
  <c r="AU102" i="112" s="1"/>
  <c r="AY120" i="112"/>
  <c r="BA120" i="112" s="1"/>
  <c r="AW120" i="112"/>
  <c r="AZ120" i="112"/>
  <c r="AZ65" i="112"/>
  <c r="AY65" i="112"/>
  <c r="BA65" i="112" s="1"/>
  <c r="AW65" i="112"/>
  <c r="AZ136" i="112"/>
  <c r="AY136" i="112"/>
  <c r="BA136" i="112" s="1"/>
  <c r="AW136" i="112"/>
  <c r="AW109" i="112"/>
  <c r="AY109" i="112"/>
  <c r="BA109" i="112" s="1"/>
  <c r="AZ109" i="112"/>
  <c r="P114" i="112"/>
  <c r="P113" i="112" s="1"/>
  <c r="P112" i="112" s="1"/>
  <c r="P111" i="112" s="1"/>
  <c r="P110" i="112" s="1"/>
  <c r="P12" i="112" s="1"/>
  <c r="P11" i="112" s="1"/>
  <c r="P10" i="112" s="1"/>
  <c r="P165" i="112" s="1"/>
  <c r="P166" i="112"/>
  <c r="R60" i="112"/>
  <c r="AC61" i="112"/>
  <c r="AL61" i="112"/>
  <c r="AR61" i="112"/>
  <c r="AV48" i="112"/>
  <c r="AY48" i="112" s="1"/>
  <c r="BA48" i="112" s="1"/>
  <c r="AZ51" i="112"/>
  <c r="AW51" i="112"/>
  <c r="AY51" i="112"/>
  <c r="BA51" i="112" s="1"/>
  <c r="AY50" i="112"/>
  <c r="BA50" i="112" s="1"/>
  <c r="AZ50" i="112"/>
  <c r="AW50" i="112"/>
  <c r="AR18" i="112"/>
  <c r="AK19" i="112"/>
  <c r="AT32" i="112"/>
  <c r="AU32" i="112" s="1"/>
  <c r="AL32" i="112"/>
  <c r="AZ35" i="112"/>
  <c r="AW35" i="112"/>
  <c r="AY35" i="112"/>
  <c r="BA35" i="112" s="1"/>
  <c r="AZ31" i="112"/>
  <c r="AW31" i="112"/>
  <c r="AY31" i="112"/>
  <c r="BA31" i="112" s="1"/>
  <c r="AV29" i="112"/>
  <c r="AF29" i="112"/>
  <c r="AW26" i="112"/>
  <c r="AY26" i="112"/>
  <c r="BA26" i="112" s="1"/>
  <c r="AZ26" i="112"/>
  <c r="AZ25" i="112"/>
  <c r="AW25" i="112"/>
  <c r="AY25" i="112"/>
  <c r="BA25" i="112" s="1"/>
  <c r="AF24" i="112"/>
  <c r="AV24" i="112"/>
  <c r="R16" i="112"/>
  <c r="AR17" i="112"/>
  <c r="AC17" i="112"/>
  <c r="BC116" i="14"/>
  <c r="BD116" i="14"/>
  <c r="AR44" i="112"/>
  <c r="AQ43" i="112"/>
  <c r="AL46" i="112"/>
  <c r="AT46" i="112"/>
  <c r="AK45" i="112"/>
  <c r="Q133" i="112"/>
  <c r="AL134" i="112"/>
  <c r="AC134" i="112"/>
  <c r="AR134" i="112"/>
  <c r="Q116" i="112"/>
  <c r="AL117" i="112"/>
  <c r="AR117" i="112"/>
  <c r="AC117" i="112"/>
  <c r="AC44" i="112"/>
  <c r="AB43" i="112"/>
  <c r="AL86" i="112"/>
  <c r="AC86" i="112"/>
  <c r="AR86" i="112"/>
  <c r="Q103" i="112"/>
  <c r="AR104" i="112"/>
  <c r="AL104" i="112"/>
  <c r="AC104" i="112"/>
  <c r="O167" i="112"/>
  <c r="BF993" i="14"/>
  <c r="AZ993" i="14"/>
  <c r="BB993" i="14"/>
  <c r="AV657" i="14"/>
  <c r="AW657" i="14" s="1"/>
  <c r="AT981" i="14"/>
  <c r="BD824" i="14"/>
  <c r="BD789" i="14"/>
  <c r="AG763" i="14"/>
  <c r="AH763" i="14" s="1"/>
  <c r="BB756" i="14"/>
  <c r="BC756" i="14" s="1"/>
  <c r="AZ756" i="14"/>
  <c r="U740" i="14"/>
  <c r="X741" i="14"/>
  <c r="AG741" i="14" s="1"/>
  <c r="Y742" i="14"/>
  <c r="AH743" i="14"/>
  <c r="AY743" i="14"/>
  <c r="AN657" i="14"/>
  <c r="AS640" i="14"/>
  <c r="AR619" i="14"/>
  <c r="AR618" i="14" s="1"/>
  <c r="AR617" i="14" s="1"/>
  <c r="AR616" i="14" s="1"/>
  <c r="AR596" i="14" s="1"/>
  <c r="AH642" i="14"/>
  <c r="AY642" i="14"/>
  <c r="BC588" i="14"/>
  <c r="BD588" i="14"/>
  <c r="AN587" i="14"/>
  <c r="AV587" i="14"/>
  <c r="AW587" i="14" s="1"/>
  <c r="AM586" i="14"/>
  <c r="AJ559" i="14"/>
  <c r="AJ558" i="14" s="1"/>
  <c r="AJ557" i="14" s="1"/>
  <c r="AD586" i="14"/>
  <c r="AA559" i="14"/>
  <c r="BB553" i="14"/>
  <c r="AZ553" i="14"/>
  <c r="AZ548" i="14"/>
  <c r="BF548" i="14"/>
  <c r="BB548" i="14"/>
  <c r="BF551" i="14"/>
  <c r="BB551" i="14"/>
  <c r="AZ551" i="14"/>
  <c r="BB517" i="14"/>
  <c r="BF517" i="14"/>
  <c r="AZ517" i="14"/>
  <c r="AY508" i="14"/>
  <c r="AW508" i="14"/>
  <c r="BC471" i="14"/>
  <c r="BD471" i="14"/>
  <c r="AW475" i="14"/>
  <c r="AY475" i="14"/>
  <c r="BF468" i="14"/>
  <c r="AZ468" i="14"/>
  <c r="BB468" i="14"/>
  <c r="Y364" i="14"/>
  <c r="X358" i="14"/>
  <c r="AY369" i="14"/>
  <c r="AH369" i="14"/>
  <c r="AH377" i="14"/>
  <c r="AY377" i="14"/>
  <c r="AA343" i="14"/>
  <c r="AG367" i="14"/>
  <c r="AT364" i="14"/>
  <c r="AV364" i="14"/>
  <c r="AS358" i="14"/>
  <c r="BF334" i="14"/>
  <c r="BB334" i="14"/>
  <c r="AZ334" i="14"/>
  <c r="AY335" i="14"/>
  <c r="BF252" i="14"/>
  <c r="BB252" i="14"/>
  <c r="AZ252" i="14"/>
  <c r="AV248" i="14"/>
  <c r="AW248" i="14" s="1"/>
  <c r="AM247" i="14"/>
  <c r="AN248" i="14"/>
  <c r="AH257" i="14"/>
  <c r="AY257" i="14"/>
  <c r="AW249" i="14"/>
  <c r="AY249" i="14"/>
  <c r="AH248" i="14"/>
  <c r="AY248" i="14"/>
  <c r="AZ211" i="14"/>
  <c r="BB211" i="14"/>
  <c r="BF211" i="14"/>
  <c r="AY214" i="14"/>
  <c r="AH214" i="14"/>
  <c r="AW180" i="14"/>
  <c r="AW167" i="14"/>
  <c r="Y100" i="14"/>
  <c r="AG135" i="14"/>
  <c r="AY94" i="14"/>
  <c r="BF27" i="14"/>
  <c r="BB27" i="14"/>
  <c r="AZ27" i="14"/>
  <c r="AG400" i="14"/>
  <c r="BC321" i="14"/>
  <c r="BD321" i="14"/>
  <c r="BC236" i="14"/>
  <c r="BD236" i="14"/>
  <c r="BC194" i="14"/>
  <c r="BD194" i="14"/>
  <c r="AN180" i="14"/>
  <c r="BB473" i="14"/>
  <c r="AZ473" i="14"/>
  <c r="BF473" i="14"/>
  <c r="BB857" i="14"/>
  <c r="BC857" i="14" s="1"/>
  <c r="BF857" i="14"/>
  <c r="AY168" i="14"/>
  <c r="AH168" i="14"/>
  <c r="S142" i="14"/>
  <c r="AW142" i="14" s="1"/>
  <c r="Y135" i="14"/>
  <c r="AH298" i="14"/>
  <c r="BB327" i="14"/>
  <c r="BC327" i="14" s="1"/>
  <c r="AZ327" i="14"/>
  <c r="BF521" i="14"/>
  <c r="AE521" i="14"/>
  <c r="AV560" i="14"/>
  <c r="AE601" i="14"/>
  <c r="AG619" i="14"/>
  <c r="AV620" i="14"/>
  <c r="AW620" i="14" s="1"/>
  <c r="AH731" i="14"/>
  <c r="AV717" i="14"/>
  <c r="AW717" i="14" s="1"/>
  <c r="AV748" i="14"/>
  <c r="AW748" i="14" s="1"/>
  <c r="AH764" i="14"/>
  <c r="BB902" i="14"/>
  <c r="AG899" i="14"/>
  <c r="AV898" i="14"/>
  <c r="AW898" i="14" s="1"/>
  <c r="AV927" i="14"/>
  <c r="BF877" i="14"/>
  <c r="AC152" i="112"/>
  <c r="Q151" i="112"/>
  <c r="AR152" i="112"/>
  <c r="AF94" i="112"/>
  <c r="AV94" i="112"/>
  <c r="AV75" i="112"/>
  <c r="AF75" i="112"/>
  <c r="AY105" i="112"/>
  <c r="BA105" i="112" s="1"/>
  <c r="AW105" i="112"/>
  <c r="AZ105" i="112"/>
  <c r="AV117" i="112"/>
  <c r="AF117" i="112"/>
  <c r="AF89" i="112"/>
  <c r="AV89" i="112"/>
  <c r="AY90" i="112"/>
  <c r="BA90" i="112" s="1"/>
  <c r="AZ90" i="112"/>
  <c r="AW90" i="112"/>
  <c r="BF93" i="14"/>
  <c r="AT93" i="14"/>
  <c r="AW93" i="14"/>
  <c r="AZ93" i="14"/>
  <c r="AH93" i="14"/>
  <c r="AN93" i="14"/>
  <c r="AE93" i="14"/>
  <c r="BB93" i="14"/>
  <c r="BC93" i="14" s="1"/>
  <c r="Y93" i="14"/>
  <c r="BF286" i="14"/>
  <c r="BF457" i="14"/>
  <c r="BB112" i="14"/>
  <c r="BF112" i="14"/>
  <c r="AZ112" i="14"/>
  <c r="U221" i="14"/>
  <c r="X222" i="14"/>
  <c r="BB969" i="14"/>
  <c r="AY465" i="14"/>
  <c r="AH465" i="14"/>
  <c r="AV383" i="14"/>
  <c r="AW383" i="14" s="1"/>
  <c r="BD313" i="14"/>
  <c r="BC313" i="14"/>
  <c r="BD62" i="14"/>
  <c r="BC62" i="14"/>
  <c r="BF861" i="14"/>
  <c r="AZ861" i="14"/>
  <c r="BB861" i="14"/>
  <c r="BF522" i="14"/>
  <c r="AV27" i="112"/>
  <c r="AF27" i="112"/>
  <c r="AZ66" i="112"/>
  <c r="AY66" i="112"/>
  <c r="BA66" i="112" s="1"/>
  <c r="AW66" i="112"/>
  <c r="BF742" i="14"/>
  <c r="BF110" i="14"/>
  <c r="AZ110" i="14"/>
  <c r="BB110" i="14"/>
  <c r="BF793" i="14"/>
  <c r="BB793" i="14"/>
  <c r="AZ793" i="14"/>
  <c r="BF823" i="14"/>
  <c r="BC563" i="14"/>
  <c r="BD563" i="14"/>
  <c r="BF194" i="14"/>
  <c r="AY85" i="14"/>
  <c r="AZ85" i="14" s="1"/>
  <c r="AH85" i="14"/>
  <c r="BC664" i="14"/>
  <c r="BD664" i="14"/>
  <c r="S40" i="112"/>
  <c r="BD86" i="14"/>
  <c r="BF202" i="14"/>
  <c r="BB509" i="14"/>
  <c r="BF509" i="14"/>
  <c r="AZ509" i="14"/>
  <c r="BD61" i="14"/>
  <c r="BC61" i="14"/>
  <c r="R148" i="112"/>
  <c r="V115" i="112"/>
  <c r="S114" i="112"/>
  <c r="S166" i="112"/>
  <c r="V166" i="112" s="1"/>
  <c r="V61" i="112"/>
  <c r="S60" i="112"/>
  <c r="AY24" i="99"/>
  <c r="BA24" i="99"/>
  <c r="AZ431" i="14"/>
  <c r="BF431" i="14"/>
  <c r="BB431" i="14"/>
  <c r="BB630" i="14"/>
  <c r="BF630" i="14"/>
  <c r="AZ630" i="14"/>
  <c r="AZ629" i="14"/>
  <c r="BF629" i="14"/>
  <c r="BB629" i="14"/>
  <c r="AH229" i="14"/>
  <c r="AY229" i="14"/>
  <c r="X305" i="14"/>
  <c r="Y305" i="14" s="1"/>
  <c r="AE167" i="14"/>
  <c r="AZ190" i="14"/>
  <c r="BF190" i="14"/>
  <c r="AG305" i="14"/>
  <c r="AH305" i="14" s="1"/>
  <c r="AG749" i="14"/>
  <c r="AE853" i="14"/>
  <c r="AZ841" i="14"/>
  <c r="BF841" i="14"/>
  <c r="BF774" i="14"/>
  <c r="BB774" i="14"/>
  <c r="AZ774" i="14"/>
  <c r="BD32" i="14"/>
  <c r="BC32" i="14"/>
  <c r="BD643" i="14"/>
  <c r="BC643" i="14"/>
  <c r="AV52" i="112"/>
  <c r="AF52" i="112"/>
  <c r="AE45" i="112"/>
  <c r="W45" i="112"/>
  <c r="V18" i="112"/>
  <c r="S17" i="112"/>
  <c r="BB152" i="14"/>
  <c r="BF152" i="14"/>
  <c r="AZ152" i="14"/>
  <c r="AG223" i="14"/>
  <c r="Y223" i="14"/>
  <c r="AV264" i="14"/>
  <c r="AN264" i="14"/>
  <c r="S16" i="14"/>
  <c r="AE16" i="14" s="1"/>
  <c r="AV23" i="112"/>
  <c r="AF23" i="112"/>
  <c r="AV78" i="112"/>
  <c r="AF78" i="112"/>
  <c r="AV87" i="112"/>
  <c r="AF87" i="112"/>
  <c r="BB742" i="14"/>
  <c r="BF28" i="14"/>
  <c r="AZ28" i="14"/>
  <c r="BB28" i="14"/>
  <c r="AY26" i="14"/>
  <c r="BF122" i="14"/>
  <c r="BF70" i="14"/>
  <c r="AZ70" i="14"/>
  <c r="BB70" i="14"/>
  <c r="BD87" i="14"/>
  <c r="BC87" i="14"/>
  <c r="BF564" i="14"/>
  <c r="BB564" i="14"/>
  <c r="AZ564" i="14"/>
  <c r="AH587" i="14"/>
  <c r="AY587" i="14"/>
  <c r="AV161" i="112"/>
  <c r="AF161" i="112"/>
  <c r="AV92" i="112"/>
  <c r="AF92" i="112"/>
  <c r="AZ135" i="112"/>
  <c r="AY135" i="112"/>
  <c r="BA135" i="112" s="1"/>
  <c r="AW135" i="112"/>
  <c r="AV157" i="112"/>
  <c r="AF157" i="112"/>
  <c r="BF85" i="14"/>
  <c r="AE85" i="14"/>
  <c r="S58" i="14"/>
  <c r="BB85" i="14"/>
  <c r="BC85" i="14" s="1"/>
  <c r="AT85" i="14"/>
  <c r="AN85" i="14"/>
  <c r="AZ777" i="14"/>
  <c r="BF777" i="14"/>
  <c r="BB777" i="14"/>
  <c r="BF324" i="14"/>
  <c r="AZ277" i="14"/>
  <c r="BF277" i="14"/>
  <c r="BB277" i="14"/>
  <c r="BF695" i="14"/>
  <c r="AZ695" i="14"/>
  <c r="BB695" i="14"/>
  <c r="BF355" i="14"/>
  <c r="BB355" i="14"/>
  <c r="AZ355" i="14"/>
  <c r="AZ992" i="14"/>
  <c r="BF992" i="14"/>
  <c r="BB992" i="14"/>
  <c r="BB137" i="14"/>
  <c r="AZ137" i="14"/>
  <c r="BF137" i="14"/>
  <c r="AV160" i="112"/>
  <c r="AF160" i="112"/>
  <c r="AV104" i="112"/>
  <c r="AF104" i="112"/>
  <c r="AF33" i="112"/>
  <c r="AV33" i="112"/>
  <c r="AE116" i="112"/>
  <c r="W116" i="112"/>
  <c r="AV20" i="112"/>
  <c r="AF20" i="112"/>
  <c r="AE62" i="112"/>
  <c r="W62" i="112"/>
  <c r="BF549" i="14"/>
  <c r="BB549" i="14"/>
  <c r="AZ549" i="14"/>
  <c r="BF788" i="14"/>
  <c r="BF888" i="14"/>
  <c r="BF815" i="14"/>
  <c r="BB815" i="14"/>
  <c r="AZ815" i="14"/>
  <c r="BD36" i="14"/>
  <c r="BC36" i="14"/>
  <c r="AY507" i="14"/>
  <c r="AW507" i="14"/>
  <c r="BF269" i="14"/>
  <c r="AZ269" i="14"/>
  <c r="BB269" i="14"/>
  <c r="AY173" i="14"/>
  <c r="Y168" i="14"/>
  <c r="AZ375" i="14"/>
  <c r="BB375" i="14"/>
  <c r="BB414" i="14"/>
  <c r="BF414" i="14"/>
  <c r="AY620" i="14"/>
  <c r="AZ620" i="14" s="1"/>
  <c r="AZ628" i="14"/>
  <c r="BF628" i="14"/>
  <c r="BD33" i="14"/>
  <c r="BC33" i="14"/>
  <c r="AV103" i="112"/>
  <c r="AF103" i="112"/>
  <c r="AF72" i="112"/>
  <c r="T43" i="112"/>
  <c r="V44" i="112"/>
  <c r="AE19" i="112"/>
  <c r="W19" i="112"/>
  <c r="AY44" i="99"/>
  <c r="BA44" i="99"/>
  <c r="BB826" i="14"/>
  <c r="BF826" i="14"/>
  <c r="AZ826" i="14"/>
  <c r="BF373" i="14"/>
  <c r="AZ373" i="14"/>
  <c r="BB373" i="14"/>
  <c r="BF504" i="14"/>
  <c r="BF356" i="14"/>
  <c r="AZ356" i="14"/>
  <c r="BB356" i="14"/>
  <c r="AZ830" i="14"/>
  <c r="BF830" i="14"/>
  <c r="BB830" i="14"/>
  <c r="BC975" i="14"/>
  <c r="BD975" i="14"/>
  <c r="BB19" i="14"/>
  <c r="AZ19" i="14"/>
  <c r="BF19" i="14"/>
  <c r="W57" i="14"/>
  <c r="X58" i="14"/>
  <c r="R112" i="112"/>
  <c r="V101" i="112"/>
  <c r="S100" i="112"/>
  <c r="AV95" i="112"/>
  <c r="AF95" i="112"/>
  <c r="V142" i="14"/>
  <c r="X167" i="14"/>
  <c r="AG167" i="14" s="1"/>
  <c r="BF650" i="14"/>
  <c r="BB650" i="14"/>
  <c r="AT17" i="14"/>
  <c r="BF969" i="14"/>
  <c r="AW171" i="14"/>
  <c r="AY171" i="14"/>
  <c r="BD775" i="14"/>
  <c r="BC775" i="14"/>
  <c r="S132" i="112"/>
  <c r="V133" i="112"/>
  <c r="AY602" i="14"/>
  <c r="BD589" i="14"/>
  <c r="BC589" i="14"/>
  <c r="BC555" i="14"/>
  <c r="BD555" i="14"/>
  <c r="BF580" i="14"/>
  <c r="AQ13" i="112"/>
  <c r="AB56" i="112"/>
  <c r="S152" i="112"/>
  <c r="V153" i="112"/>
  <c r="BF80" i="14"/>
  <c r="BF235" i="14"/>
  <c r="BB235" i="14"/>
  <c r="AZ235" i="14"/>
  <c r="BF320" i="14"/>
  <c r="BB320" i="14"/>
  <c r="AZ320" i="14"/>
  <c r="BB193" i="14"/>
  <c r="BF193" i="14"/>
  <c r="AZ193" i="14"/>
  <c r="AW646" i="14"/>
  <c r="AY646" i="14"/>
  <c r="BF239" i="14"/>
  <c r="AG255" i="14"/>
  <c r="AV480" i="14"/>
  <c r="AW480" i="14" s="1"/>
  <c r="BD561" i="14"/>
  <c r="AV677" i="14"/>
  <c r="AW677" i="14" s="1"/>
  <c r="AZ944" i="14"/>
  <c r="BF944" i="14"/>
  <c r="BF967" i="14"/>
  <c r="AZ466" i="14"/>
  <c r="BB466" i="14"/>
  <c r="BF466" i="14"/>
  <c r="BD894" i="14"/>
  <c r="BC894" i="14"/>
  <c r="AT113" i="112"/>
  <c r="AU113" i="112" s="1"/>
  <c r="AK112" i="112"/>
  <c r="AQ58" i="112"/>
  <c r="AF49" i="112"/>
  <c r="AV49" i="112"/>
  <c r="BF52" i="14"/>
  <c r="BB52" i="14"/>
  <c r="AZ52" i="14"/>
  <c r="AH18" i="14"/>
  <c r="AY18" i="14"/>
  <c r="AG59" i="14"/>
  <c r="Y59" i="14"/>
  <c r="AQ98" i="112"/>
  <c r="AE102" i="112"/>
  <c r="W102" i="112"/>
  <c r="AV91" i="112"/>
  <c r="AF91" i="112"/>
  <c r="AV21" i="112"/>
  <c r="AF21" i="112"/>
  <c r="AV86" i="112"/>
  <c r="AF86" i="112"/>
  <c r="AY63" i="112"/>
  <c r="BA63" i="112" s="1"/>
  <c r="AW63" i="112"/>
  <c r="AZ63" i="112"/>
  <c r="S740" i="14"/>
  <c r="AN741" i="14"/>
  <c r="AT741" i="14"/>
  <c r="Y741" i="14"/>
  <c r="AH741" i="14"/>
  <c r="AE741" i="14"/>
  <c r="AW741" i="14"/>
  <c r="AZ233" i="14"/>
  <c r="BF233" i="14"/>
  <c r="BB233" i="14"/>
  <c r="BF731" i="14"/>
  <c r="BF195" i="14"/>
  <c r="AY41" i="99"/>
  <c r="BA41" i="99"/>
  <c r="AV32" i="112"/>
  <c r="AF32" i="112"/>
  <c r="AV155" i="112"/>
  <c r="AF155" i="112"/>
  <c r="AV36" i="112"/>
  <c r="AF36" i="112"/>
  <c r="AE134" i="112"/>
  <c r="W134" i="112"/>
  <c r="BF73" i="14"/>
  <c r="AZ73" i="14"/>
  <c r="BB73" i="14"/>
  <c r="AZ319" i="14"/>
  <c r="BF319" i="14"/>
  <c r="BB319" i="14"/>
  <c r="BF833" i="14"/>
  <c r="BB833" i="14"/>
  <c r="AZ833" i="14"/>
  <c r="BB907" i="14"/>
  <c r="BF907" i="14"/>
  <c r="AZ907" i="14"/>
  <c r="AE17" i="14"/>
  <c r="AV30" i="112"/>
  <c r="AF30" i="112"/>
  <c r="AY118" i="112"/>
  <c r="BA118" i="112" s="1"/>
  <c r="AZ118" i="112"/>
  <c r="AW118" i="112"/>
  <c r="AE154" i="112"/>
  <c r="W154" i="112"/>
  <c r="AV76" i="112"/>
  <c r="AF76" i="112"/>
  <c r="AV121" i="112"/>
  <c r="AF121" i="112"/>
  <c r="BB133" i="14"/>
  <c r="AZ133" i="14"/>
  <c r="BF133" i="14"/>
  <c r="BF225" i="14"/>
  <c r="AZ225" i="14"/>
  <c r="BB225" i="14"/>
  <c r="BF37" i="14"/>
  <c r="BB37" i="14"/>
  <c r="AR519" i="14"/>
  <c r="AS520" i="14"/>
  <c r="AW641" i="14"/>
  <c r="AY641" i="14"/>
  <c r="AW545" i="14"/>
  <c r="AY545" i="14"/>
  <c r="AN544" i="14"/>
  <c r="AV544" i="14"/>
  <c r="BF546" i="14"/>
  <c r="AZ546" i="14"/>
  <c r="BB546" i="14"/>
  <c r="AH131" i="14"/>
  <c r="AY131" i="14"/>
  <c r="BF134" i="14"/>
  <c r="BB134" i="14"/>
  <c r="AZ134" i="14"/>
  <c r="BC132" i="14"/>
  <c r="BD132" i="14"/>
  <c r="AG128" i="14"/>
  <c r="AE128" i="14"/>
  <c r="BF77" i="14"/>
  <c r="AQ57" i="14"/>
  <c r="AS58" i="14"/>
  <c r="BB649" i="14"/>
  <c r="BB648" i="14"/>
  <c r="AZ648" i="14"/>
  <c r="BB651" i="14"/>
  <c r="AH644" i="14"/>
  <c r="AS600" i="14"/>
  <c r="AQ599" i="14"/>
  <c r="AS599" i="14" s="1"/>
  <c r="AJ599" i="14"/>
  <c r="AM600" i="14"/>
  <c r="BB603" i="14"/>
  <c r="AZ603" i="14"/>
  <c r="AH601" i="14"/>
  <c r="AV592" i="14"/>
  <c r="AN592" i="14"/>
  <c r="BD594" i="14"/>
  <c r="BC594" i="14"/>
  <c r="BB881" i="14"/>
  <c r="AZ881" i="14"/>
  <c r="AD839" i="14"/>
  <c r="BB872" i="14"/>
  <c r="AZ872" i="14"/>
  <c r="AZ875" i="14"/>
  <c r="BB875" i="14"/>
  <c r="AY870" i="14"/>
  <c r="BF870" i="14" s="1"/>
  <c r="AH870" i="14"/>
  <c r="AZ866" i="14"/>
  <c r="BB866" i="14"/>
  <c r="AZ857" i="14"/>
  <c r="AY797" i="14"/>
  <c r="BF797" i="14" s="1"/>
  <c r="AH797" i="14"/>
  <c r="BC40" i="14"/>
  <c r="BD40" i="14"/>
  <c r="BB38" i="14"/>
  <c r="BD35" i="14"/>
  <c r="BC35" i="14"/>
  <c r="AG16" i="14"/>
  <c r="AH16" i="14" s="1"/>
  <c r="AM15" i="14"/>
  <c r="AJ14" i="14"/>
  <c r="AM14" i="14" s="1"/>
  <c r="AN16" i="14"/>
  <c r="AV16" i="14"/>
  <c r="AW16" i="14" s="1"/>
  <c r="AA14" i="14"/>
  <c r="AD14" i="14" s="1"/>
  <c r="AD15" i="14"/>
  <c r="BC34" i="14"/>
  <c r="BD34" i="14"/>
  <c r="AH17" i="14"/>
  <c r="AY17" i="14"/>
  <c r="BF17" i="14" s="1"/>
  <c r="AZ732" i="14"/>
  <c r="BB732" i="14"/>
  <c r="BB731" i="14"/>
  <c r="BC731" i="14" s="1"/>
  <c r="AY983" i="14"/>
  <c r="BF983" i="14" s="1"/>
  <c r="AH983" i="14"/>
  <c r="BD991" i="14"/>
  <c r="BC991" i="14"/>
  <c r="AA980" i="14"/>
  <c r="AD981" i="14"/>
  <c r="AE981" i="14" s="1"/>
  <c r="BD988" i="14"/>
  <c r="BC988" i="14"/>
  <c r="AG982" i="14"/>
  <c r="AG981" i="14"/>
  <c r="AY981" i="14" s="1"/>
  <c r="BF981" i="14" s="1"/>
  <c r="BD989" i="14"/>
  <c r="BC989" i="14"/>
  <c r="BB990" i="14"/>
  <c r="AZ990" i="14"/>
  <c r="BD986" i="14"/>
  <c r="BC986" i="14"/>
  <c r="AS980" i="14"/>
  <c r="AV980" i="14" s="1"/>
  <c r="AW980" i="14" s="1"/>
  <c r="AP979" i="14"/>
  <c r="AJ978" i="14"/>
  <c r="AM978" i="14" s="1"/>
  <c r="AM979" i="14"/>
  <c r="X980" i="14"/>
  <c r="U979" i="14"/>
  <c r="BC984" i="14"/>
  <c r="BD984" i="14"/>
  <c r="AT980" i="14"/>
  <c r="S979" i="14"/>
  <c r="AN980" i="14"/>
  <c r="BB976" i="14"/>
  <c r="AZ976" i="14"/>
  <c r="AY968" i="14"/>
  <c r="BB968" i="14" s="1"/>
  <c r="BC977" i="14"/>
  <c r="BD977" i="14"/>
  <c r="AZ972" i="14"/>
  <c r="BB972" i="14"/>
  <c r="BD973" i="14"/>
  <c r="BC973" i="14"/>
  <c r="AQ965" i="14"/>
  <c r="AS966" i="14"/>
  <c r="AL965" i="14"/>
  <c r="AM966" i="14"/>
  <c r="AA965" i="14"/>
  <c r="AD966" i="14"/>
  <c r="AG966" i="14" s="1"/>
  <c r="BD971" i="14"/>
  <c r="BC971" i="14"/>
  <c r="S966" i="14"/>
  <c r="AH967" i="14"/>
  <c r="AZ967" i="14"/>
  <c r="BB967" i="14"/>
  <c r="BC967" i="14" s="1"/>
  <c r="AT967" i="14"/>
  <c r="AE967" i="14"/>
  <c r="Y967" i="14"/>
  <c r="AN967" i="14"/>
  <c r="AW967" i="14"/>
  <c r="BB963" i="14"/>
  <c r="AZ963" i="14"/>
  <c r="BC962" i="14"/>
  <c r="BD962" i="14"/>
  <c r="BB961" i="14"/>
  <c r="AZ961" i="14"/>
  <c r="BC954" i="14"/>
  <c r="BD954" i="14"/>
  <c r="AZ953" i="14"/>
  <c r="BB953" i="14"/>
  <c r="AY952" i="14"/>
  <c r="BF952" i="14" s="1"/>
  <c r="BD958" i="14"/>
  <c r="BC958" i="14"/>
  <c r="AP950" i="14"/>
  <c r="AS951" i="14"/>
  <c r="AT951" i="14" s="1"/>
  <c r="AV953" i="14"/>
  <c r="AW953" i="14" s="1"/>
  <c r="AN953" i="14"/>
  <c r="AJ949" i="14"/>
  <c r="AK951" i="14"/>
  <c r="AM952" i="14"/>
  <c r="AB949" i="14"/>
  <c r="AD949" i="14" s="1"/>
  <c r="AE949" i="14" s="1"/>
  <c r="AD950" i="14"/>
  <c r="AE950" i="14" s="1"/>
  <c r="U950" i="14"/>
  <c r="X951" i="14"/>
  <c r="AG952" i="14"/>
  <c r="AH952" i="14" s="1"/>
  <c r="Y952" i="14"/>
  <c r="AP940" i="14"/>
  <c r="AS941" i="14"/>
  <c r="AV941" i="14" s="1"/>
  <c r="BD943" i="14"/>
  <c r="AY946" i="14"/>
  <c r="BF946" i="14" s="1"/>
  <c r="AW946" i="14"/>
  <c r="AZ947" i="14"/>
  <c r="BB947" i="14"/>
  <c r="AA940" i="14"/>
  <c r="AD941" i="14"/>
  <c r="AG942" i="14"/>
  <c r="BC948" i="14"/>
  <c r="BD948" i="14"/>
  <c r="X941" i="14"/>
  <c r="AG941" i="14" s="1"/>
  <c r="U940" i="14"/>
  <c r="BB930" i="14"/>
  <c r="AZ930" i="14"/>
  <c r="AS926" i="14"/>
  <c r="AP925" i="14"/>
  <c r="AS925" i="14" s="1"/>
  <c r="AJ925" i="14"/>
  <c r="AM926" i="14"/>
  <c r="BD931" i="14"/>
  <c r="BC931" i="14"/>
  <c r="AA926" i="14"/>
  <c r="AD927" i="14"/>
  <c r="AG927" i="14" s="1"/>
  <c r="AY927" i="14" s="1"/>
  <c r="BF927" i="14" s="1"/>
  <c r="BD928" i="14"/>
  <c r="BB923" i="14"/>
  <c r="AZ923" i="14"/>
  <c r="AV913" i="14"/>
  <c r="AW913" i="14" s="1"/>
  <c r="BB921" i="14"/>
  <c r="AZ921" i="14"/>
  <c r="BB920" i="14"/>
  <c r="AZ920" i="14"/>
  <c r="BD924" i="14"/>
  <c r="BC924" i="14"/>
  <c r="AG913" i="14"/>
  <c r="AH913" i="14" s="1"/>
  <c r="AS911" i="14"/>
  <c r="AV914" i="14"/>
  <c r="AT914" i="14"/>
  <c r="AL910" i="14"/>
  <c r="AM911" i="14"/>
  <c r="AV911" i="14" s="1"/>
  <c r="AH915" i="14"/>
  <c r="AY915" i="14"/>
  <c r="BF915" i="14" s="1"/>
  <c r="AY913" i="14"/>
  <c r="BF913" i="14" s="1"/>
  <c r="AD912" i="14"/>
  <c r="AG912" i="14" s="1"/>
  <c r="AA911" i="14"/>
  <c r="BC916" i="14"/>
  <c r="BD916" i="14"/>
  <c r="BC917" i="14"/>
  <c r="BD917" i="14"/>
  <c r="AM940" i="14"/>
  <c r="AK939" i="14"/>
  <c r="AN941" i="14"/>
  <c r="AT941" i="14"/>
  <c r="AE941" i="14"/>
  <c r="AH941" i="14"/>
  <c r="S940" i="14"/>
  <c r="AZ936" i="14"/>
  <c r="BB936" i="14"/>
  <c r="AZ932" i="14"/>
  <c r="BB932" i="14"/>
  <c r="AZ934" i="14"/>
  <c r="BB934" i="14"/>
  <c r="AZ933" i="14"/>
  <c r="BB933" i="14"/>
  <c r="AZ935" i="14"/>
  <c r="BB935" i="14"/>
  <c r="AZ937" i="14"/>
  <c r="BB937" i="14"/>
  <c r="AN927" i="14"/>
  <c r="AE927" i="14"/>
  <c r="AH927" i="14"/>
  <c r="BB927" i="14"/>
  <c r="BC927" i="14" s="1"/>
  <c r="S926" i="14"/>
  <c r="AT927" i="14"/>
  <c r="AW927" i="14"/>
  <c r="Y927" i="14"/>
  <c r="AZ927" i="14"/>
  <c r="BD927" i="14"/>
  <c r="AT912" i="14"/>
  <c r="Y912" i="14"/>
  <c r="AN912" i="14"/>
  <c r="AW912" i="14"/>
  <c r="S911" i="14"/>
  <c r="AZ905" i="14"/>
  <c r="BB905" i="14"/>
  <c r="AN898" i="14"/>
  <c r="AZ909" i="14"/>
  <c r="BB909" i="14"/>
  <c r="AQ896" i="14"/>
  <c r="AS897" i="14"/>
  <c r="BB904" i="14"/>
  <c r="AZ904" i="14"/>
  <c r="AJ896" i="14"/>
  <c r="AM897" i="14"/>
  <c r="AN897" i="14" s="1"/>
  <c r="AY900" i="14"/>
  <c r="BF900" i="14" s="1"/>
  <c r="AH900" i="14"/>
  <c r="AA895" i="14"/>
  <c r="AY899" i="14"/>
  <c r="BF899" i="14" s="1"/>
  <c r="AH899" i="14"/>
  <c r="AB897" i="14"/>
  <c r="AD898" i="14"/>
  <c r="AE898" i="14" s="1"/>
  <c r="BD902" i="14"/>
  <c r="BC902" i="14"/>
  <c r="U896" i="14"/>
  <c r="X897" i="14"/>
  <c r="Y897" i="14" s="1"/>
  <c r="AT897" i="14"/>
  <c r="S896" i="14"/>
  <c r="BB877" i="14"/>
  <c r="AW877" i="14"/>
  <c r="AZ887" i="14"/>
  <c r="BB887" i="14"/>
  <c r="BC884" i="14"/>
  <c r="BD884" i="14"/>
  <c r="BB885" i="14"/>
  <c r="AZ885" i="14"/>
  <c r="AZ886" i="14"/>
  <c r="BB886" i="14"/>
  <c r="BD882" i="14"/>
  <c r="BC882" i="14"/>
  <c r="BC879" i="14"/>
  <c r="BD879" i="14"/>
  <c r="AY878" i="14"/>
  <c r="BF878" i="14" s="1"/>
  <c r="BC880" i="14"/>
  <c r="BD880" i="14"/>
  <c r="BB876" i="14"/>
  <c r="AZ876" i="14"/>
  <c r="BD873" i="14"/>
  <c r="BC873" i="14"/>
  <c r="AZ874" i="14"/>
  <c r="BB874" i="14"/>
  <c r="AY871" i="14"/>
  <c r="BF871" i="14" s="1"/>
  <c r="AH871" i="14"/>
  <c r="AG839" i="14"/>
  <c r="AH839" i="14" s="1"/>
  <c r="AV864" i="14"/>
  <c r="AW864" i="14" s="1"/>
  <c r="AT864" i="14"/>
  <c r="AR839" i="14"/>
  <c r="AS863" i="14"/>
  <c r="BB868" i="14"/>
  <c r="AZ868" i="14"/>
  <c r="AH864" i="14"/>
  <c r="BD865" i="14"/>
  <c r="BC865" i="14"/>
  <c r="BD869" i="14"/>
  <c r="BC869" i="14"/>
  <c r="BB867" i="14"/>
  <c r="AZ867" i="14"/>
  <c r="BD862" i="14"/>
  <c r="BC862" i="14"/>
  <c r="BB860" i="14"/>
  <c r="AZ860" i="14"/>
  <c r="AZ859" i="14"/>
  <c r="BB859" i="14"/>
  <c r="BD857" i="14"/>
  <c r="AV853" i="14"/>
  <c r="AW853" i="14" s="1"/>
  <c r="BB854" i="14"/>
  <c r="AZ854" i="14"/>
  <c r="BC855" i="14"/>
  <c r="BD855" i="14"/>
  <c r="BD856" i="14"/>
  <c r="BC856" i="14"/>
  <c r="AG853" i="14"/>
  <c r="AZ850" i="14"/>
  <c r="BB850" i="14"/>
  <c r="AZ852" i="14"/>
  <c r="BB852" i="14"/>
  <c r="AZ851" i="14"/>
  <c r="BB851" i="14"/>
  <c r="BB849" i="14"/>
  <c r="AZ849" i="14"/>
  <c r="BB841" i="14"/>
  <c r="AE839" i="14"/>
  <c r="BD847" i="14"/>
  <c r="BC847" i="14"/>
  <c r="BC845" i="14"/>
  <c r="BD845" i="14"/>
  <c r="AJ837" i="14"/>
  <c r="AM838" i="14"/>
  <c r="AN838" i="14" s="1"/>
  <c r="AZ843" i="14"/>
  <c r="BB843" i="14"/>
  <c r="AB837" i="14"/>
  <c r="AD838" i="14"/>
  <c r="AG838" i="14" s="1"/>
  <c r="BC844" i="14"/>
  <c r="BD844" i="14"/>
  <c r="V836" i="14"/>
  <c r="X836" i="14" s="1"/>
  <c r="X837" i="14"/>
  <c r="S837" i="14"/>
  <c r="Y838" i="14"/>
  <c r="BC834" i="14"/>
  <c r="BD834" i="14"/>
  <c r="BD835" i="14"/>
  <c r="BC835" i="14"/>
  <c r="AV822" i="14"/>
  <c r="AW822" i="14" s="1"/>
  <c r="BD831" i="14"/>
  <c r="BC831" i="14"/>
  <c r="BB832" i="14"/>
  <c r="AZ832" i="14"/>
  <c r="AZ829" i="14"/>
  <c r="BB829" i="14"/>
  <c r="BB828" i="14"/>
  <c r="AZ828" i="14"/>
  <c r="AZ823" i="14"/>
  <c r="AE823" i="14"/>
  <c r="X820" i="14"/>
  <c r="U819" i="14"/>
  <c r="X819" i="14" s="1"/>
  <c r="AH823" i="14"/>
  <c r="AS821" i="14"/>
  <c r="AP820" i="14"/>
  <c r="AK820" i="14"/>
  <c r="AM821" i="14"/>
  <c r="BC823" i="14"/>
  <c r="BD823" i="14"/>
  <c r="AB821" i="14"/>
  <c r="AD822" i="14"/>
  <c r="AG822" i="14" s="1"/>
  <c r="S821" i="14"/>
  <c r="AN822" i="14"/>
  <c r="AT822" i="14"/>
  <c r="Y822" i="14"/>
  <c r="BD816" i="14"/>
  <c r="BC816" i="14"/>
  <c r="AZ817" i="14"/>
  <c r="BB817" i="14"/>
  <c r="BC812" i="14"/>
  <c r="BD812" i="14"/>
  <c r="BB813" i="14"/>
  <c r="AZ813" i="14"/>
  <c r="BD809" i="14"/>
  <c r="BC809" i="14"/>
  <c r="BC810" i="14"/>
  <c r="BD810" i="14"/>
  <c r="AS802" i="14"/>
  <c r="AT802" i="14" s="1"/>
  <c r="AP801" i="14"/>
  <c r="AM803" i="14"/>
  <c r="AJ802" i="14"/>
  <c r="AV804" i="14"/>
  <c r="AW804" i="14" s="1"/>
  <c r="AN804" i="14"/>
  <c r="AH806" i="14"/>
  <c r="AY806" i="14"/>
  <c r="BF806" i="14" s="1"/>
  <c r="AZ808" i="14"/>
  <c r="BB808" i="14"/>
  <c r="AD803" i="14"/>
  <c r="AE803" i="14" s="1"/>
  <c r="AA802" i="14"/>
  <c r="V802" i="14"/>
  <c r="X803" i="14"/>
  <c r="AY805" i="14"/>
  <c r="BF805" i="14" s="1"/>
  <c r="AH805" i="14"/>
  <c r="AG804" i="14"/>
  <c r="Y804" i="14"/>
  <c r="S801" i="14"/>
  <c r="AH798" i="14"/>
  <c r="AY798" i="14"/>
  <c r="BF798" i="14" s="1"/>
  <c r="BC800" i="14"/>
  <c r="BD800" i="14"/>
  <c r="BB791" i="14"/>
  <c r="AZ791" i="14"/>
  <c r="AZ795" i="14"/>
  <c r="BB795" i="14"/>
  <c r="BB796" i="14"/>
  <c r="AZ796" i="14"/>
  <c r="AW782" i="14"/>
  <c r="AV781" i="14"/>
  <c r="BB782" i="14"/>
  <c r="AZ782" i="14"/>
  <c r="BB772" i="14"/>
  <c r="AZ772" i="14"/>
  <c r="BB776" i="14"/>
  <c r="AZ776" i="14"/>
  <c r="AV762" i="14"/>
  <c r="AW762" i="14" s="1"/>
  <c r="BB767" i="14"/>
  <c r="AZ767" i="14"/>
  <c r="BB764" i="14"/>
  <c r="AZ764" i="14"/>
  <c r="BC766" i="14"/>
  <c r="BD766" i="14"/>
  <c r="AJ760" i="14"/>
  <c r="AM760" i="14" s="1"/>
  <c r="AV760" i="14" s="1"/>
  <c r="AM761" i="14"/>
  <c r="AV761" i="14" s="1"/>
  <c r="AY763" i="14"/>
  <c r="AC761" i="14"/>
  <c r="AD762" i="14"/>
  <c r="AG762" i="14" s="1"/>
  <c r="BB771" i="14"/>
  <c r="AZ771" i="14"/>
  <c r="BD770" i="14"/>
  <c r="BC770" i="14"/>
  <c r="BB769" i="14"/>
  <c r="AZ769" i="14"/>
  <c r="U760" i="14"/>
  <c r="X760" i="14" s="1"/>
  <c r="X761" i="14"/>
  <c r="Y763" i="14"/>
  <c r="AP746" i="14"/>
  <c r="AS747" i="14"/>
  <c r="AJ746" i="14"/>
  <c r="AM747" i="14"/>
  <c r="AZ752" i="14"/>
  <c r="BB752" i="14"/>
  <c r="AA747" i="14"/>
  <c r="AD748" i="14"/>
  <c r="U747" i="14"/>
  <c r="X748" i="14"/>
  <c r="AG748" i="14" s="1"/>
  <c r="AY748" i="14" s="1"/>
  <c r="BF748" i="14" s="1"/>
  <c r="AW733" i="14"/>
  <c r="AY733" i="14"/>
  <c r="BF733" i="14" s="1"/>
  <c r="BB734" i="14"/>
  <c r="AZ734" i="14"/>
  <c r="AZ736" i="14"/>
  <c r="BB736" i="14"/>
  <c r="AZ738" i="14"/>
  <c r="BB738" i="14"/>
  <c r="AZ730" i="14"/>
  <c r="BB730" i="14"/>
  <c r="BC729" i="14"/>
  <c r="BD729" i="14"/>
  <c r="AZ727" i="14"/>
  <c r="BB727" i="14"/>
  <c r="BD728" i="14"/>
  <c r="BC728" i="14"/>
  <c r="U716" i="14"/>
  <c r="X717" i="14"/>
  <c r="BD724" i="14"/>
  <c r="BC724" i="14"/>
  <c r="AH722" i="14"/>
  <c r="AY722" i="14"/>
  <c r="BF722" i="14" s="1"/>
  <c r="AW718" i="14"/>
  <c r="AY718" i="14"/>
  <c r="BF718" i="14" s="1"/>
  <c r="BC720" i="14"/>
  <c r="BD720" i="14"/>
  <c r="AS715" i="14"/>
  <c r="AT715" i="14" s="1"/>
  <c r="AQ714" i="14"/>
  <c r="AS714" i="14" s="1"/>
  <c r="AT714" i="14" s="1"/>
  <c r="AL714" i="14"/>
  <c r="AM715" i="14"/>
  <c r="AV716" i="14"/>
  <c r="AW716" i="14" s="1"/>
  <c r="AN716" i="14"/>
  <c r="BC721" i="14"/>
  <c r="BD721" i="14"/>
  <c r="AB714" i="14"/>
  <c r="AD714" i="14" s="1"/>
  <c r="AD715" i="14"/>
  <c r="AE715" i="14" s="1"/>
  <c r="AZ723" i="14"/>
  <c r="BB723" i="14"/>
  <c r="S761" i="14"/>
  <c r="Y762" i="14"/>
  <c r="AT762" i="14"/>
  <c r="AN762" i="14"/>
  <c r="AQ753" i="14"/>
  <c r="AS754" i="14"/>
  <c r="AV755" i="14"/>
  <c r="AK753" i="14"/>
  <c r="AM754" i="14"/>
  <c r="AV754" i="14" s="1"/>
  <c r="AB753" i="14"/>
  <c r="AD754" i="14"/>
  <c r="BB759" i="14"/>
  <c r="AZ759" i="14"/>
  <c r="W754" i="14"/>
  <c r="X755" i="14"/>
  <c r="AG755" i="14" s="1"/>
  <c r="AY755" i="14" s="1"/>
  <c r="BB755" i="14" s="1"/>
  <c r="BC755" i="14" s="1"/>
  <c r="Y756" i="14"/>
  <c r="AH756" i="14"/>
  <c r="AE755" i="14"/>
  <c r="AW755" i="14"/>
  <c r="S754" i="14"/>
  <c r="AT755" i="14"/>
  <c r="AN755" i="14"/>
  <c r="Y755" i="14"/>
  <c r="BD756" i="14"/>
  <c r="S747" i="14"/>
  <c r="AN748" i="14"/>
  <c r="AE748" i="14"/>
  <c r="Y748" i="14"/>
  <c r="AZ748" i="14"/>
  <c r="AT748" i="14"/>
  <c r="AH748" i="14"/>
  <c r="AE714" i="14"/>
  <c r="BB711" i="14"/>
  <c r="AZ711" i="14"/>
  <c r="AZ709" i="14"/>
  <c r="BB709" i="14"/>
  <c r="AP698" i="14"/>
  <c r="AJ698" i="14"/>
  <c r="AM698" i="14" s="1"/>
  <c r="AM699" i="14"/>
  <c r="AA699" i="14"/>
  <c r="AD700" i="14"/>
  <c r="BC712" i="14"/>
  <c r="BD712" i="14"/>
  <c r="BC708" i="14"/>
  <c r="BD708" i="14"/>
  <c r="BB710" i="14"/>
  <c r="AZ710" i="14"/>
  <c r="BC707" i="14"/>
  <c r="BD707" i="14"/>
  <c r="V699" i="14"/>
  <c r="X700" i="14"/>
  <c r="S700" i="14"/>
  <c r="AE701" i="14"/>
  <c r="AN701" i="14"/>
  <c r="Y701" i="14"/>
  <c r="BB693" i="14"/>
  <c r="AZ693" i="14"/>
  <c r="AZ697" i="14"/>
  <c r="BB697" i="14"/>
  <c r="BB692" i="14"/>
  <c r="AZ692" i="14"/>
  <c r="AY688" i="14"/>
  <c r="BF688" i="14" s="1"/>
  <c r="AH688" i="14"/>
  <c r="BD691" i="14"/>
  <c r="BC691" i="14"/>
  <c r="AZ687" i="14"/>
  <c r="BB687" i="14"/>
  <c r="BD690" i="14"/>
  <c r="BC690" i="14"/>
  <c r="BB686" i="14"/>
  <c r="AZ686" i="14"/>
  <c r="AS676" i="14"/>
  <c r="AR675" i="14"/>
  <c r="BB681" i="14"/>
  <c r="AZ681" i="14"/>
  <c r="AG677" i="14"/>
  <c r="AZ683" i="14"/>
  <c r="BB683" i="14"/>
  <c r="AD675" i="14"/>
  <c r="AA654" i="14"/>
  <c r="AA653" i="14" s="1"/>
  <c r="AH678" i="14"/>
  <c r="AY678" i="14"/>
  <c r="BF678" i="14" s="1"/>
  <c r="U654" i="14"/>
  <c r="U653" i="14" s="1"/>
  <c r="X675" i="14"/>
  <c r="AZ682" i="14"/>
  <c r="BB682" i="14"/>
  <c r="AZ679" i="14"/>
  <c r="BB679" i="14"/>
  <c r="BD684" i="14"/>
  <c r="BC684" i="14"/>
  <c r="BD671" i="14"/>
  <c r="BC671" i="14"/>
  <c r="BB669" i="14"/>
  <c r="AZ669" i="14"/>
  <c r="BB672" i="14"/>
  <c r="BD670" i="14"/>
  <c r="BC670" i="14"/>
  <c r="AZ667" i="14"/>
  <c r="BB667" i="14"/>
  <c r="AZ665" i="14"/>
  <c r="BB665" i="14"/>
  <c r="AQ655" i="14"/>
  <c r="AS656" i="14"/>
  <c r="AT656" i="14" s="1"/>
  <c r="AM656" i="14"/>
  <c r="AN656" i="14" s="1"/>
  <c r="AJ655" i="14"/>
  <c r="AY657" i="14"/>
  <c r="BF657" i="14" s="1"/>
  <c r="AZ658" i="14"/>
  <c r="BB658" i="14"/>
  <c r="AB655" i="14"/>
  <c r="AD656" i="14"/>
  <c r="AG656" i="14" s="1"/>
  <c r="AH656" i="14" s="1"/>
  <c r="V653" i="14"/>
  <c r="AN675" i="14"/>
  <c r="AE675" i="14"/>
  <c r="Y675" i="14"/>
  <c r="S655" i="14"/>
  <c r="Y656" i="14"/>
  <c r="AY645" i="14"/>
  <c r="BF645" i="14" s="1"/>
  <c r="AH645" i="14"/>
  <c r="BB628" i="14"/>
  <c r="AZ631" i="14"/>
  <c r="BB631" i="14"/>
  <c r="AZ632" i="14"/>
  <c r="BB632" i="14"/>
  <c r="AZ625" i="14"/>
  <c r="BB625" i="14"/>
  <c r="AZ626" i="14"/>
  <c r="BB626" i="14"/>
  <c r="BC627" i="14"/>
  <c r="BD627" i="14"/>
  <c r="AP618" i="14"/>
  <c r="AS619" i="14"/>
  <c r="AT619" i="14" s="1"/>
  <c r="AM619" i="14"/>
  <c r="AN619" i="14" s="1"/>
  <c r="AK618" i="14"/>
  <c r="AC617" i="14"/>
  <c r="AD618" i="14"/>
  <c r="BB624" i="14"/>
  <c r="AZ624" i="14"/>
  <c r="BD622" i="14"/>
  <c r="BC622" i="14"/>
  <c r="U596" i="14"/>
  <c r="V617" i="14"/>
  <c r="X618" i="14"/>
  <c r="S618" i="14"/>
  <c r="AE619" i="14"/>
  <c r="Y619" i="14"/>
  <c r="AH619" i="14"/>
  <c r="BD611" i="14"/>
  <c r="BC611" i="14"/>
  <c r="AZ613" i="14"/>
  <c r="BB613" i="14"/>
  <c r="AQ598" i="14"/>
  <c r="AS607" i="14"/>
  <c r="AK607" i="14"/>
  <c r="AM608" i="14"/>
  <c r="AV609" i="14"/>
  <c r="AW609" i="14" s="1"/>
  <c r="AN609" i="14"/>
  <c r="AD608" i="14"/>
  <c r="AA607" i="14"/>
  <c r="AD607" i="14" s="1"/>
  <c r="AG607" i="14" s="1"/>
  <c r="AH610" i="14"/>
  <c r="AY610" i="14"/>
  <c r="BF610" i="14" s="1"/>
  <c r="AG609" i="14"/>
  <c r="AE609" i="14"/>
  <c r="AZ615" i="14"/>
  <c r="BB615" i="14"/>
  <c r="AD600" i="14"/>
  <c r="AG600" i="14" s="1"/>
  <c r="AA599" i="14"/>
  <c r="W598" i="14"/>
  <c r="X599" i="14"/>
  <c r="Y607" i="14"/>
  <c r="AT607" i="14"/>
  <c r="Y600" i="14"/>
  <c r="AN600" i="14"/>
  <c r="S599" i="14"/>
  <c r="AT600" i="14"/>
  <c r="BF576" i="14"/>
  <c r="BB591" i="14"/>
  <c r="AZ591" i="14"/>
  <c r="AH593" i="14"/>
  <c r="AY593" i="14"/>
  <c r="BF593" i="14" s="1"/>
  <c r="BC574" i="14"/>
  <c r="BD574" i="14"/>
  <c r="AK558" i="14"/>
  <c r="AM559" i="14"/>
  <c r="AN559" i="14" s="1"/>
  <c r="BB573" i="14"/>
  <c r="AZ573" i="14"/>
  <c r="AZ572" i="14"/>
  <c r="BB572" i="14"/>
  <c r="AZ571" i="14"/>
  <c r="BB571" i="14"/>
  <c r="BD566" i="14"/>
  <c r="BC566" i="14"/>
  <c r="BB568" i="14"/>
  <c r="AZ568" i="14"/>
  <c r="AP558" i="14"/>
  <c r="AS559" i="14"/>
  <c r="AJ556" i="14"/>
  <c r="AZ565" i="14"/>
  <c r="BB565" i="14"/>
  <c r="V556" i="14"/>
  <c r="X557" i="14"/>
  <c r="Y559" i="14"/>
  <c r="S558" i="14"/>
  <c r="BC554" i="14"/>
  <c r="BD554" i="14"/>
  <c r="BF537" i="14"/>
  <c r="BF538" i="14"/>
  <c r="BD522" i="14"/>
  <c r="BC536" i="14"/>
  <c r="BD536" i="14"/>
  <c r="BB535" i="14"/>
  <c r="AZ535" i="14"/>
  <c r="BB534" i="14"/>
  <c r="AZ534" i="14"/>
  <c r="BC528" i="14"/>
  <c r="BD528" i="14"/>
  <c r="BC529" i="14"/>
  <c r="BD529" i="14"/>
  <c r="BB530" i="14"/>
  <c r="AZ530" i="14"/>
  <c r="BD531" i="14"/>
  <c r="BC531" i="14"/>
  <c r="AM520" i="14"/>
  <c r="AK519" i="14"/>
  <c r="AD520" i="14"/>
  <c r="AA519" i="14"/>
  <c r="AH523" i="14"/>
  <c r="AY523" i="14"/>
  <c r="BF523" i="14" s="1"/>
  <c r="AZ526" i="14"/>
  <c r="BB526" i="14"/>
  <c r="X520" i="14"/>
  <c r="U519" i="14"/>
  <c r="BD527" i="14"/>
  <c r="BC527" i="14"/>
  <c r="Y521" i="14"/>
  <c r="BD552" i="14"/>
  <c r="AZ521" i="14"/>
  <c r="BB521" i="14"/>
  <c r="BC521" i="14" s="1"/>
  <c r="AN521" i="14"/>
  <c r="AH521" i="14"/>
  <c r="S520" i="14"/>
  <c r="S519" i="14" s="1"/>
  <c r="AW521" i="14"/>
  <c r="BD516" i="14"/>
  <c r="BC516" i="14"/>
  <c r="Y480" i="14"/>
  <c r="BD514" i="14"/>
  <c r="BB510" i="14"/>
  <c r="AZ510" i="14"/>
  <c r="BB492" i="14"/>
  <c r="AZ492" i="14"/>
  <c r="AZ490" i="14"/>
  <c r="BB490" i="14"/>
  <c r="BB493" i="14"/>
  <c r="AZ493" i="14"/>
  <c r="AZ489" i="14"/>
  <c r="BB489" i="14"/>
  <c r="BB491" i="14"/>
  <c r="AZ491" i="14"/>
  <c r="AY480" i="14"/>
  <c r="BF480" i="14" s="1"/>
  <c r="BC488" i="14"/>
  <c r="BD488" i="14"/>
  <c r="AZ487" i="14"/>
  <c r="BB487" i="14"/>
  <c r="AY482" i="14"/>
  <c r="BF482" i="14" s="1"/>
  <c r="AH482" i="14"/>
  <c r="AP478" i="14"/>
  <c r="AS479" i="14"/>
  <c r="AT479" i="14" s="1"/>
  <c r="BD483" i="14"/>
  <c r="BC483" i="14"/>
  <c r="AJ478" i="14"/>
  <c r="AM479" i="14"/>
  <c r="AV479" i="14" s="1"/>
  <c r="AW479" i="14" s="1"/>
  <c r="AA477" i="14"/>
  <c r="AD477" i="14" s="1"/>
  <c r="AD478" i="14"/>
  <c r="AH480" i="14"/>
  <c r="AY481" i="14"/>
  <c r="BF481" i="14" s="1"/>
  <c r="AH481" i="14"/>
  <c r="U478" i="14"/>
  <c r="X479" i="14"/>
  <c r="AG479" i="14" s="1"/>
  <c r="AH479" i="14" s="1"/>
  <c r="BB485" i="14"/>
  <c r="AZ485" i="14"/>
  <c r="BD506" i="14"/>
  <c r="S478" i="14"/>
  <c r="AE479" i="14"/>
  <c r="AZ452" i="14"/>
  <c r="BB452" i="14"/>
  <c r="BB451" i="14"/>
  <c r="AZ451" i="14"/>
  <c r="AZ450" i="14"/>
  <c r="BB450" i="14"/>
  <c r="AZ439" i="14"/>
  <c r="BB439" i="14"/>
  <c r="BD448" i="14"/>
  <c r="BC448" i="14"/>
  <c r="AZ449" i="14"/>
  <c r="BB449" i="14"/>
  <c r="AZ445" i="14"/>
  <c r="BB445" i="14"/>
  <c r="BB446" i="14"/>
  <c r="AZ446" i="14"/>
  <c r="BB447" i="14"/>
  <c r="AZ447" i="14"/>
  <c r="AP434" i="14"/>
  <c r="AS434" i="14" s="1"/>
  <c r="AS435" i="14"/>
  <c r="BC440" i="14"/>
  <c r="BD440" i="14"/>
  <c r="BB441" i="14"/>
  <c r="AZ441" i="14"/>
  <c r="BB442" i="14"/>
  <c r="AZ442" i="14"/>
  <c r="AZ443" i="14"/>
  <c r="BB443" i="14"/>
  <c r="BF455" i="14"/>
  <c r="BF460" i="14"/>
  <c r="AZ469" i="14"/>
  <c r="BB469" i="14"/>
  <c r="BC470" i="14"/>
  <c r="BD470" i="14"/>
  <c r="AM436" i="14"/>
  <c r="AV436" i="14" s="1"/>
  <c r="AJ435" i="14"/>
  <c r="BB467" i="14"/>
  <c r="AZ467" i="14"/>
  <c r="BB472" i="14"/>
  <c r="AZ472" i="14"/>
  <c r="BD476" i="14"/>
  <c r="BC476" i="14"/>
  <c r="AD437" i="14"/>
  <c r="AG437" i="14" s="1"/>
  <c r="AY437" i="14" s="1"/>
  <c r="AA436" i="14"/>
  <c r="W435" i="14"/>
  <c r="X436" i="14"/>
  <c r="AH473" i="14"/>
  <c r="S436" i="14"/>
  <c r="AN437" i="14"/>
  <c r="AW437" i="14"/>
  <c r="Y437" i="14"/>
  <c r="AT437" i="14"/>
  <c r="BB424" i="14"/>
  <c r="AZ424" i="14"/>
  <c r="AZ433" i="14"/>
  <c r="BB433" i="14"/>
  <c r="AZ432" i="14"/>
  <c r="BB432" i="14"/>
  <c r="BB430" i="14"/>
  <c r="AZ430" i="14"/>
  <c r="BF422" i="14"/>
  <c r="BC428" i="14"/>
  <c r="BD428" i="14"/>
  <c r="AZ427" i="14"/>
  <c r="BB427" i="14"/>
  <c r="BB423" i="14"/>
  <c r="AZ425" i="14"/>
  <c r="BB425" i="14"/>
  <c r="BD418" i="14"/>
  <c r="BC418" i="14"/>
  <c r="BD419" i="14"/>
  <c r="BC419" i="14"/>
  <c r="BC416" i="14"/>
  <c r="BD416" i="14"/>
  <c r="AV400" i="14"/>
  <c r="AY400" i="14" s="1"/>
  <c r="BF400" i="14" s="1"/>
  <c r="BF413" i="14"/>
  <c r="BD414" i="14"/>
  <c r="BC414" i="14"/>
  <c r="BC415" i="14"/>
  <c r="BD415" i="14"/>
  <c r="BB417" i="14"/>
  <c r="BC410" i="14"/>
  <c r="BD410" i="14"/>
  <c r="AZ412" i="14"/>
  <c r="BB412" i="14"/>
  <c r="AS399" i="14"/>
  <c r="AP398" i="14"/>
  <c r="AJ398" i="14"/>
  <c r="AM399" i="14"/>
  <c r="AA398" i="14"/>
  <c r="AD399" i="14"/>
  <c r="W398" i="14"/>
  <c r="X399" i="14"/>
  <c r="S399" i="14"/>
  <c r="AE400" i="14"/>
  <c r="AT400" i="14"/>
  <c r="Y400" i="14"/>
  <c r="AN400" i="14"/>
  <c r="AW400" i="14"/>
  <c r="AH400" i="14"/>
  <c r="BD401" i="14"/>
  <c r="AZ395" i="14"/>
  <c r="BB395" i="14"/>
  <c r="AV382" i="14"/>
  <c r="AW382" i="14" s="1"/>
  <c r="BB394" i="14"/>
  <c r="AZ394" i="14"/>
  <c r="AZ393" i="14"/>
  <c r="BB393" i="14"/>
  <c r="BC391" i="14"/>
  <c r="BD391" i="14"/>
  <c r="BB392" i="14"/>
  <c r="AZ392" i="14"/>
  <c r="BC388" i="14"/>
  <c r="BD388" i="14"/>
  <c r="BB389" i="14"/>
  <c r="AZ389" i="14"/>
  <c r="BD390" i="14"/>
  <c r="BC390" i="14"/>
  <c r="AS381" i="14"/>
  <c r="AT381" i="14" s="1"/>
  <c r="AP380" i="14"/>
  <c r="AW384" i="14"/>
  <c r="AY384" i="14"/>
  <c r="BF384" i="14" s="1"/>
  <c r="AK380" i="14"/>
  <c r="AM381" i="14"/>
  <c r="AN381" i="14" s="1"/>
  <c r="AY382" i="14"/>
  <c r="BF382" i="14" s="1"/>
  <c r="AH382" i="14"/>
  <c r="AB380" i="14"/>
  <c r="AD381" i="14"/>
  <c r="AG381" i="14" s="1"/>
  <c r="AG383" i="14"/>
  <c r="AE383" i="14"/>
  <c r="V379" i="14"/>
  <c r="X380" i="14"/>
  <c r="AZ387" i="14"/>
  <c r="BB387" i="14"/>
  <c r="Y381" i="14"/>
  <c r="AE381" i="14"/>
  <c r="S380" i="14"/>
  <c r="AY376" i="14"/>
  <c r="BF376" i="14" s="1"/>
  <c r="AH376" i="14"/>
  <c r="BD378" i="14"/>
  <c r="BC378" i="14"/>
  <c r="BC371" i="14"/>
  <c r="BD371" i="14"/>
  <c r="BB374" i="14"/>
  <c r="AZ374" i="14"/>
  <c r="AZ368" i="14"/>
  <c r="BB368" i="14"/>
  <c r="BB353" i="14"/>
  <c r="AZ353" i="14"/>
  <c r="X342" i="14"/>
  <c r="U341" i="14"/>
  <c r="BB349" i="14"/>
  <c r="AZ349" i="14"/>
  <c r="AY345" i="14"/>
  <c r="BF345" i="14" s="1"/>
  <c r="BB351" i="14"/>
  <c r="AZ351" i="14"/>
  <c r="AE344" i="14"/>
  <c r="AZ350" i="14"/>
  <c r="BB350" i="14"/>
  <c r="BD348" i="14"/>
  <c r="BC348" i="14"/>
  <c r="AQ342" i="14"/>
  <c r="AS343" i="14"/>
  <c r="AV343" i="14" s="1"/>
  <c r="AY344" i="14"/>
  <c r="BF344" i="14" s="1"/>
  <c r="AJ340" i="14"/>
  <c r="AM341" i="14"/>
  <c r="BD346" i="14"/>
  <c r="BC346" i="14"/>
  <c r="AZ347" i="14"/>
  <c r="BB347" i="14"/>
  <c r="S342" i="14"/>
  <c r="Y343" i="14"/>
  <c r="AN343" i="14"/>
  <c r="AY328" i="14"/>
  <c r="BF328" i="14" s="1"/>
  <c r="AW328" i="14"/>
  <c r="BD338" i="14"/>
  <c r="BC338" i="14"/>
  <c r="AH336" i="14"/>
  <c r="AY336" i="14"/>
  <c r="BF336" i="14" s="1"/>
  <c r="BF323" i="14"/>
  <c r="BF322" i="14"/>
  <c r="BB316" i="14"/>
  <c r="AZ316" i="14"/>
  <c r="AZ318" i="14"/>
  <c r="BB318" i="14"/>
  <c r="AZ317" i="14"/>
  <c r="BB317" i="14"/>
  <c r="AZ314" i="14"/>
  <c r="BB314" i="14"/>
  <c r="BC312" i="14"/>
  <c r="BD312" i="14"/>
  <c r="BD315" i="14"/>
  <c r="BC315" i="14"/>
  <c r="AW307" i="14"/>
  <c r="AY307" i="14"/>
  <c r="BF307" i="14" s="1"/>
  <c r="AS305" i="14"/>
  <c r="AT305" i="14" s="1"/>
  <c r="AP304" i="14"/>
  <c r="AZ309" i="14"/>
  <c r="BB309" i="14"/>
  <c r="AV306" i="14"/>
  <c r="AN306" i="14"/>
  <c r="AM305" i="14"/>
  <c r="AK304" i="14"/>
  <c r="AA303" i="14"/>
  <c r="AD304" i="14"/>
  <c r="AG304" i="14" s="1"/>
  <c r="BC311" i="14"/>
  <c r="BD311" i="14"/>
  <c r="V302" i="14"/>
  <c r="X302" i="14" s="1"/>
  <c r="X303" i="14"/>
  <c r="AZ308" i="14"/>
  <c r="BB308" i="14"/>
  <c r="BD327" i="14"/>
  <c r="S303" i="14"/>
  <c r="Y304" i="14"/>
  <c r="AZ299" i="14"/>
  <c r="BB299" i="14"/>
  <c r="BD300" i="14"/>
  <c r="BC300" i="14"/>
  <c r="BB296" i="14"/>
  <c r="AZ296" i="14"/>
  <c r="BD295" i="14"/>
  <c r="BC295" i="14"/>
  <c r="BF285" i="14"/>
  <c r="BF283" i="14"/>
  <c r="AZ274" i="14"/>
  <c r="BB274" i="14"/>
  <c r="AZ275" i="14"/>
  <c r="BB275" i="14"/>
  <c r="BD273" i="14"/>
  <c r="BC273" i="14"/>
  <c r="AY263" i="14"/>
  <c r="BF263" i="14" s="1"/>
  <c r="AH263" i="14"/>
  <c r="BB276" i="14"/>
  <c r="AZ276" i="14"/>
  <c r="BB272" i="14"/>
  <c r="AZ272" i="14"/>
  <c r="BB271" i="14"/>
  <c r="AZ271" i="14"/>
  <c r="AZ267" i="14"/>
  <c r="BB267" i="14"/>
  <c r="AQ261" i="14"/>
  <c r="AS262" i="14"/>
  <c r="AT262" i="14" s="1"/>
  <c r="BB265" i="14"/>
  <c r="AZ265" i="14"/>
  <c r="AJ261" i="14"/>
  <c r="AM262" i="14"/>
  <c r="AV262" i="14" s="1"/>
  <c r="AW262" i="14" s="1"/>
  <c r="AD261" i="14"/>
  <c r="AB260" i="14"/>
  <c r="AG262" i="14"/>
  <c r="AH262" i="14" s="1"/>
  <c r="U260" i="14"/>
  <c r="X261" i="14"/>
  <c r="AG261" i="14" s="1"/>
  <c r="BC268" i="14"/>
  <c r="BD268" i="14"/>
  <c r="BD298" i="14"/>
  <c r="BD290" i="14"/>
  <c r="S261" i="14"/>
  <c r="AE262" i="14"/>
  <c r="Y262" i="14"/>
  <c r="BF243" i="14"/>
  <c r="BD234" i="14"/>
  <c r="BC234" i="14"/>
  <c r="AV220" i="14"/>
  <c r="AW220" i="14" s="1"/>
  <c r="AZ231" i="14"/>
  <c r="BB231" i="14"/>
  <c r="BD227" i="14"/>
  <c r="BC227" i="14"/>
  <c r="BB228" i="14"/>
  <c r="AZ228" i="14"/>
  <c r="AV217" i="14"/>
  <c r="AW217" i="14" s="1"/>
  <c r="AV219" i="14"/>
  <c r="AW219" i="14" s="1"/>
  <c r="AV218" i="14"/>
  <c r="AW218" i="14" s="1"/>
  <c r="BB253" i="14"/>
  <c r="AZ253" i="14"/>
  <c r="BD251" i="14"/>
  <c r="BC251" i="14"/>
  <c r="AZ254" i="14"/>
  <c r="BB254" i="14"/>
  <c r="AY255" i="14"/>
  <c r="BF255" i="14" s="1"/>
  <c r="AH255" i="14"/>
  <c r="AY256" i="14"/>
  <c r="BF256" i="14" s="1"/>
  <c r="AH256" i="14"/>
  <c r="W218" i="14"/>
  <c r="AD220" i="14"/>
  <c r="AE220" i="14" s="1"/>
  <c r="AA219" i="14"/>
  <c r="AT217" i="14"/>
  <c r="AN217" i="14"/>
  <c r="BC210" i="14"/>
  <c r="BD210" i="14"/>
  <c r="BD215" i="14"/>
  <c r="BC215" i="14"/>
  <c r="AZ216" i="14"/>
  <c r="BB216" i="14"/>
  <c r="AZ212" i="14"/>
  <c r="BB212" i="14"/>
  <c r="BD205" i="14"/>
  <c r="AW189" i="14"/>
  <c r="AY189" i="14"/>
  <c r="BF189" i="14" s="1"/>
  <c r="BB190" i="14"/>
  <c r="BC190" i="14" s="1"/>
  <c r="BB192" i="14"/>
  <c r="AZ192" i="14"/>
  <c r="BB191" i="14"/>
  <c r="AZ191" i="14"/>
  <c r="AZ188" i="14"/>
  <c r="BB188" i="14"/>
  <c r="AG181" i="14"/>
  <c r="AZ186" i="14"/>
  <c r="BB186" i="14"/>
  <c r="AZ187" i="14"/>
  <c r="BB187" i="14"/>
  <c r="AP178" i="14"/>
  <c r="AS179" i="14"/>
  <c r="AV179" i="14" s="1"/>
  <c r="AW179" i="14" s="1"/>
  <c r="AJ177" i="14"/>
  <c r="AM177" i="14" s="1"/>
  <c r="AM178" i="14"/>
  <c r="BB182" i="14"/>
  <c r="AZ182" i="14"/>
  <c r="AY181" i="14"/>
  <c r="BF181" i="14" s="1"/>
  <c r="AH181" i="14"/>
  <c r="AD180" i="14"/>
  <c r="AE180" i="14" s="1"/>
  <c r="AA179" i="14"/>
  <c r="AZ184" i="14"/>
  <c r="BB184" i="14"/>
  <c r="AG180" i="14"/>
  <c r="AY180" i="14" s="1"/>
  <c r="AZ180" i="14" s="1"/>
  <c r="U178" i="14"/>
  <c r="X179" i="14"/>
  <c r="Y179" i="14" s="1"/>
  <c r="BC185" i="14"/>
  <c r="BD185" i="14"/>
  <c r="Y180" i="14"/>
  <c r="AT180" i="14"/>
  <c r="S178" i="14"/>
  <c r="AN179" i="14"/>
  <c r="BC175" i="14"/>
  <c r="BD175" i="14"/>
  <c r="BB176" i="14"/>
  <c r="AZ176" i="14"/>
  <c r="BB154" i="14"/>
  <c r="AZ154" i="14"/>
  <c r="AZ153" i="14"/>
  <c r="BB153" i="14"/>
  <c r="BC151" i="14"/>
  <c r="BD151" i="14"/>
  <c r="AZ155" i="14"/>
  <c r="BB155" i="14"/>
  <c r="BB149" i="14"/>
  <c r="AZ149" i="14"/>
  <c r="BC150" i="14"/>
  <c r="BD150" i="14"/>
  <c r="BD148" i="14"/>
  <c r="BC148" i="14"/>
  <c r="AZ144" i="14"/>
  <c r="BB144" i="14"/>
  <c r="AZ146" i="14"/>
  <c r="BB146" i="14"/>
  <c r="AM141" i="14"/>
  <c r="AV141" i="14" s="1"/>
  <c r="AJ140" i="14"/>
  <c r="AY143" i="14"/>
  <c r="BF143" i="14" s="1"/>
  <c r="AH143" i="14"/>
  <c r="AC141" i="14"/>
  <c r="AD142" i="14"/>
  <c r="AE142" i="14" s="1"/>
  <c r="BB147" i="14"/>
  <c r="AZ147" i="14"/>
  <c r="U140" i="14"/>
  <c r="BC145" i="14"/>
  <c r="BD145" i="14"/>
  <c r="AT142" i="14"/>
  <c r="AN142" i="14"/>
  <c r="AN167" i="14"/>
  <c r="AT167" i="14"/>
  <c r="BC138" i="14"/>
  <c r="BD138" i="14"/>
  <c r="AZ136" i="14"/>
  <c r="BB136" i="14"/>
  <c r="BB130" i="14"/>
  <c r="AZ130" i="14"/>
  <c r="AZ129" i="14"/>
  <c r="BB129" i="14"/>
  <c r="BB115" i="14"/>
  <c r="AZ115" i="14"/>
  <c r="AZ107" i="14"/>
  <c r="BB107" i="14"/>
  <c r="BC108" i="14"/>
  <c r="BD108" i="14"/>
  <c r="AL98" i="14"/>
  <c r="AM99" i="14"/>
  <c r="AN99" i="14" s="1"/>
  <c r="BB109" i="14"/>
  <c r="AZ109" i="14"/>
  <c r="AP99" i="14"/>
  <c r="AS100" i="14"/>
  <c r="AV101" i="14"/>
  <c r="AT101" i="14"/>
  <c r="BB103" i="14"/>
  <c r="AZ103" i="14"/>
  <c r="AC98" i="14"/>
  <c r="AD99" i="14"/>
  <c r="AG99" i="14" s="1"/>
  <c r="AH99" i="14" s="1"/>
  <c r="AZ114" i="14"/>
  <c r="BB114" i="14"/>
  <c r="BC113" i="14"/>
  <c r="BD113" i="14"/>
  <c r="BB111" i="14"/>
  <c r="AZ111" i="14"/>
  <c r="BB105" i="14"/>
  <c r="AZ105" i="14"/>
  <c r="AH102" i="14"/>
  <c r="AY102" i="14"/>
  <c r="BF102" i="14" s="1"/>
  <c r="V97" i="14"/>
  <c r="X98" i="14"/>
  <c r="BD127" i="14"/>
  <c r="S98" i="14"/>
  <c r="Y99" i="14"/>
  <c r="AD76" i="99" l="1"/>
  <c r="AE76" i="99" s="1"/>
  <c r="AA75" i="99"/>
  <c r="U54" i="99"/>
  <c r="X55" i="99"/>
  <c r="AG55" i="99" s="1"/>
  <c r="AG29" i="99"/>
  <c r="AX29" i="99" s="1"/>
  <c r="BA29" i="99" s="1"/>
  <c r="BB29" i="99" s="1"/>
  <c r="AX57" i="99"/>
  <c r="AW57" i="99"/>
  <c r="BD919" i="14"/>
  <c r="BC919" i="14"/>
  <c r="AY858" i="14"/>
  <c r="BB858" i="14" s="1"/>
  <c r="AY703" i="14"/>
  <c r="BF703" i="14" s="1"/>
  <c r="AR700" i="14"/>
  <c r="AS701" i="14"/>
  <c r="AV702" i="14"/>
  <c r="AT702" i="14"/>
  <c r="BC663" i="14"/>
  <c r="BD663" i="14"/>
  <c r="AY644" i="14"/>
  <c r="AV600" i="14"/>
  <c r="AW600" i="14" s="1"/>
  <c r="AY601" i="14"/>
  <c r="BD51" i="14"/>
  <c r="BC51" i="14"/>
  <c r="BD54" i="14"/>
  <c r="BC54" i="14"/>
  <c r="BB748" i="14"/>
  <c r="BC748" i="14" s="1"/>
  <c r="AH981" i="14"/>
  <c r="BC987" i="14"/>
  <c r="BD987" i="14"/>
  <c r="BC985" i="14"/>
  <c r="BD985" i="14"/>
  <c r="BF970" i="14"/>
  <c r="AZ970" i="14"/>
  <c r="BB970" i="14"/>
  <c r="BD956" i="14"/>
  <c r="BC956" i="14"/>
  <c r="V910" i="14"/>
  <c r="X925" i="14"/>
  <c r="AZ883" i="14"/>
  <c r="BB883" i="14"/>
  <c r="BF883" i="14"/>
  <c r="BB840" i="14"/>
  <c r="AZ840" i="14"/>
  <c r="BD846" i="14"/>
  <c r="BC846" i="14"/>
  <c r="BC818" i="14"/>
  <c r="BD818" i="14"/>
  <c r="BD773" i="14"/>
  <c r="BC773" i="14"/>
  <c r="BD731" i="14"/>
  <c r="BC706" i="14"/>
  <c r="BD706" i="14"/>
  <c r="BD705" i="14"/>
  <c r="BC705" i="14"/>
  <c r="X654" i="14"/>
  <c r="BD662" i="14"/>
  <c r="BC662" i="14"/>
  <c r="BC659" i="14"/>
  <c r="BD659" i="14"/>
  <c r="AY621" i="14"/>
  <c r="AH621" i="14"/>
  <c r="AE600" i="14"/>
  <c r="BC569" i="14"/>
  <c r="BD569" i="14"/>
  <c r="BC567" i="14"/>
  <c r="BD567" i="14"/>
  <c r="AZ532" i="14"/>
  <c r="BF532" i="14"/>
  <c r="BB532" i="14"/>
  <c r="AV520" i="14"/>
  <c r="AW520" i="14" s="1"/>
  <c r="AG438" i="14"/>
  <c r="AE438" i="14"/>
  <c r="BC444" i="14"/>
  <c r="BD444" i="14"/>
  <c r="AE437" i="14"/>
  <c r="AG420" i="14"/>
  <c r="Y420" i="14"/>
  <c r="AH421" i="14"/>
  <c r="AY421" i="14"/>
  <c r="BC354" i="14"/>
  <c r="BD354" i="14"/>
  <c r="BC310" i="14"/>
  <c r="BD310" i="14"/>
  <c r="BC270" i="14"/>
  <c r="BD270" i="14"/>
  <c r="BC266" i="14"/>
  <c r="BD266" i="14"/>
  <c r="BC232" i="14"/>
  <c r="BD232" i="14"/>
  <c r="BD226" i="14"/>
  <c r="BC226" i="14"/>
  <c r="BD190" i="14"/>
  <c r="BC106" i="14"/>
  <c r="BD106" i="14"/>
  <c r="BC104" i="14"/>
  <c r="BD104" i="14"/>
  <c r="BD71" i="14"/>
  <c r="BC71" i="14"/>
  <c r="BB69" i="14"/>
  <c r="AZ69" i="14"/>
  <c r="BF69" i="14"/>
  <c r="BC67" i="14"/>
  <c r="BD67" i="14"/>
  <c r="AZ65" i="14"/>
  <c r="BB65" i="14"/>
  <c r="BF65" i="14"/>
  <c r="BC63" i="14"/>
  <c r="BD63" i="14"/>
  <c r="AJ56" i="14"/>
  <c r="AM57" i="14"/>
  <c r="AB56" i="14"/>
  <c r="AD57" i="14"/>
  <c r="AZ60" i="14"/>
  <c r="BB60" i="14"/>
  <c r="BF60" i="14"/>
  <c r="AH42" i="14"/>
  <c r="BF42" i="14"/>
  <c r="AZ42" i="14"/>
  <c r="BB42" i="14"/>
  <c r="BB43" i="14"/>
  <c r="AZ43" i="14"/>
  <c r="BF43" i="14"/>
  <c r="AQ75" i="99"/>
  <c r="AS76" i="99"/>
  <c r="AT76" i="99" s="1"/>
  <c r="AN77" i="99"/>
  <c r="AV77" i="99"/>
  <c r="AW77" i="99" s="1"/>
  <c r="AL75" i="99"/>
  <c r="AM76" i="99"/>
  <c r="Y77" i="99"/>
  <c r="AG77" i="99"/>
  <c r="V75" i="99"/>
  <c r="X76" i="99"/>
  <c r="AX78" i="99"/>
  <c r="AH78" i="99"/>
  <c r="AY79" i="99"/>
  <c r="BA79" i="99"/>
  <c r="AP61" i="99"/>
  <c r="AS62" i="99"/>
  <c r="AT62" i="99" s="1"/>
  <c r="AG64" i="99"/>
  <c r="AH64" i="99" s="1"/>
  <c r="AE64" i="99"/>
  <c r="AD63" i="99"/>
  <c r="AN64" i="99"/>
  <c r="AV64" i="99"/>
  <c r="AV48" i="99"/>
  <c r="AW48" i="99" s="1"/>
  <c r="AM63" i="99"/>
  <c r="BA66" i="99"/>
  <c r="AY66" i="99"/>
  <c r="AW65" i="99"/>
  <c r="AX65" i="99"/>
  <c r="BC56" i="99"/>
  <c r="AQ54" i="99"/>
  <c r="AS55" i="99"/>
  <c r="AN56" i="99"/>
  <c r="AL54" i="99"/>
  <c r="AM55" i="99"/>
  <c r="AV55" i="99" s="1"/>
  <c r="AW56" i="99"/>
  <c r="S54" i="99"/>
  <c r="AH55" i="99"/>
  <c r="Y55" i="99"/>
  <c r="AT55" i="99"/>
  <c r="AE55" i="99"/>
  <c r="AX49" i="99"/>
  <c r="BA49" i="99" s="1"/>
  <c r="AP46" i="99"/>
  <c r="AS47" i="99"/>
  <c r="AN48" i="99"/>
  <c r="AJ46" i="99"/>
  <c r="AM47" i="99"/>
  <c r="AV47" i="99" s="1"/>
  <c r="AW47" i="99" s="1"/>
  <c r="AX48" i="99"/>
  <c r="AH48" i="99"/>
  <c r="AE48" i="99"/>
  <c r="AY49" i="99"/>
  <c r="AA46" i="99"/>
  <c r="AD47" i="99"/>
  <c r="AE47" i="99" s="1"/>
  <c r="BA50" i="99"/>
  <c r="AY50" i="99"/>
  <c r="U45" i="99"/>
  <c r="X46" i="99"/>
  <c r="S46" i="99"/>
  <c r="AT47" i="99"/>
  <c r="Y47" i="99"/>
  <c r="AN35" i="99"/>
  <c r="AV35" i="99"/>
  <c r="AW35" i="99" s="1"/>
  <c r="AK26" i="99"/>
  <c r="AM26" i="99" s="1"/>
  <c r="AM34" i="99"/>
  <c r="AX36" i="99"/>
  <c r="AH36" i="99"/>
  <c r="AG35" i="99"/>
  <c r="Y35" i="99"/>
  <c r="BA37" i="99"/>
  <c r="AY37" i="99"/>
  <c r="AG34" i="99"/>
  <c r="Y34" i="99"/>
  <c r="BC32" i="99"/>
  <c r="BB32" i="99"/>
  <c r="AT29" i="99"/>
  <c r="AR27" i="99"/>
  <c r="AS28" i="99"/>
  <c r="AV28" i="99" s="1"/>
  <c r="AW28" i="99" s="1"/>
  <c r="BA31" i="99"/>
  <c r="AY31" i="99"/>
  <c r="BA30" i="99"/>
  <c r="AY30" i="99"/>
  <c r="AB27" i="99"/>
  <c r="AD28" i="99"/>
  <c r="AH29" i="99"/>
  <c r="W27" i="99"/>
  <c r="X28" i="99"/>
  <c r="Y28" i="99" s="1"/>
  <c r="Y29" i="99"/>
  <c r="S27" i="99"/>
  <c r="AN28" i="99"/>
  <c r="AE28" i="99"/>
  <c r="AV16" i="99"/>
  <c r="AW16" i="99" s="1"/>
  <c r="AQ14" i="99"/>
  <c r="AS15" i="99"/>
  <c r="AT15" i="99" s="1"/>
  <c r="AN16" i="99"/>
  <c r="AX16" i="99"/>
  <c r="BA16" i="99" s="1"/>
  <c r="BB16" i="99" s="1"/>
  <c r="BA17" i="99"/>
  <c r="BB17" i="99" s="1"/>
  <c r="AK14" i="99"/>
  <c r="AM15" i="99"/>
  <c r="BB18" i="99"/>
  <c r="BC18" i="99"/>
  <c r="AE16" i="99"/>
  <c r="AH16" i="99"/>
  <c r="BB25" i="99"/>
  <c r="BC25" i="99"/>
  <c r="AC14" i="99"/>
  <c r="AD15" i="99"/>
  <c r="AG15" i="99" s="1"/>
  <c r="S14" i="99"/>
  <c r="AN15" i="99"/>
  <c r="Y15" i="99"/>
  <c r="AP167" i="112"/>
  <c r="AQ167" i="112" s="1"/>
  <c r="AT167" i="112" s="1"/>
  <c r="AQ165" i="112"/>
  <c r="AT165" i="112" s="1"/>
  <c r="AB167" i="112"/>
  <c r="AZ48" i="112"/>
  <c r="AT152" i="112"/>
  <c r="AU152" i="112" s="1"/>
  <c r="AK151" i="112"/>
  <c r="AK59" i="112"/>
  <c r="AT60" i="112"/>
  <c r="AU60" i="112" s="1"/>
  <c r="AK130" i="112"/>
  <c r="AT131" i="112"/>
  <c r="AU131" i="112" s="1"/>
  <c r="AK100" i="112"/>
  <c r="AT101" i="112"/>
  <c r="AU101" i="112" s="1"/>
  <c r="P167" i="112"/>
  <c r="R59" i="112"/>
  <c r="AL60" i="112"/>
  <c r="AC60" i="112"/>
  <c r="AR60" i="112"/>
  <c r="AT19" i="112"/>
  <c r="AU19" i="112" s="1"/>
  <c r="AL19" i="112"/>
  <c r="AK18" i="112"/>
  <c r="AY29" i="112"/>
  <c r="BA29" i="112" s="1"/>
  <c r="AZ29" i="112"/>
  <c r="AW29" i="112"/>
  <c r="AY24" i="112"/>
  <c r="BA24" i="112" s="1"/>
  <c r="AZ24" i="112"/>
  <c r="AW24" i="112"/>
  <c r="R15" i="112"/>
  <c r="AR16" i="112"/>
  <c r="AC16" i="112"/>
  <c r="AL103" i="112"/>
  <c r="AC103" i="112"/>
  <c r="AR103" i="112"/>
  <c r="Q102" i="112"/>
  <c r="AU46" i="112"/>
  <c r="AV46" i="112"/>
  <c r="AC43" i="112"/>
  <c r="AB42" i="112"/>
  <c r="AC116" i="112"/>
  <c r="Q115" i="112"/>
  <c r="AL116" i="112"/>
  <c r="AR116" i="112"/>
  <c r="Q132" i="112"/>
  <c r="AC133" i="112"/>
  <c r="AL133" i="112"/>
  <c r="AR133" i="112"/>
  <c r="AR43" i="112"/>
  <c r="AQ42" i="112"/>
  <c r="AT45" i="112"/>
  <c r="AU45" i="112" s="1"/>
  <c r="AL45" i="112"/>
  <c r="AK44" i="112"/>
  <c r="BD993" i="14"/>
  <c r="BC993" i="14"/>
  <c r="AY741" i="14"/>
  <c r="AZ743" i="14"/>
  <c r="BB743" i="14"/>
  <c r="BF743" i="14"/>
  <c r="X740" i="14"/>
  <c r="AG740" i="14" s="1"/>
  <c r="AY740" i="14" s="1"/>
  <c r="AZ740" i="14" s="1"/>
  <c r="U739" i="14"/>
  <c r="X739" i="14" s="1"/>
  <c r="AG739" i="14" s="1"/>
  <c r="AY739" i="14" s="1"/>
  <c r="BF642" i="14"/>
  <c r="AZ642" i="14"/>
  <c r="BB642" i="14"/>
  <c r="AT640" i="14"/>
  <c r="AV640" i="14"/>
  <c r="AE586" i="14"/>
  <c r="AG586" i="14"/>
  <c r="AA558" i="14"/>
  <c r="AD559" i="14"/>
  <c r="AV586" i="14"/>
  <c r="AW586" i="14" s="1"/>
  <c r="AN586" i="14"/>
  <c r="AT520" i="14"/>
  <c r="Y520" i="14"/>
  <c r="BD551" i="14"/>
  <c r="BC551" i="14"/>
  <c r="BC548" i="14"/>
  <c r="BD548" i="14"/>
  <c r="BC553" i="14"/>
  <c r="BD553" i="14"/>
  <c r="BB508" i="14"/>
  <c r="AZ508" i="14"/>
  <c r="BF508" i="14"/>
  <c r="Y479" i="14"/>
  <c r="BC517" i="14"/>
  <c r="BD517" i="14"/>
  <c r="BB475" i="14"/>
  <c r="AZ475" i="14"/>
  <c r="BF475" i="14"/>
  <c r="BC468" i="14"/>
  <c r="BD468" i="14"/>
  <c r="AA342" i="14"/>
  <c r="AD343" i="14"/>
  <c r="BB369" i="14"/>
  <c r="AZ369" i="14"/>
  <c r="BF369" i="14"/>
  <c r="AZ377" i="14"/>
  <c r="BB377" i="14"/>
  <c r="BF377" i="14"/>
  <c r="AG358" i="14"/>
  <c r="Y358" i="14"/>
  <c r="X357" i="14"/>
  <c r="AV358" i="14"/>
  <c r="AT358" i="14"/>
  <c r="AS357" i="14"/>
  <c r="AT357" i="14" s="1"/>
  <c r="AH367" i="14"/>
  <c r="AY367" i="14"/>
  <c r="AW364" i="14"/>
  <c r="AY364" i="14"/>
  <c r="BB335" i="14"/>
  <c r="AZ335" i="14"/>
  <c r="BF335" i="14"/>
  <c r="BD334" i="14"/>
  <c r="BC334" i="14"/>
  <c r="AZ249" i="14"/>
  <c r="BF249" i="14"/>
  <c r="BB249" i="14"/>
  <c r="AV247" i="14"/>
  <c r="AN247" i="14"/>
  <c r="BC252" i="14"/>
  <c r="BD252" i="14"/>
  <c r="AZ248" i="14"/>
  <c r="BB248" i="14"/>
  <c r="BF248" i="14"/>
  <c r="BF257" i="14"/>
  <c r="AZ257" i="14"/>
  <c r="BB257" i="14"/>
  <c r="AZ214" i="14"/>
  <c r="BF214" i="14"/>
  <c r="BB214" i="14"/>
  <c r="BC211" i="14"/>
  <c r="BD211" i="14"/>
  <c r="AY135" i="14"/>
  <c r="AH135" i="14"/>
  <c r="BF94" i="14"/>
  <c r="BB94" i="14"/>
  <c r="AZ94" i="14"/>
  <c r="BD27" i="14"/>
  <c r="BC27" i="14"/>
  <c r="AE762" i="14"/>
  <c r="BB437" i="14"/>
  <c r="BC437" i="14" s="1"/>
  <c r="AZ437" i="14"/>
  <c r="AT343" i="14"/>
  <c r="AY16" i="14"/>
  <c r="BB16" i="14" s="1"/>
  <c r="AY167" i="14"/>
  <c r="AH167" i="14"/>
  <c r="AY941" i="14"/>
  <c r="AW941" i="14"/>
  <c r="AG399" i="14"/>
  <c r="AG520" i="14"/>
  <c r="AY520" i="14" s="1"/>
  <c r="BB520" i="14" s="1"/>
  <c r="AV559" i="14"/>
  <c r="AW559" i="14" s="1"/>
  <c r="AG700" i="14"/>
  <c r="AY822" i="14"/>
  <c r="AE912" i="14"/>
  <c r="Y941" i="14"/>
  <c r="AV926" i="14"/>
  <c r="AV966" i="14"/>
  <c r="AR518" i="14"/>
  <c r="AS519" i="14"/>
  <c r="BD225" i="14"/>
  <c r="BC225" i="14"/>
  <c r="BC133" i="14"/>
  <c r="BD133" i="14"/>
  <c r="AY76" i="112"/>
  <c r="BA76" i="112" s="1"/>
  <c r="AZ76" i="112"/>
  <c r="AW76" i="112"/>
  <c r="AY30" i="112"/>
  <c r="BA30" i="112" s="1"/>
  <c r="AZ30" i="112"/>
  <c r="AW30" i="112"/>
  <c r="BD907" i="14"/>
  <c r="BC907" i="14"/>
  <c r="BD319" i="14"/>
  <c r="BC319" i="14"/>
  <c r="BD233" i="14"/>
  <c r="BC233" i="14"/>
  <c r="BF238" i="14"/>
  <c r="AZ171" i="14"/>
  <c r="BB171" i="14"/>
  <c r="BF171" i="14"/>
  <c r="V100" i="112"/>
  <c r="S99" i="112"/>
  <c r="W56" i="14"/>
  <c r="X57" i="14"/>
  <c r="BC830" i="14"/>
  <c r="BD830" i="14"/>
  <c r="AF19" i="112"/>
  <c r="AV19" i="112"/>
  <c r="BA72" i="112"/>
  <c r="AZ72" i="112"/>
  <c r="AW72" i="112"/>
  <c r="AQ127" i="112"/>
  <c r="BC269" i="14"/>
  <c r="BD269" i="14"/>
  <c r="BF507" i="14"/>
  <c r="BB507" i="14"/>
  <c r="AZ507" i="14"/>
  <c r="BD815" i="14"/>
  <c r="BC815" i="14"/>
  <c r="AF62" i="112"/>
  <c r="AV62" i="112"/>
  <c r="AF116" i="112"/>
  <c r="AV116" i="112"/>
  <c r="AY104" i="112"/>
  <c r="BA104" i="112" s="1"/>
  <c r="AZ104" i="112"/>
  <c r="AW104" i="112"/>
  <c r="BD695" i="14"/>
  <c r="BC695" i="14"/>
  <c r="BD85" i="14"/>
  <c r="AZ26" i="14"/>
  <c r="BB26" i="14"/>
  <c r="AY25" i="14"/>
  <c r="BF26" i="14"/>
  <c r="BC742" i="14"/>
  <c r="BD742" i="14"/>
  <c r="AF45" i="112"/>
  <c r="BB24" i="99"/>
  <c r="BC24" i="99"/>
  <c r="W166" i="112"/>
  <c r="AE166" i="112"/>
  <c r="R127" i="112"/>
  <c r="S39" i="112"/>
  <c r="BC793" i="14"/>
  <c r="BD793" i="14"/>
  <c r="Y222" i="14"/>
  <c r="AG222" i="14"/>
  <c r="BC112" i="14"/>
  <c r="BD112" i="14"/>
  <c r="AY75" i="112"/>
  <c r="BA75" i="112" s="1"/>
  <c r="AZ75" i="112"/>
  <c r="AW75" i="112"/>
  <c r="S141" i="14"/>
  <c r="BD37" i="14"/>
  <c r="BC37" i="14"/>
  <c r="AW36" i="112"/>
  <c r="AY36" i="112"/>
  <c r="BA36" i="112" s="1"/>
  <c r="AZ36" i="112"/>
  <c r="AW32" i="112"/>
  <c r="AZ32" i="112"/>
  <c r="AY32" i="112"/>
  <c r="BA32" i="112" s="1"/>
  <c r="AY86" i="112"/>
  <c r="BA86" i="112" s="1"/>
  <c r="AZ86" i="112"/>
  <c r="AW86" i="112"/>
  <c r="AY91" i="112"/>
  <c r="BA91" i="112" s="1"/>
  <c r="AZ91" i="112"/>
  <c r="AW91" i="112"/>
  <c r="AH59" i="14"/>
  <c r="AY59" i="14"/>
  <c r="AY49" i="112"/>
  <c r="BA49" i="112" s="1"/>
  <c r="AW49" i="112"/>
  <c r="AZ49" i="112"/>
  <c r="BD466" i="14"/>
  <c r="BC466" i="14"/>
  <c r="BF646" i="14"/>
  <c r="BB646" i="14"/>
  <c r="AZ646" i="14"/>
  <c r="BC193" i="14"/>
  <c r="BD193" i="14"/>
  <c r="AE153" i="112"/>
  <c r="W153" i="112"/>
  <c r="AE133" i="112"/>
  <c r="W133" i="112"/>
  <c r="AE101" i="112"/>
  <c r="W101" i="112"/>
  <c r="R111" i="112"/>
  <c r="BD373" i="14"/>
  <c r="BC373" i="14"/>
  <c r="W44" i="112"/>
  <c r="AE44" i="112"/>
  <c r="AZ103" i="112"/>
  <c r="AY103" i="112"/>
  <c r="BA103" i="112" s="1"/>
  <c r="AW103" i="112"/>
  <c r="BB620" i="14"/>
  <c r="BF620" i="14"/>
  <c r="BD549" i="14"/>
  <c r="BC549" i="14"/>
  <c r="AW33" i="112"/>
  <c r="AY33" i="112"/>
  <c r="BA33" i="112" s="1"/>
  <c r="AZ33" i="112"/>
  <c r="BD137" i="14"/>
  <c r="BC137" i="14"/>
  <c r="AY92" i="112"/>
  <c r="BA92" i="112" s="1"/>
  <c r="AZ92" i="112"/>
  <c r="AW92" i="112"/>
  <c r="BC564" i="14"/>
  <c r="BD564" i="14"/>
  <c r="BD28" i="14"/>
  <c r="BC28" i="14"/>
  <c r="AY78" i="112"/>
  <c r="BA78" i="112" s="1"/>
  <c r="AZ78" i="112"/>
  <c r="AW78" i="112"/>
  <c r="BF16" i="14"/>
  <c r="S15" i="14"/>
  <c r="AT16" i="14"/>
  <c r="AW264" i="14"/>
  <c r="AY264" i="14"/>
  <c r="V17" i="112"/>
  <c r="S16" i="112"/>
  <c r="BD629" i="14"/>
  <c r="BC629" i="14"/>
  <c r="S113" i="112"/>
  <c r="V114" i="112"/>
  <c r="U220" i="14"/>
  <c r="X221" i="14"/>
  <c r="AW94" i="112"/>
  <c r="AZ94" i="112"/>
  <c r="AY94" i="112"/>
  <c r="BA94" i="112" s="1"/>
  <c r="AY560" i="14"/>
  <c r="AW560" i="14"/>
  <c r="AE520" i="14"/>
  <c r="AZ763" i="14"/>
  <c r="BF763" i="14"/>
  <c r="S925" i="14"/>
  <c r="AY966" i="14"/>
  <c r="BB966" i="14" s="1"/>
  <c r="BC966" i="14" s="1"/>
  <c r="AY121" i="112"/>
  <c r="BA121" i="112" s="1"/>
  <c r="AZ121" i="112"/>
  <c r="AW121" i="112"/>
  <c r="AV154" i="112"/>
  <c r="AF154" i="112"/>
  <c r="BD833" i="14"/>
  <c r="BC833" i="14"/>
  <c r="BC41" i="99"/>
  <c r="BB41" i="99"/>
  <c r="BF740" i="14"/>
  <c r="S739" i="14"/>
  <c r="AE740" i="14"/>
  <c r="BB740" i="14"/>
  <c r="BC740" i="14" s="1"/>
  <c r="AT740" i="14"/>
  <c r="Y740" i="14"/>
  <c r="AN740" i="14"/>
  <c r="AH740" i="14"/>
  <c r="AW740" i="14"/>
  <c r="AQ97" i="112"/>
  <c r="BB18" i="14"/>
  <c r="AZ18" i="14"/>
  <c r="BF18" i="14"/>
  <c r="BD52" i="14"/>
  <c r="BC52" i="14"/>
  <c r="AT112" i="112"/>
  <c r="AU112" i="112" s="1"/>
  <c r="AK111" i="112"/>
  <c r="BD235" i="14"/>
  <c r="BC235" i="14"/>
  <c r="V152" i="112"/>
  <c r="S151" i="112"/>
  <c r="V132" i="112"/>
  <c r="S131" i="112"/>
  <c r="Y167" i="14"/>
  <c r="AY95" i="112"/>
  <c r="BA95" i="112" s="1"/>
  <c r="AW95" i="112"/>
  <c r="AZ95" i="112"/>
  <c r="BD19" i="14"/>
  <c r="BC19" i="14"/>
  <c r="BC826" i="14"/>
  <c r="BD826" i="14"/>
  <c r="T42" i="112"/>
  <c r="V43" i="112"/>
  <c r="BF437" i="14"/>
  <c r="AZ20" i="112"/>
  <c r="AY20" i="112"/>
  <c r="BA20" i="112" s="1"/>
  <c r="AW20" i="112"/>
  <c r="AZ160" i="112"/>
  <c r="AW160" i="112"/>
  <c r="AY160" i="112"/>
  <c r="BA160" i="112" s="1"/>
  <c r="BF367" i="14"/>
  <c r="BD992" i="14"/>
  <c r="BC992" i="14"/>
  <c r="BD355" i="14"/>
  <c r="BC355" i="14"/>
  <c r="BD777" i="14"/>
  <c r="BC777" i="14"/>
  <c r="S57" i="14"/>
  <c r="AN58" i="14"/>
  <c r="AE58" i="14"/>
  <c r="BC70" i="14"/>
  <c r="BD70" i="14"/>
  <c r="BD152" i="14"/>
  <c r="BC152" i="14"/>
  <c r="AE18" i="112"/>
  <c r="W18" i="112"/>
  <c r="AZ52" i="112"/>
  <c r="AY52" i="112"/>
  <c r="BA52" i="112" s="1"/>
  <c r="AW52" i="112"/>
  <c r="BC774" i="14"/>
  <c r="BD774" i="14"/>
  <c r="AY749" i="14"/>
  <c r="AH749" i="14"/>
  <c r="BC630" i="14"/>
  <c r="BD630" i="14"/>
  <c r="V60" i="112"/>
  <c r="S59" i="112"/>
  <c r="AE115" i="112"/>
  <c r="W115" i="112"/>
  <c r="BC110" i="14"/>
  <c r="BD110" i="14"/>
  <c r="BB465" i="14"/>
  <c r="AZ465" i="14"/>
  <c r="BF465" i="14"/>
  <c r="AZ117" i="112"/>
  <c r="AY117" i="112"/>
  <c r="BA117" i="112" s="1"/>
  <c r="AW117" i="112"/>
  <c r="Q150" i="112"/>
  <c r="AC151" i="112"/>
  <c r="AR151" i="112"/>
  <c r="BB168" i="14"/>
  <c r="AZ168" i="14"/>
  <c r="BF168" i="14"/>
  <c r="BB421" i="14"/>
  <c r="AG675" i="14"/>
  <c r="AV747" i="14"/>
  <c r="BF966" i="14"/>
  <c r="BD73" i="14"/>
  <c r="BC73" i="14"/>
  <c r="AV134" i="112"/>
  <c r="AF134" i="112"/>
  <c r="AY155" i="112"/>
  <c r="BA155" i="112" s="1"/>
  <c r="AZ155" i="112"/>
  <c r="AW155" i="112"/>
  <c r="BF968" i="14"/>
  <c r="AY21" i="112"/>
  <c r="BA21" i="112" s="1"/>
  <c r="AW21" i="112"/>
  <c r="AZ21" i="112"/>
  <c r="AV102" i="112"/>
  <c r="AF102" i="112"/>
  <c r="AQ57" i="112"/>
  <c r="BC840" i="14"/>
  <c r="BD840" i="14"/>
  <c r="BC320" i="14"/>
  <c r="BD320" i="14"/>
  <c r="BF635" i="14"/>
  <c r="AZ602" i="14"/>
  <c r="BB602" i="14"/>
  <c r="BF602" i="14"/>
  <c r="BC650" i="14"/>
  <c r="BD650" i="14"/>
  <c r="V141" i="14"/>
  <c r="X142" i="14"/>
  <c r="Y142" i="14" s="1"/>
  <c r="AG58" i="14"/>
  <c r="AH58" i="14" s="1"/>
  <c r="Y58" i="14"/>
  <c r="BC356" i="14"/>
  <c r="BD356" i="14"/>
  <c r="BB44" i="99"/>
  <c r="BC44" i="99"/>
  <c r="BC375" i="14"/>
  <c r="BD375" i="14"/>
  <c r="BF173" i="14"/>
  <c r="AZ173" i="14"/>
  <c r="BB173" i="14"/>
  <c r="BD277" i="14"/>
  <c r="BC277" i="14"/>
  <c r="AY157" i="112"/>
  <c r="BA157" i="112" s="1"/>
  <c r="AZ157" i="112"/>
  <c r="AW157" i="112"/>
  <c r="AY161" i="112"/>
  <c r="BA161" i="112" s="1"/>
  <c r="AZ161" i="112"/>
  <c r="AW161" i="112"/>
  <c r="BF587" i="14"/>
  <c r="AZ587" i="14"/>
  <c r="BB587" i="14"/>
  <c r="BF121" i="14"/>
  <c r="AY87" i="112"/>
  <c r="BA87" i="112" s="1"/>
  <c r="AW87" i="112"/>
  <c r="AZ87" i="112"/>
  <c r="AY23" i="112"/>
  <c r="BA23" i="112" s="1"/>
  <c r="AW23" i="112"/>
  <c r="AZ23" i="112"/>
  <c r="AH223" i="14"/>
  <c r="AY223" i="14"/>
  <c r="BF755" i="14"/>
  <c r="BF229" i="14"/>
  <c r="AZ229" i="14"/>
  <c r="BB229" i="14"/>
  <c r="BC431" i="14"/>
  <c r="BD431" i="14"/>
  <c r="W61" i="112"/>
  <c r="AE61" i="112"/>
  <c r="BD509" i="14"/>
  <c r="BC509" i="14"/>
  <c r="AY27" i="112"/>
  <c r="BA27" i="112" s="1"/>
  <c r="AW27" i="112"/>
  <c r="AZ27" i="112"/>
  <c r="BD861" i="14"/>
  <c r="BC861" i="14"/>
  <c r="BC969" i="14"/>
  <c r="BD969" i="14"/>
  <c r="BD93" i="14"/>
  <c r="AZ89" i="112"/>
  <c r="AY89" i="112"/>
  <c r="BA89" i="112" s="1"/>
  <c r="AW89" i="112"/>
  <c r="BF180" i="14"/>
  <c r="Y16" i="14"/>
  <c r="BC473" i="14"/>
  <c r="BD473" i="14"/>
  <c r="BF641" i="14"/>
  <c r="AZ641" i="14"/>
  <c r="BB641" i="14"/>
  <c r="BC546" i="14"/>
  <c r="BD546" i="14"/>
  <c r="AY544" i="14"/>
  <c r="AW544" i="14"/>
  <c r="AZ545" i="14"/>
  <c r="BF545" i="14"/>
  <c r="BB545" i="14"/>
  <c r="AH128" i="14"/>
  <c r="AY128" i="14"/>
  <c r="BC134" i="14"/>
  <c r="BD134" i="14"/>
  <c r="BB131" i="14"/>
  <c r="BF131" i="14"/>
  <c r="AZ131" i="14"/>
  <c r="AQ56" i="14"/>
  <c r="AS57" i="14"/>
  <c r="BF76" i="14"/>
  <c r="AT58" i="14"/>
  <c r="AV58" i="14"/>
  <c r="BF75" i="14"/>
  <c r="BC649" i="14"/>
  <c r="BD649" i="14"/>
  <c r="BC648" i="14"/>
  <c r="BD648" i="14"/>
  <c r="BD651" i="14"/>
  <c r="BC651" i="14"/>
  <c r="AM599" i="14"/>
  <c r="AV599" i="14" s="1"/>
  <c r="AJ598" i="14"/>
  <c r="AJ597" i="14" s="1"/>
  <c r="BC603" i="14"/>
  <c r="BD603" i="14"/>
  <c r="AW592" i="14"/>
  <c r="AY592" i="14"/>
  <c r="BF592" i="14" s="1"/>
  <c r="AE656" i="14"/>
  <c r="BC881" i="14"/>
  <c r="BD881" i="14"/>
  <c r="BC872" i="14"/>
  <c r="BD872" i="14"/>
  <c r="BD875" i="14"/>
  <c r="BC875" i="14"/>
  <c r="AZ870" i="14"/>
  <c r="BB870" i="14"/>
  <c r="AY864" i="14"/>
  <c r="BF864" i="14" s="1"/>
  <c r="BD866" i="14"/>
  <c r="BC866" i="14"/>
  <c r="AZ797" i="14"/>
  <c r="BB797" i="14"/>
  <c r="BC38" i="14"/>
  <c r="BD38" i="14"/>
  <c r="AN15" i="14"/>
  <c r="AV15" i="14"/>
  <c r="AV14" i="14"/>
  <c r="AG14" i="14"/>
  <c r="AE15" i="14"/>
  <c r="AG15" i="14"/>
  <c r="BB17" i="14"/>
  <c r="AZ17" i="14"/>
  <c r="AZ16" i="14"/>
  <c r="BC732" i="14"/>
  <c r="BD732" i="14"/>
  <c r="BB983" i="14"/>
  <c r="AZ983" i="14"/>
  <c r="AH982" i="14"/>
  <c r="AY982" i="14"/>
  <c r="BF982" i="14" s="1"/>
  <c r="AD980" i="14"/>
  <c r="AE980" i="14" s="1"/>
  <c r="AA979" i="14"/>
  <c r="BB981" i="14"/>
  <c r="AZ981" i="14"/>
  <c r="AG980" i="14"/>
  <c r="Y980" i="14"/>
  <c r="BC990" i="14"/>
  <c r="BD990" i="14"/>
  <c r="AP978" i="14"/>
  <c r="AS978" i="14" s="1"/>
  <c r="AV978" i="14" s="1"/>
  <c r="AS979" i="14"/>
  <c r="AV979" i="14" s="1"/>
  <c r="AW979" i="14" s="1"/>
  <c r="U978" i="14"/>
  <c r="X978" i="14" s="1"/>
  <c r="X979" i="14"/>
  <c r="Y979" i="14" s="1"/>
  <c r="S978" i="14"/>
  <c r="AN979" i="14"/>
  <c r="AZ968" i="14"/>
  <c r="BC976" i="14"/>
  <c r="BD976" i="14"/>
  <c r="BC968" i="14"/>
  <c r="BD968" i="14"/>
  <c r="BD972" i="14"/>
  <c r="BC972" i="14"/>
  <c r="AQ964" i="14"/>
  <c r="AS964" i="14" s="1"/>
  <c r="AS965" i="14"/>
  <c r="AL964" i="14"/>
  <c r="AM965" i="14"/>
  <c r="AA964" i="14"/>
  <c r="AD964" i="14" s="1"/>
  <c r="AG964" i="14" s="1"/>
  <c r="AD965" i="14"/>
  <c r="AG965" i="14" s="1"/>
  <c r="BD967" i="14"/>
  <c r="AN966" i="14"/>
  <c r="Y966" i="14"/>
  <c r="AW966" i="14"/>
  <c r="AH966" i="14"/>
  <c r="AZ966" i="14"/>
  <c r="S965" i="14"/>
  <c r="AT966" i="14"/>
  <c r="AE966" i="14"/>
  <c r="BC963" i="14"/>
  <c r="BD963" i="14"/>
  <c r="BD961" i="14"/>
  <c r="BC961" i="14"/>
  <c r="AY951" i="14"/>
  <c r="BF951" i="14" s="1"/>
  <c r="AZ952" i="14"/>
  <c r="BB952" i="14"/>
  <c r="BD953" i="14"/>
  <c r="BC953" i="14"/>
  <c r="AP949" i="14"/>
  <c r="AS949" i="14" s="1"/>
  <c r="AT949" i="14" s="1"/>
  <c r="AS950" i="14"/>
  <c r="AT950" i="14" s="1"/>
  <c r="AK950" i="14"/>
  <c r="AM951" i="14"/>
  <c r="AV952" i="14"/>
  <c r="AW952" i="14" s="1"/>
  <c r="AN952" i="14"/>
  <c r="U949" i="14"/>
  <c r="X949" i="14" s="1"/>
  <c r="X950" i="14"/>
  <c r="AG951" i="14"/>
  <c r="AH951" i="14" s="1"/>
  <c r="Y951" i="14"/>
  <c r="AP939" i="14"/>
  <c r="AS940" i="14"/>
  <c r="AV940" i="14" s="1"/>
  <c r="AW940" i="14" s="1"/>
  <c r="BB946" i="14"/>
  <c r="AZ946" i="14"/>
  <c r="AY942" i="14"/>
  <c r="BF942" i="14" s="1"/>
  <c r="AH942" i="14"/>
  <c r="AA939" i="14"/>
  <c r="AD939" i="14" s="1"/>
  <c r="AD940" i="14"/>
  <c r="BD947" i="14"/>
  <c r="BC947" i="14"/>
  <c r="U939" i="14"/>
  <c r="X940" i="14"/>
  <c r="AG940" i="14" s="1"/>
  <c r="BD930" i="14"/>
  <c r="BC930" i="14"/>
  <c r="AM925" i="14"/>
  <c r="AV925" i="14" s="1"/>
  <c r="AJ910" i="14"/>
  <c r="AA925" i="14"/>
  <c r="AD925" i="14" s="1"/>
  <c r="AG925" i="14" s="1"/>
  <c r="AD926" i="14"/>
  <c r="AG926" i="14" s="1"/>
  <c r="AY926" i="14" s="1"/>
  <c r="BB926" i="14" s="1"/>
  <c r="BC926" i="14" s="1"/>
  <c r="BD923" i="14"/>
  <c r="BC923" i="14"/>
  <c r="BD920" i="14"/>
  <c r="BC920" i="14"/>
  <c r="BD921" i="14"/>
  <c r="BC921" i="14"/>
  <c r="AW914" i="14"/>
  <c r="AY914" i="14"/>
  <c r="BF914" i="14" s="1"/>
  <c r="AZ915" i="14"/>
  <c r="BB915" i="14"/>
  <c r="AY912" i="14"/>
  <c r="BF912" i="14" s="1"/>
  <c r="AH912" i="14"/>
  <c r="AZ913" i="14"/>
  <c r="BB913" i="14"/>
  <c r="AD911" i="14"/>
  <c r="AG911" i="14" s="1"/>
  <c r="AY911" i="14" s="1"/>
  <c r="AZ911" i="14" s="1"/>
  <c r="AA910" i="14"/>
  <c r="AD910" i="14" s="1"/>
  <c r="AK910" i="14"/>
  <c r="AM939" i="14"/>
  <c r="AE940" i="14"/>
  <c r="S939" i="14"/>
  <c r="AN940" i="14"/>
  <c r="BC937" i="14"/>
  <c r="BD937" i="14"/>
  <c r="BC935" i="14"/>
  <c r="BD935" i="14"/>
  <c r="BC933" i="14"/>
  <c r="BD933" i="14"/>
  <c r="BC934" i="14"/>
  <c r="BD934" i="14"/>
  <c r="BC932" i="14"/>
  <c r="BD932" i="14"/>
  <c r="BC936" i="14"/>
  <c r="BD936" i="14"/>
  <c r="AN926" i="14"/>
  <c r="Y926" i="14"/>
  <c r="AT926" i="14"/>
  <c r="AW926" i="14"/>
  <c r="AE911" i="14"/>
  <c r="Y911" i="14"/>
  <c r="AW911" i="14"/>
  <c r="AN911" i="14"/>
  <c r="AT911" i="14"/>
  <c r="BC905" i="14"/>
  <c r="BD905" i="14"/>
  <c r="BC909" i="14"/>
  <c r="BD909" i="14"/>
  <c r="AQ895" i="14"/>
  <c r="AS896" i="14"/>
  <c r="AV897" i="14"/>
  <c r="AW897" i="14" s="1"/>
  <c r="BC904" i="14"/>
  <c r="BD904" i="14"/>
  <c r="AJ895" i="14"/>
  <c r="AM895" i="14" s="1"/>
  <c r="AM896" i="14"/>
  <c r="AB896" i="14"/>
  <c r="AD897" i="14"/>
  <c r="AE897" i="14" s="1"/>
  <c r="AZ899" i="14"/>
  <c r="BB899" i="14"/>
  <c r="BB900" i="14"/>
  <c r="AZ900" i="14"/>
  <c r="AG898" i="14"/>
  <c r="U895" i="14"/>
  <c r="X896" i="14"/>
  <c r="S895" i="14"/>
  <c r="AN896" i="14"/>
  <c r="AT896" i="14"/>
  <c r="Y896" i="14"/>
  <c r="BC877" i="14"/>
  <c r="BD877" i="14"/>
  <c r="BC887" i="14"/>
  <c r="BD887" i="14"/>
  <c r="BD885" i="14"/>
  <c r="BC885" i="14"/>
  <c r="BD886" i="14"/>
  <c r="BC886" i="14"/>
  <c r="BB878" i="14"/>
  <c r="AZ878" i="14"/>
  <c r="BD876" i="14"/>
  <c r="BC876" i="14"/>
  <c r="BD874" i="14"/>
  <c r="BC874" i="14"/>
  <c r="BB871" i="14"/>
  <c r="AZ871" i="14"/>
  <c r="AR838" i="14"/>
  <c r="AS839" i="14"/>
  <c r="AV863" i="14"/>
  <c r="AT863" i="14"/>
  <c r="BC868" i="14"/>
  <c r="BD868" i="14"/>
  <c r="AZ864" i="14"/>
  <c r="BB864" i="14"/>
  <c r="BD867" i="14"/>
  <c r="BC867" i="14"/>
  <c r="BD860" i="14"/>
  <c r="BC860" i="14"/>
  <c r="BD859" i="14"/>
  <c r="BC859" i="14"/>
  <c r="BC854" i="14"/>
  <c r="BD854" i="14"/>
  <c r="AE838" i="14"/>
  <c r="AY853" i="14"/>
  <c r="BF853" i="14" s="1"/>
  <c r="AH853" i="14"/>
  <c r="BD850" i="14"/>
  <c r="BC850" i="14"/>
  <c r="BD852" i="14"/>
  <c r="BC852" i="14"/>
  <c r="BD849" i="14"/>
  <c r="BC849" i="14"/>
  <c r="BC851" i="14"/>
  <c r="BD851" i="14"/>
  <c r="BC841" i="14"/>
  <c r="BD841" i="14"/>
  <c r="BC843" i="14"/>
  <c r="BD843" i="14"/>
  <c r="AM837" i="14"/>
  <c r="AN837" i="14" s="1"/>
  <c r="AJ836" i="14"/>
  <c r="AM836" i="14" s="1"/>
  <c r="AH838" i="14"/>
  <c r="AD837" i="14"/>
  <c r="AE837" i="14" s="1"/>
  <c r="AB836" i="14"/>
  <c r="AD836" i="14" s="1"/>
  <c r="AG836" i="14" s="1"/>
  <c r="S836" i="14"/>
  <c r="Y837" i="14"/>
  <c r="AV821" i="14"/>
  <c r="AW821" i="14" s="1"/>
  <c r="BC832" i="14"/>
  <c r="BD832" i="14"/>
  <c r="BD829" i="14"/>
  <c r="BC829" i="14"/>
  <c r="BD828" i="14"/>
  <c r="BC828" i="14"/>
  <c r="AP819" i="14"/>
  <c r="AS819" i="14" s="1"/>
  <c r="AS820" i="14"/>
  <c r="AK819" i="14"/>
  <c r="AM819" i="14" s="1"/>
  <c r="AM820" i="14"/>
  <c r="AZ822" i="14"/>
  <c r="AB820" i="14"/>
  <c r="AD821" i="14"/>
  <c r="AG821" i="14" s="1"/>
  <c r="AH822" i="14"/>
  <c r="AE822" i="14"/>
  <c r="AN821" i="14"/>
  <c r="AT821" i="14"/>
  <c r="Y821" i="14"/>
  <c r="S820" i="14"/>
  <c r="BD817" i="14"/>
  <c r="BC817" i="14"/>
  <c r="BD813" i="14"/>
  <c r="BC813" i="14"/>
  <c r="AS801" i="14"/>
  <c r="AV803" i="14"/>
  <c r="AW803" i="14" s="1"/>
  <c r="AN803" i="14"/>
  <c r="AM802" i="14"/>
  <c r="AJ801" i="14"/>
  <c r="AA801" i="14"/>
  <c r="AD802" i="14"/>
  <c r="AE802" i="14" s="1"/>
  <c r="BC808" i="14"/>
  <c r="BD808" i="14"/>
  <c r="BB806" i="14"/>
  <c r="AZ806" i="14"/>
  <c r="AY804" i="14"/>
  <c r="BF804" i="14" s="1"/>
  <c r="AH804" i="14"/>
  <c r="BB805" i="14"/>
  <c r="AZ805" i="14"/>
  <c r="V801" i="14"/>
  <c r="X802" i="14"/>
  <c r="AG803" i="14"/>
  <c r="Y803" i="14"/>
  <c r="AT801" i="14"/>
  <c r="AZ798" i="14"/>
  <c r="BB798" i="14"/>
  <c r="BC791" i="14"/>
  <c r="BD791" i="14"/>
  <c r="BC795" i="14"/>
  <c r="BD795" i="14"/>
  <c r="BC796" i="14"/>
  <c r="BD796" i="14"/>
  <c r="AW781" i="14"/>
  <c r="AV780" i="14"/>
  <c r="AY781" i="14"/>
  <c r="BF781" i="14" s="1"/>
  <c r="BC782" i="14"/>
  <c r="BD782" i="14"/>
  <c r="BC772" i="14"/>
  <c r="BD772" i="14"/>
  <c r="BC776" i="14"/>
  <c r="BD776" i="14"/>
  <c r="BB763" i="14"/>
  <c r="BC764" i="14"/>
  <c r="BD764" i="14"/>
  <c r="BD767" i="14"/>
  <c r="BC767" i="14"/>
  <c r="AY762" i="14"/>
  <c r="BF762" i="14" s="1"/>
  <c r="AH762" i="14"/>
  <c r="BD771" i="14"/>
  <c r="BC771" i="14"/>
  <c r="AC760" i="14"/>
  <c r="AD761" i="14"/>
  <c r="AG761" i="14" s="1"/>
  <c r="BC769" i="14"/>
  <c r="BD769" i="14"/>
  <c r="AS746" i="14"/>
  <c r="AP713" i="14"/>
  <c r="AM746" i="14"/>
  <c r="AJ713" i="14"/>
  <c r="BD752" i="14"/>
  <c r="BC752" i="14"/>
  <c r="AA746" i="14"/>
  <c r="AD747" i="14"/>
  <c r="AE747" i="14" s="1"/>
  <c r="U746" i="14"/>
  <c r="X746" i="14" s="1"/>
  <c r="X747" i="14"/>
  <c r="BD748" i="14"/>
  <c r="BB733" i="14"/>
  <c r="AZ733" i="14"/>
  <c r="BC734" i="14"/>
  <c r="BD734" i="14"/>
  <c r="BC736" i="14"/>
  <c r="BD736" i="14"/>
  <c r="BC738" i="14"/>
  <c r="BD738" i="14"/>
  <c r="BC730" i="14"/>
  <c r="BD730" i="14"/>
  <c r="BC727" i="14"/>
  <c r="BD727" i="14"/>
  <c r="U715" i="14"/>
  <c r="X716" i="14"/>
  <c r="AZ722" i="14"/>
  <c r="BB722" i="14"/>
  <c r="AG717" i="14"/>
  <c r="Y717" i="14"/>
  <c r="BB718" i="14"/>
  <c r="AZ718" i="14"/>
  <c r="AL713" i="14"/>
  <c r="AL652" i="14" s="1"/>
  <c r="AM714" i="14"/>
  <c r="AV715" i="14"/>
  <c r="AW715" i="14" s="1"/>
  <c r="AN715" i="14"/>
  <c r="BC723" i="14"/>
  <c r="BD723" i="14"/>
  <c r="Y761" i="14"/>
  <c r="S760" i="14"/>
  <c r="AT761" i="14"/>
  <c r="AN761" i="14"/>
  <c r="AW761" i="14"/>
  <c r="AS753" i="14"/>
  <c r="AQ713" i="14"/>
  <c r="AZ755" i="14"/>
  <c r="AK713" i="14"/>
  <c r="AM753" i="14"/>
  <c r="AV753" i="14" s="1"/>
  <c r="X754" i="14"/>
  <c r="AG754" i="14" s="1"/>
  <c r="AY754" i="14" s="1"/>
  <c r="BF754" i="14" s="1"/>
  <c r="W753" i="14"/>
  <c r="BC759" i="14"/>
  <c r="BD759" i="14"/>
  <c r="AD753" i="14"/>
  <c r="AB713" i="14"/>
  <c r="BD755" i="14"/>
  <c r="AH755" i="14"/>
  <c r="S753" i="14"/>
  <c r="AT754" i="14"/>
  <c r="AN754" i="14"/>
  <c r="AW754" i="14"/>
  <c r="AE754" i="14"/>
  <c r="BB754" i="14"/>
  <c r="BC754" i="14" s="1"/>
  <c r="AN747" i="14"/>
  <c r="AW747" i="14"/>
  <c r="S746" i="14"/>
  <c r="AT747" i="14"/>
  <c r="BC711" i="14"/>
  <c r="BD711" i="14"/>
  <c r="BD709" i="14"/>
  <c r="BC709" i="14"/>
  <c r="AA698" i="14"/>
  <c r="AD698" i="14" s="1"/>
  <c r="AD699" i="14"/>
  <c r="BC710" i="14"/>
  <c r="BD710" i="14"/>
  <c r="X699" i="14"/>
  <c r="V698" i="14"/>
  <c r="X698" i="14" s="1"/>
  <c r="AG698" i="14" s="1"/>
  <c r="AN700" i="14"/>
  <c r="AH700" i="14"/>
  <c r="S699" i="14"/>
  <c r="AE700" i="14"/>
  <c r="Y700" i="14"/>
  <c r="BD693" i="14"/>
  <c r="BC693" i="14"/>
  <c r="BC697" i="14"/>
  <c r="BD697" i="14"/>
  <c r="BD692" i="14"/>
  <c r="BC692" i="14"/>
  <c r="AZ688" i="14"/>
  <c r="BB688" i="14"/>
  <c r="BC687" i="14"/>
  <c r="BD687" i="14"/>
  <c r="BD686" i="14"/>
  <c r="BC686" i="14"/>
  <c r="AV676" i="14"/>
  <c r="AT676" i="14"/>
  <c r="AS675" i="14"/>
  <c r="AR654" i="14"/>
  <c r="AR653" i="14" s="1"/>
  <c r="BD681" i="14"/>
  <c r="BC681" i="14"/>
  <c r="BC683" i="14"/>
  <c r="BD683" i="14"/>
  <c r="AY677" i="14"/>
  <c r="BF677" i="14" s="1"/>
  <c r="AH677" i="14"/>
  <c r="AH675" i="14"/>
  <c r="AZ678" i="14"/>
  <c r="BB678" i="14"/>
  <c r="BD679" i="14"/>
  <c r="BC679" i="14"/>
  <c r="BD682" i="14"/>
  <c r="BC682" i="14"/>
  <c r="AV656" i="14"/>
  <c r="AW656" i="14" s="1"/>
  <c r="BD669" i="14"/>
  <c r="BC669" i="14"/>
  <c r="BC672" i="14"/>
  <c r="BD672" i="14"/>
  <c r="BD667" i="14"/>
  <c r="BC667" i="14"/>
  <c r="BD665" i="14"/>
  <c r="BC665" i="14"/>
  <c r="AQ654" i="14"/>
  <c r="AS655" i="14"/>
  <c r="AT655" i="14" s="1"/>
  <c r="AY656" i="14"/>
  <c r="BF656" i="14" s="1"/>
  <c r="BB657" i="14"/>
  <c r="AZ657" i="14"/>
  <c r="AM655" i="14"/>
  <c r="AV655" i="14" s="1"/>
  <c r="AW655" i="14" s="1"/>
  <c r="AJ654" i="14"/>
  <c r="AB654" i="14"/>
  <c r="AD655" i="14"/>
  <c r="AG655" i="14" s="1"/>
  <c r="AH655" i="14" s="1"/>
  <c r="BC658" i="14"/>
  <c r="BD658" i="14"/>
  <c r="X653" i="14"/>
  <c r="AE655" i="14"/>
  <c r="Y655" i="14"/>
  <c r="S654" i="14"/>
  <c r="AG618" i="14"/>
  <c r="BB645" i="14"/>
  <c r="AZ645" i="14"/>
  <c r="BD628" i="14"/>
  <c r="BC628" i="14"/>
  <c r="BD631" i="14"/>
  <c r="BC631" i="14"/>
  <c r="BD632" i="14"/>
  <c r="BC632" i="14"/>
  <c r="AV619" i="14"/>
  <c r="BD625" i="14"/>
  <c r="BC625" i="14"/>
  <c r="BC626" i="14"/>
  <c r="BD626" i="14"/>
  <c r="AP617" i="14"/>
  <c r="AS618" i="14"/>
  <c r="AT618" i="14" s="1"/>
  <c r="AK617" i="14"/>
  <c r="AM618" i="14"/>
  <c r="BD624" i="14"/>
  <c r="BC624" i="14"/>
  <c r="AC616" i="14"/>
  <c r="AD617" i="14"/>
  <c r="V616" i="14"/>
  <c r="X617" i="14"/>
  <c r="AE618" i="14"/>
  <c r="S617" i="14"/>
  <c r="Y618" i="14"/>
  <c r="AH618" i="14"/>
  <c r="AQ597" i="14"/>
  <c r="AS598" i="14"/>
  <c r="BC613" i="14"/>
  <c r="BD613" i="14"/>
  <c r="AJ596" i="14"/>
  <c r="AK598" i="14"/>
  <c r="AM607" i="14"/>
  <c r="AV608" i="14"/>
  <c r="AW608" i="14" s="1"/>
  <c r="AN608" i="14"/>
  <c r="AH607" i="14"/>
  <c r="AZ610" i="14"/>
  <c r="BB610" i="14"/>
  <c r="AY609" i="14"/>
  <c r="BF609" i="14" s="1"/>
  <c r="AH609" i="14"/>
  <c r="AE608" i="14"/>
  <c r="AG608" i="14"/>
  <c r="AE607" i="14"/>
  <c r="BC615" i="14"/>
  <c r="BD615" i="14"/>
  <c r="AY600" i="14"/>
  <c r="BF600" i="14" s="1"/>
  <c r="AH600" i="14"/>
  <c r="AA598" i="14"/>
  <c r="AD599" i="14"/>
  <c r="AG599" i="14"/>
  <c r="AY599" i="14" s="1"/>
  <c r="BB599" i="14" s="1"/>
  <c r="BC599" i="14" s="1"/>
  <c r="W597" i="14"/>
  <c r="X598" i="14"/>
  <c r="Y599" i="14"/>
  <c r="AZ599" i="14"/>
  <c r="S598" i="14"/>
  <c r="AT599" i="14"/>
  <c r="AE599" i="14"/>
  <c r="AN599" i="14"/>
  <c r="AW599" i="14"/>
  <c r="BF575" i="14"/>
  <c r="AT559" i="14"/>
  <c r="BD591" i="14"/>
  <c r="BC591" i="14"/>
  <c r="BB593" i="14"/>
  <c r="AZ593" i="14"/>
  <c r="BC573" i="14"/>
  <c r="BD573" i="14"/>
  <c r="AK557" i="14"/>
  <c r="AM558" i="14"/>
  <c r="AN558" i="14" s="1"/>
  <c r="BD572" i="14"/>
  <c r="BC572" i="14"/>
  <c r="BD571" i="14"/>
  <c r="BC571" i="14"/>
  <c r="BC568" i="14"/>
  <c r="BD568" i="14"/>
  <c r="AP557" i="14"/>
  <c r="AS558" i="14"/>
  <c r="BC565" i="14"/>
  <c r="BD565" i="14"/>
  <c r="X556" i="14"/>
  <c r="V396" i="14"/>
  <c r="Y558" i="14"/>
  <c r="S557" i="14"/>
  <c r="BD521" i="14"/>
  <c r="BC534" i="14"/>
  <c r="BD534" i="14"/>
  <c r="BC535" i="14"/>
  <c r="BD535" i="14"/>
  <c r="AN520" i="14"/>
  <c r="BC530" i="14"/>
  <c r="BD530" i="14"/>
  <c r="AK518" i="14"/>
  <c r="AM519" i="14"/>
  <c r="AV519" i="14" s="1"/>
  <c r="AW519" i="14" s="1"/>
  <c r="BC526" i="14"/>
  <c r="BD526" i="14"/>
  <c r="BB523" i="14"/>
  <c r="AZ523" i="14"/>
  <c r="AA518" i="14"/>
  <c r="AD518" i="14" s="1"/>
  <c r="AD519" i="14"/>
  <c r="AE519" i="14" s="1"/>
  <c r="U518" i="14"/>
  <c r="X518" i="14" s="1"/>
  <c r="X519" i="14"/>
  <c r="Y519" i="14" s="1"/>
  <c r="S518" i="14"/>
  <c r="AT519" i="14"/>
  <c r="BD510" i="14"/>
  <c r="BC510" i="14"/>
  <c r="BD492" i="14"/>
  <c r="BC492" i="14"/>
  <c r="BC490" i="14"/>
  <c r="BD490" i="14"/>
  <c r="BC493" i="14"/>
  <c r="BD493" i="14"/>
  <c r="BD489" i="14"/>
  <c r="BC489" i="14"/>
  <c r="BC491" i="14"/>
  <c r="BD491" i="14"/>
  <c r="BB480" i="14"/>
  <c r="AZ480" i="14"/>
  <c r="AN479" i="14"/>
  <c r="BB482" i="14"/>
  <c r="AZ482" i="14"/>
  <c r="BD487" i="14"/>
  <c r="BC487" i="14"/>
  <c r="AP477" i="14"/>
  <c r="AS477" i="14" s="1"/>
  <c r="AS478" i="14"/>
  <c r="AT478" i="14" s="1"/>
  <c r="AJ477" i="14"/>
  <c r="AM477" i="14" s="1"/>
  <c r="AM478" i="14"/>
  <c r="AY479" i="14"/>
  <c r="BF479" i="14" s="1"/>
  <c r="BC485" i="14"/>
  <c r="BD485" i="14"/>
  <c r="X478" i="14"/>
  <c r="AG478" i="14" s="1"/>
  <c r="U477" i="14"/>
  <c r="AZ481" i="14"/>
  <c r="BB481" i="14"/>
  <c r="Y478" i="14"/>
  <c r="S477" i="14"/>
  <c r="AE478" i="14"/>
  <c r="BC452" i="14"/>
  <c r="BD452" i="14"/>
  <c r="BD451" i="14"/>
  <c r="BC451" i="14"/>
  <c r="BC450" i="14"/>
  <c r="BD450" i="14"/>
  <c r="BD449" i="14"/>
  <c r="BC449" i="14"/>
  <c r="BC439" i="14"/>
  <c r="BD439" i="14"/>
  <c r="BC445" i="14"/>
  <c r="BD445" i="14"/>
  <c r="BC446" i="14"/>
  <c r="BD446" i="14"/>
  <c r="BC447" i="14"/>
  <c r="BD447" i="14"/>
  <c r="BD441" i="14"/>
  <c r="BC441" i="14"/>
  <c r="BD442" i="14"/>
  <c r="BC442" i="14"/>
  <c r="BC443" i="14"/>
  <c r="BD443" i="14"/>
  <c r="BF454" i="14"/>
  <c r="AH437" i="14"/>
  <c r="BC469" i="14"/>
  <c r="BD469" i="14"/>
  <c r="BD467" i="14"/>
  <c r="BC467" i="14"/>
  <c r="AJ434" i="14"/>
  <c r="AM434" i="14" s="1"/>
  <c r="AV434" i="14" s="1"/>
  <c r="AM435" i="14"/>
  <c r="AV435" i="14" s="1"/>
  <c r="BD472" i="14"/>
  <c r="BC472" i="14"/>
  <c r="X435" i="14"/>
  <c r="W434" i="14"/>
  <c r="X434" i="14" s="1"/>
  <c r="AD436" i="14"/>
  <c r="AG436" i="14" s="1"/>
  <c r="AA435" i="14"/>
  <c r="Y436" i="14"/>
  <c r="AN436" i="14"/>
  <c r="AW436" i="14"/>
  <c r="S435" i="14"/>
  <c r="AT436" i="14"/>
  <c r="BD437" i="14"/>
  <c r="BD424" i="14"/>
  <c r="BC424" i="14"/>
  <c r="BD433" i="14"/>
  <c r="BC433" i="14"/>
  <c r="BC432" i="14"/>
  <c r="BD432" i="14"/>
  <c r="BD430" i="14"/>
  <c r="BC430" i="14"/>
  <c r="BB422" i="14"/>
  <c r="BC421" i="14"/>
  <c r="BD421" i="14"/>
  <c r="BC427" i="14"/>
  <c r="BD427" i="14"/>
  <c r="BC423" i="14"/>
  <c r="BD423" i="14"/>
  <c r="BC425" i="14"/>
  <c r="BD425" i="14"/>
  <c r="AV399" i="14"/>
  <c r="AY399" i="14" s="1"/>
  <c r="BF399" i="14" s="1"/>
  <c r="AZ400" i="14"/>
  <c r="BB400" i="14"/>
  <c r="BC400" i="14" s="1"/>
  <c r="BB413" i="14"/>
  <c r="BC417" i="14"/>
  <c r="BD417" i="14"/>
  <c r="BD412" i="14"/>
  <c r="BC412" i="14"/>
  <c r="AP397" i="14"/>
  <c r="AS398" i="14"/>
  <c r="AJ397" i="14"/>
  <c r="AM398" i="14"/>
  <c r="AA397" i="14"/>
  <c r="AD398" i="14"/>
  <c r="W397" i="14"/>
  <c r="X398" i="14"/>
  <c r="S398" i="14"/>
  <c r="AN399" i="14"/>
  <c r="AH399" i="14"/>
  <c r="AT399" i="14"/>
  <c r="AE399" i="14"/>
  <c r="Y399" i="14"/>
  <c r="BD395" i="14"/>
  <c r="BC395" i="14"/>
  <c r="BC394" i="14"/>
  <c r="BD394" i="14"/>
  <c r="BC393" i="14"/>
  <c r="BD393" i="14"/>
  <c r="BD392" i="14"/>
  <c r="BC392" i="14"/>
  <c r="AV381" i="14"/>
  <c r="AW381" i="14" s="1"/>
  <c r="AH381" i="14"/>
  <c r="BC389" i="14"/>
  <c r="BD389" i="14"/>
  <c r="AZ384" i="14"/>
  <c r="BB384" i="14"/>
  <c r="AS380" i="14"/>
  <c r="AP379" i="14"/>
  <c r="AK379" i="14"/>
  <c r="AM380" i="14"/>
  <c r="AN380" i="14" s="1"/>
  <c r="AY383" i="14"/>
  <c r="BF383" i="14" s="1"/>
  <c r="AH383" i="14"/>
  <c r="AB379" i="14"/>
  <c r="AD380" i="14"/>
  <c r="AG380" i="14" s="1"/>
  <c r="BB382" i="14"/>
  <c r="AZ382" i="14"/>
  <c r="X379" i="14"/>
  <c r="V339" i="14"/>
  <c r="BC387" i="14"/>
  <c r="BD387" i="14"/>
  <c r="S379" i="14"/>
  <c r="AE380" i="14"/>
  <c r="Y380" i="14"/>
  <c r="AT380" i="14"/>
  <c r="AZ376" i="14"/>
  <c r="BB376" i="14"/>
  <c r="BC374" i="14"/>
  <c r="BD374" i="14"/>
  <c r="BD368" i="14"/>
  <c r="BC368" i="14"/>
  <c r="BD353" i="14"/>
  <c r="BC353" i="14"/>
  <c r="U340" i="14"/>
  <c r="X341" i="14"/>
  <c r="BD349" i="14"/>
  <c r="BC349" i="14"/>
  <c r="AZ345" i="14"/>
  <c r="BB345" i="14"/>
  <c r="BD351" i="14"/>
  <c r="BC351" i="14"/>
  <c r="BD350" i="14"/>
  <c r="BC350" i="14"/>
  <c r="AZ344" i="14"/>
  <c r="BB344" i="14"/>
  <c r="AS342" i="14"/>
  <c r="AV342" i="14" s="1"/>
  <c r="AQ341" i="14"/>
  <c r="AW343" i="14"/>
  <c r="AJ339" i="14"/>
  <c r="AM340" i="14"/>
  <c r="BD347" i="14"/>
  <c r="BC347" i="14"/>
  <c r="AN342" i="14"/>
  <c r="AW342" i="14"/>
  <c r="Y342" i="14"/>
  <c r="S341" i="14"/>
  <c r="AZ328" i="14"/>
  <c r="BB328" i="14"/>
  <c r="BB336" i="14"/>
  <c r="AZ336" i="14"/>
  <c r="AE304" i="14"/>
  <c r="BF321" i="14"/>
  <c r="BC316" i="14"/>
  <c r="BD316" i="14"/>
  <c r="BD317" i="14"/>
  <c r="BC317" i="14"/>
  <c r="BD318" i="14"/>
  <c r="BC318" i="14"/>
  <c r="BD314" i="14"/>
  <c r="BC314" i="14"/>
  <c r="BD309" i="14"/>
  <c r="BC309" i="14"/>
  <c r="AS304" i="14"/>
  <c r="AT304" i="14" s="1"/>
  <c r="AP303" i="14"/>
  <c r="BB307" i="14"/>
  <c r="AZ307" i="14"/>
  <c r="AV305" i="14"/>
  <c r="AN305" i="14"/>
  <c r="AW306" i="14"/>
  <c r="AY306" i="14"/>
  <c r="BF306" i="14" s="1"/>
  <c r="AK303" i="14"/>
  <c r="AM304" i="14"/>
  <c r="AH304" i="14"/>
  <c r="AA302" i="14"/>
  <c r="AD302" i="14" s="1"/>
  <c r="AG302" i="14" s="1"/>
  <c r="AD303" i="14"/>
  <c r="AG303" i="14" s="1"/>
  <c r="AH303" i="14" s="1"/>
  <c r="BD308" i="14"/>
  <c r="BC308" i="14"/>
  <c r="S302" i="14"/>
  <c r="Y303" i="14"/>
  <c r="BC299" i="14"/>
  <c r="BD299" i="14"/>
  <c r="BD296" i="14"/>
  <c r="BC296" i="14"/>
  <c r="BC274" i="14"/>
  <c r="BD274" i="14"/>
  <c r="BC275" i="14"/>
  <c r="BD275" i="14"/>
  <c r="BB263" i="14"/>
  <c r="AZ263" i="14"/>
  <c r="BD276" i="14"/>
  <c r="BC276" i="14"/>
  <c r="BC272" i="14"/>
  <c r="BD272" i="14"/>
  <c r="BD271" i="14"/>
  <c r="BC271" i="14"/>
  <c r="BC265" i="14"/>
  <c r="BD265" i="14"/>
  <c r="AQ260" i="14"/>
  <c r="AS261" i="14"/>
  <c r="AT261" i="14" s="1"/>
  <c r="BC267" i="14"/>
  <c r="BD267" i="14"/>
  <c r="AM261" i="14"/>
  <c r="AN261" i="14" s="1"/>
  <c r="AJ260" i="14"/>
  <c r="AN262" i="14"/>
  <c r="AY262" i="14"/>
  <c r="BF262" i="14" s="1"/>
  <c r="AD260" i="14"/>
  <c r="AB259" i="14"/>
  <c r="U259" i="14"/>
  <c r="X259" i="14" s="1"/>
  <c r="X260" i="14"/>
  <c r="S260" i="14"/>
  <c r="AE261" i="14"/>
  <c r="AH261" i="14"/>
  <c r="Y261" i="14"/>
  <c r="BF237" i="14"/>
  <c r="BC231" i="14"/>
  <c r="BD231" i="14"/>
  <c r="BD228" i="14"/>
  <c r="BC228" i="14"/>
  <c r="BC253" i="14"/>
  <c r="BD253" i="14"/>
  <c r="BC254" i="14"/>
  <c r="BD254" i="14"/>
  <c r="W217" i="14"/>
  <c r="AZ256" i="14"/>
  <c r="BB256" i="14"/>
  <c r="AZ255" i="14"/>
  <c r="BB255" i="14"/>
  <c r="AA218" i="14"/>
  <c r="AD219" i="14"/>
  <c r="AE219" i="14" s="1"/>
  <c r="BC216" i="14"/>
  <c r="BD216" i="14"/>
  <c r="BC212" i="14"/>
  <c r="BD212" i="14"/>
  <c r="AH180" i="14"/>
  <c r="BB180" i="14"/>
  <c r="BC180" i="14" s="1"/>
  <c r="AZ189" i="14"/>
  <c r="BB189" i="14"/>
  <c r="AT179" i="14"/>
  <c r="BC191" i="14"/>
  <c r="BD191" i="14"/>
  <c r="BD192" i="14"/>
  <c r="BC192" i="14"/>
  <c r="BD188" i="14"/>
  <c r="BC188" i="14"/>
  <c r="BD187" i="14"/>
  <c r="BC187" i="14"/>
  <c r="BD186" i="14"/>
  <c r="BC186" i="14"/>
  <c r="AS178" i="14"/>
  <c r="AV178" i="14" s="1"/>
  <c r="AW178" i="14" s="1"/>
  <c r="AP177" i="14"/>
  <c r="AS177" i="14" s="1"/>
  <c r="AV177" i="14" s="1"/>
  <c r="BB181" i="14"/>
  <c r="AZ181" i="14"/>
  <c r="BC182" i="14"/>
  <c r="BD182" i="14"/>
  <c r="BD184" i="14"/>
  <c r="BC184" i="14"/>
  <c r="AD179" i="14"/>
  <c r="AE179" i="14" s="1"/>
  <c r="AA178" i="14"/>
  <c r="U177" i="14"/>
  <c r="X177" i="14" s="1"/>
  <c r="X178" i="14"/>
  <c r="S177" i="14"/>
  <c r="AN178" i="14"/>
  <c r="BD176" i="14"/>
  <c r="BC176" i="14"/>
  <c r="BC154" i="14"/>
  <c r="BD154" i="14"/>
  <c r="BC153" i="14"/>
  <c r="BD153" i="14"/>
  <c r="BD155" i="14"/>
  <c r="BC155" i="14"/>
  <c r="BD149" i="14"/>
  <c r="BC149" i="14"/>
  <c r="AJ139" i="14"/>
  <c r="AM140" i="14"/>
  <c r="AV140" i="14" s="1"/>
  <c r="BD146" i="14"/>
  <c r="BC146" i="14"/>
  <c r="BC144" i="14"/>
  <c r="BD144" i="14"/>
  <c r="BC147" i="14"/>
  <c r="BD147" i="14"/>
  <c r="AC140" i="14"/>
  <c r="AD141" i="14"/>
  <c r="AE141" i="14" s="1"/>
  <c r="BB143" i="14"/>
  <c r="AZ143" i="14"/>
  <c r="AG142" i="14"/>
  <c r="U139" i="14"/>
  <c r="BC136" i="14"/>
  <c r="BD136" i="14"/>
  <c r="BD129" i="14"/>
  <c r="BC129" i="14"/>
  <c r="BD130" i="14"/>
  <c r="BC130" i="14"/>
  <c r="BC115" i="14"/>
  <c r="BD115" i="14"/>
  <c r="BD107" i="14"/>
  <c r="BC107" i="14"/>
  <c r="BC109" i="14"/>
  <c r="BD109" i="14"/>
  <c r="AL97" i="14"/>
  <c r="AM98" i="14"/>
  <c r="AE99" i="14"/>
  <c r="BD103" i="14"/>
  <c r="BC103" i="14"/>
  <c r="AW101" i="14"/>
  <c r="AY101" i="14"/>
  <c r="BF101" i="14" s="1"/>
  <c r="AP98" i="14"/>
  <c r="AS99" i="14"/>
  <c r="AV100" i="14"/>
  <c r="AT100" i="14"/>
  <c r="AC97" i="14"/>
  <c r="AD98" i="14"/>
  <c r="AG98" i="14" s="1"/>
  <c r="AH98" i="14" s="1"/>
  <c r="BD111" i="14"/>
  <c r="BC111" i="14"/>
  <c r="BD114" i="14"/>
  <c r="BC114" i="14"/>
  <c r="BC105" i="14"/>
  <c r="BD105" i="14"/>
  <c r="AZ102" i="14"/>
  <c r="BB102" i="14"/>
  <c r="X97" i="14"/>
  <c r="AN98" i="14"/>
  <c r="S97" i="14"/>
  <c r="Y98" i="14"/>
  <c r="AN47" i="99" l="1"/>
  <c r="U53" i="99"/>
  <c r="X53" i="99" s="1"/>
  <c r="AG53" i="99" s="1"/>
  <c r="X54" i="99"/>
  <c r="AG54" i="99" s="1"/>
  <c r="BA57" i="99"/>
  <c r="AY57" i="99"/>
  <c r="AD75" i="99"/>
  <c r="AE75" i="99" s="1"/>
  <c r="AA61" i="99"/>
  <c r="BC858" i="14"/>
  <c r="BD858" i="14"/>
  <c r="BF858" i="14"/>
  <c r="AZ858" i="14"/>
  <c r="AZ703" i="14"/>
  <c r="BB703" i="14"/>
  <c r="AW702" i="14"/>
  <c r="AY702" i="14"/>
  <c r="AV701" i="14"/>
  <c r="AT701" i="14"/>
  <c r="AR699" i="14"/>
  <c r="AS700" i="14"/>
  <c r="BF644" i="14"/>
  <c r="BB644" i="14"/>
  <c r="AZ644" i="14"/>
  <c r="BB601" i="14"/>
  <c r="BF601" i="14"/>
  <c r="AZ601" i="14"/>
  <c r="BC970" i="14"/>
  <c r="BD970" i="14"/>
  <c r="AY925" i="14"/>
  <c r="AH911" i="14"/>
  <c r="BD883" i="14"/>
  <c r="BC883" i="14"/>
  <c r="AG837" i="14"/>
  <c r="AV819" i="14"/>
  <c r="AG747" i="14"/>
  <c r="AY747" i="14" s="1"/>
  <c r="BF747" i="14" s="1"/>
  <c r="AG617" i="14"/>
  <c r="AZ621" i="14"/>
  <c r="BB621" i="14"/>
  <c r="BF621" i="14"/>
  <c r="AZ520" i="14"/>
  <c r="BC532" i="14"/>
  <c r="BD532" i="14"/>
  <c r="BC520" i="14"/>
  <c r="BD520" i="14"/>
  <c r="BF520" i="14"/>
  <c r="AH520" i="14"/>
  <c r="AV477" i="14"/>
  <c r="AH438" i="14"/>
  <c r="AY438" i="14"/>
  <c r="AZ421" i="14"/>
  <c r="BF421" i="14"/>
  <c r="AH420" i="14"/>
  <c r="AY420" i="14"/>
  <c r="AT342" i="14"/>
  <c r="AE303" i="14"/>
  <c r="AT178" i="14"/>
  <c r="BD180" i="14"/>
  <c r="BD69" i="14"/>
  <c r="BC69" i="14"/>
  <c r="BC65" i="14"/>
  <c r="BD65" i="14"/>
  <c r="AJ55" i="14"/>
  <c r="AM55" i="14" s="1"/>
  <c r="AM56" i="14"/>
  <c r="AB55" i="14"/>
  <c r="AD55" i="14" s="1"/>
  <c r="AD56" i="14"/>
  <c r="BD60" i="14"/>
  <c r="BC60" i="14"/>
  <c r="BC43" i="14"/>
  <c r="BD43" i="14"/>
  <c r="BC42" i="14"/>
  <c r="BD42" i="14"/>
  <c r="AQ61" i="99"/>
  <c r="AS61" i="99" s="1"/>
  <c r="AT61" i="99" s="1"/>
  <c r="AS75" i="99"/>
  <c r="AT75" i="99" s="1"/>
  <c r="AN76" i="99"/>
  <c r="AV76" i="99"/>
  <c r="AW76" i="99" s="1"/>
  <c r="AL61" i="99"/>
  <c r="AM75" i="99"/>
  <c r="BB79" i="99"/>
  <c r="BC79" i="99"/>
  <c r="Y76" i="99"/>
  <c r="AG76" i="99"/>
  <c r="X75" i="99"/>
  <c r="V61" i="99"/>
  <c r="AH77" i="99"/>
  <c r="AX77" i="99"/>
  <c r="BA78" i="99"/>
  <c r="AY78" i="99"/>
  <c r="AG63" i="99"/>
  <c r="AH63" i="99" s="1"/>
  <c r="AE63" i="99"/>
  <c r="AC61" i="99"/>
  <c r="AD61" i="99" s="1"/>
  <c r="AD62" i="99"/>
  <c r="AY29" i="99"/>
  <c r="AN63" i="99"/>
  <c r="AV63" i="99"/>
  <c r="BC29" i="99"/>
  <c r="BB66" i="99"/>
  <c r="BC66" i="99"/>
  <c r="AW64" i="99"/>
  <c r="AX64" i="99"/>
  <c r="AY65" i="99"/>
  <c r="BA65" i="99"/>
  <c r="AJ61" i="99"/>
  <c r="AM62" i="99"/>
  <c r="AQ53" i="99"/>
  <c r="AS53" i="99" s="1"/>
  <c r="AS54" i="99"/>
  <c r="AT54" i="99" s="1"/>
  <c r="AX55" i="99"/>
  <c r="AW55" i="99"/>
  <c r="AN55" i="99"/>
  <c r="AL53" i="99"/>
  <c r="AM54" i="99"/>
  <c r="S53" i="99"/>
  <c r="Y54" i="99"/>
  <c r="AH54" i="99"/>
  <c r="AE54" i="99"/>
  <c r="AS46" i="99"/>
  <c r="AT46" i="99" s="1"/>
  <c r="AP45" i="99"/>
  <c r="AJ45" i="99"/>
  <c r="AM46" i="99"/>
  <c r="AN46" i="99" s="1"/>
  <c r="AG47" i="99"/>
  <c r="AA45" i="99"/>
  <c r="AD46" i="99"/>
  <c r="AG46" i="99" s="1"/>
  <c r="BB50" i="99"/>
  <c r="BC50" i="99"/>
  <c r="BB49" i="99"/>
  <c r="BC49" i="99"/>
  <c r="AY48" i="99"/>
  <c r="BA48" i="99"/>
  <c r="X45" i="99"/>
  <c r="U13" i="99"/>
  <c r="U12" i="99" s="1"/>
  <c r="U11" i="99" s="1"/>
  <c r="S45" i="99"/>
  <c r="Y46" i="99"/>
  <c r="AE46" i="99"/>
  <c r="AN34" i="99"/>
  <c r="AV34" i="99"/>
  <c r="AW34" i="99" s="1"/>
  <c r="AH34" i="99"/>
  <c r="AX35" i="99"/>
  <c r="AH35" i="99"/>
  <c r="BC37" i="99"/>
  <c r="BB37" i="99"/>
  <c r="AY36" i="99"/>
  <c r="BA36" i="99"/>
  <c r="AG28" i="99"/>
  <c r="AX28" i="99" s="1"/>
  <c r="AY28" i="99" s="1"/>
  <c r="AT28" i="99"/>
  <c r="AR26" i="99"/>
  <c r="AS27" i="99"/>
  <c r="AV27" i="99" s="1"/>
  <c r="AW27" i="99" s="1"/>
  <c r="BB30" i="99"/>
  <c r="BC30" i="99"/>
  <c r="AB26" i="99"/>
  <c r="AD27" i="99"/>
  <c r="AE27" i="99" s="1"/>
  <c r="BB31" i="99"/>
  <c r="BC31" i="99"/>
  <c r="X27" i="99"/>
  <c r="Y27" i="99" s="1"/>
  <c r="W26" i="99"/>
  <c r="AT27" i="99"/>
  <c r="S26" i="99"/>
  <c r="AN27" i="99"/>
  <c r="AV15" i="99"/>
  <c r="AW15" i="99" s="1"/>
  <c r="AS14" i="99"/>
  <c r="AT14" i="99" s="1"/>
  <c r="BC16" i="99"/>
  <c r="AY16" i="99"/>
  <c r="BC17" i="99"/>
  <c r="AM14" i="99"/>
  <c r="AN14" i="99" s="1"/>
  <c r="AK13" i="99"/>
  <c r="AX15" i="99"/>
  <c r="AY15" i="99" s="1"/>
  <c r="AE15" i="99"/>
  <c r="AD14" i="99"/>
  <c r="AG14" i="99" s="1"/>
  <c r="AH14" i="99" s="1"/>
  <c r="AH15" i="99"/>
  <c r="Y14" i="99"/>
  <c r="AL151" i="112"/>
  <c r="AK150" i="112"/>
  <c r="AL150" i="112" s="1"/>
  <c r="AT151" i="112"/>
  <c r="AU151" i="112" s="1"/>
  <c r="AK58" i="112"/>
  <c r="AT59" i="112"/>
  <c r="AU59" i="112" s="1"/>
  <c r="AK129" i="112"/>
  <c r="AK128" i="112" s="1"/>
  <c r="AT128" i="112" s="1"/>
  <c r="AT130" i="112"/>
  <c r="AU130" i="112" s="1"/>
  <c r="AK99" i="112"/>
  <c r="AT100" i="112"/>
  <c r="AU100" i="112" s="1"/>
  <c r="AV45" i="112"/>
  <c r="R58" i="112"/>
  <c r="AC59" i="112"/>
  <c r="AL59" i="112"/>
  <c r="AR59" i="112"/>
  <c r="AL18" i="112"/>
  <c r="AT18" i="112"/>
  <c r="AU18" i="112" s="1"/>
  <c r="AK17" i="112"/>
  <c r="R14" i="112"/>
  <c r="AC15" i="112"/>
  <c r="AR15" i="112"/>
  <c r="AG398" i="14"/>
  <c r="AV398" i="14"/>
  <c r="AC42" i="112"/>
  <c r="AB41" i="112"/>
  <c r="AL102" i="112"/>
  <c r="Q101" i="112"/>
  <c r="AR102" i="112"/>
  <c r="AC102" i="112"/>
  <c r="AQ41" i="112"/>
  <c r="AR42" i="112"/>
  <c r="AC115" i="112"/>
  <c r="AR115" i="112"/>
  <c r="Q166" i="112"/>
  <c r="AL115" i="112"/>
  <c r="Q114" i="112"/>
  <c r="AZ46" i="112"/>
  <c r="AW46" i="112"/>
  <c r="AY46" i="112"/>
  <c r="BA46" i="112" s="1"/>
  <c r="AK43" i="112"/>
  <c r="AL44" i="112"/>
  <c r="AT44" i="112"/>
  <c r="AU44" i="112" s="1"/>
  <c r="AR132" i="112"/>
  <c r="AL132" i="112"/>
  <c r="Q131" i="112"/>
  <c r="AC132" i="112"/>
  <c r="Y754" i="14"/>
  <c r="BB741" i="14"/>
  <c r="AZ741" i="14"/>
  <c r="BF741" i="14"/>
  <c r="BC743" i="14"/>
  <c r="BD743" i="14"/>
  <c r="BD642" i="14"/>
  <c r="BC642" i="14"/>
  <c r="AY640" i="14"/>
  <c r="AW640" i="14"/>
  <c r="AG559" i="14"/>
  <c r="AH559" i="14" s="1"/>
  <c r="AE559" i="14"/>
  <c r="AD558" i="14"/>
  <c r="AA557" i="14"/>
  <c r="AH586" i="14"/>
  <c r="AY586" i="14"/>
  <c r="BD508" i="14"/>
  <c r="BC508" i="14"/>
  <c r="BC475" i="14"/>
  <c r="BD475" i="14"/>
  <c r="AZ364" i="14"/>
  <c r="BB364" i="14"/>
  <c r="BF364" i="14"/>
  <c r="Y357" i="14"/>
  <c r="AG357" i="14"/>
  <c r="BD377" i="14"/>
  <c r="BC377" i="14"/>
  <c r="BD369" i="14"/>
  <c r="BC369" i="14"/>
  <c r="AG343" i="14"/>
  <c r="AE343" i="14"/>
  <c r="AZ367" i="14"/>
  <c r="BB367" i="14"/>
  <c r="AW358" i="14"/>
  <c r="AV357" i="14"/>
  <c r="AW357" i="14" s="1"/>
  <c r="AH358" i="14"/>
  <c r="AY358" i="14"/>
  <c r="AA341" i="14"/>
  <c r="AD342" i="14"/>
  <c r="BC335" i="14"/>
  <c r="BD335" i="14"/>
  <c r="AW247" i="14"/>
  <c r="AY247" i="14"/>
  <c r="BC249" i="14"/>
  <c r="BD249" i="14"/>
  <c r="BD257" i="14"/>
  <c r="BC257" i="14"/>
  <c r="BC248" i="14"/>
  <c r="BD248" i="14"/>
  <c r="BD214" i="14"/>
  <c r="BC214" i="14"/>
  <c r="BF135" i="14"/>
  <c r="BB135" i="14"/>
  <c r="AZ135" i="14"/>
  <c r="BC94" i="14"/>
  <c r="BD94" i="14"/>
  <c r="AW15" i="14"/>
  <c r="AE98" i="14"/>
  <c r="AG179" i="14"/>
  <c r="AV478" i="14"/>
  <c r="AW478" i="14" s="1"/>
  <c r="AG518" i="14"/>
  <c r="V652" i="14"/>
  <c r="AZ754" i="14"/>
  <c r="AV746" i="14"/>
  <c r="AV820" i="14"/>
  <c r="AG897" i="14"/>
  <c r="BB911" i="14"/>
  <c r="BC911" i="14" s="1"/>
  <c r="AH926" i="14"/>
  <c r="Y940" i="14"/>
  <c r="AM910" i="14"/>
  <c r="AT979" i="14"/>
  <c r="BF223" i="14"/>
  <c r="BB223" i="14"/>
  <c r="AZ223" i="14"/>
  <c r="V140" i="14"/>
  <c r="X141" i="14"/>
  <c r="Y141" i="14" s="1"/>
  <c r="AY102" i="112"/>
  <c r="BA102" i="112" s="1"/>
  <c r="AZ102" i="112"/>
  <c r="AW102" i="112"/>
  <c r="BF911" i="14"/>
  <c r="BD740" i="14"/>
  <c r="U219" i="14"/>
  <c r="X220" i="14"/>
  <c r="AF133" i="112"/>
  <c r="AV133" i="112"/>
  <c r="AZ59" i="14"/>
  <c r="BB59" i="14"/>
  <c r="BF59" i="14"/>
  <c r="BC26" i="14"/>
  <c r="BD26" i="14"/>
  <c r="AZ62" i="112"/>
  <c r="AY62" i="112"/>
  <c r="BA62" i="112" s="1"/>
  <c r="AW62" i="112"/>
  <c r="AE100" i="112"/>
  <c r="W100" i="112"/>
  <c r="AS518" i="14"/>
  <c r="AR396" i="14"/>
  <c r="BF117" i="14"/>
  <c r="AQ56" i="112"/>
  <c r="BC168" i="14"/>
  <c r="BD168" i="14"/>
  <c r="AF115" i="112"/>
  <c r="AV115" i="112"/>
  <c r="BF749" i="14"/>
  <c r="AZ749" i="14"/>
  <c r="BB749" i="14"/>
  <c r="AF18" i="112"/>
  <c r="AE43" i="112"/>
  <c r="W43" i="112"/>
  <c r="BF739" i="14"/>
  <c r="BB739" i="14"/>
  <c r="BC739" i="14" s="1"/>
  <c r="AN739" i="14"/>
  <c r="Y739" i="14"/>
  <c r="AT739" i="14"/>
  <c r="AE739" i="14"/>
  <c r="AH739" i="14"/>
  <c r="AW739" i="14"/>
  <c r="AZ739" i="14"/>
  <c r="BF925" i="14"/>
  <c r="V16" i="112"/>
  <c r="S15" i="112"/>
  <c r="BC620" i="14"/>
  <c r="BD620" i="14"/>
  <c r="R110" i="112"/>
  <c r="AV153" i="112"/>
  <c r="AF153" i="112"/>
  <c r="BD646" i="14"/>
  <c r="BC646" i="14"/>
  <c r="AT141" i="14"/>
  <c r="AN141" i="14"/>
  <c r="S140" i="14"/>
  <c r="AW140" i="14" s="1"/>
  <c r="AH222" i="14"/>
  <c r="AY222" i="14"/>
  <c r="BC507" i="14"/>
  <c r="BD507" i="14"/>
  <c r="AG57" i="14"/>
  <c r="AH57" i="14" s="1"/>
  <c r="Y57" i="14"/>
  <c r="BC171" i="14"/>
  <c r="BD171" i="14"/>
  <c r="BB941" i="14"/>
  <c r="BF941" i="14"/>
  <c r="AZ941" i="14"/>
  <c r="AG699" i="14"/>
  <c r="AS713" i="14"/>
  <c r="AE926" i="14"/>
  <c r="AV61" i="112"/>
  <c r="AF61" i="112"/>
  <c r="BD229" i="14"/>
  <c r="BC229" i="14"/>
  <c r="BC173" i="14"/>
  <c r="BD173" i="14"/>
  <c r="BC602" i="14"/>
  <c r="BD602" i="14"/>
  <c r="AR150" i="112"/>
  <c r="AC150" i="112"/>
  <c r="Q149" i="112"/>
  <c r="V59" i="112"/>
  <c r="S58" i="112"/>
  <c r="S56" i="14"/>
  <c r="AN57" i="14"/>
  <c r="AE57" i="14"/>
  <c r="T41" i="112"/>
  <c r="V42" i="112"/>
  <c r="V131" i="112"/>
  <c r="S130" i="112"/>
  <c r="S150" i="112"/>
  <c r="V151" i="112"/>
  <c r="BF926" i="14"/>
  <c r="BB560" i="14"/>
  <c r="AZ560" i="14"/>
  <c r="BF560" i="14"/>
  <c r="AE114" i="112"/>
  <c r="W114" i="112"/>
  <c r="AE17" i="112"/>
  <c r="W17" i="112"/>
  <c r="S14" i="14"/>
  <c r="Y15" i="14"/>
  <c r="AT15" i="14"/>
  <c r="AF166" i="112"/>
  <c r="AV166" i="112"/>
  <c r="AZ45" i="112"/>
  <c r="AY45" i="112"/>
  <c r="BA45" i="112" s="1"/>
  <c r="BF31" i="14"/>
  <c r="BB31" i="14"/>
  <c r="AZ116" i="112"/>
  <c r="AW116" i="112"/>
  <c r="AY116" i="112"/>
  <c r="BA116" i="112" s="1"/>
  <c r="W55" i="14"/>
  <c r="X55" i="14" s="1"/>
  <c r="X56" i="14"/>
  <c r="AW399" i="14"/>
  <c r="AY398" i="14"/>
  <c r="BF398" i="14" s="1"/>
  <c r="AG519" i="14"/>
  <c r="AH599" i="14"/>
  <c r="AV618" i="14"/>
  <c r="AY618" i="14" s="1"/>
  <c r="BF618" i="14" s="1"/>
  <c r="Y747" i="14"/>
  <c r="AH754" i="14"/>
  <c r="AE761" i="14"/>
  <c r="S910" i="14"/>
  <c r="AZ926" i="14"/>
  <c r="AT940" i="14"/>
  <c r="AV965" i="14"/>
  <c r="AY965" i="14" s="1"/>
  <c r="BC587" i="14"/>
  <c r="BD587" i="14"/>
  <c r="AY134" i="112"/>
  <c r="BA134" i="112" s="1"/>
  <c r="AZ134" i="112"/>
  <c r="AW134" i="112"/>
  <c r="BC465" i="14"/>
  <c r="BD465" i="14"/>
  <c r="AE60" i="112"/>
  <c r="W60" i="112"/>
  <c r="AE132" i="112"/>
  <c r="W132" i="112"/>
  <c r="AE152" i="112"/>
  <c r="W152" i="112"/>
  <c r="AK110" i="112"/>
  <c r="AT111" i="112"/>
  <c r="AU111" i="112" s="1"/>
  <c r="BC18" i="14"/>
  <c r="BD18" i="14"/>
  <c r="AY154" i="112"/>
  <c r="BA154" i="112" s="1"/>
  <c r="AZ154" i="112"/>
  <c r="AW154" i="112"/>
  <c r="BF599" i="14"/>
  <c r="Y221" i="14"/>
  <c r="AG221" i="14"/>
  <c r="V113" i="112"/>
  <c r="S112" i="112"/>
  <c r="BF264" i="14"/>
  <c r="AZ264" i="14"/>
  <c r="BB264" i="14"/>
  <c r="AV44" i="112"/>
  <c r="AF44" i="112"/>
  <c r="AV101" i="112"/>
  <c r="AF101" i="112"/>
  <c r="AW141" i="14"/>
  <c r="BB25" i="14"/>
  <c r="AY24" i="14"/>
  <c r="AZ25" i="14"/>
  <c r="BF25" i="14"/>
  <c r="AZ19" i="112"/>
  <c r="AY19" i="112"/>
  <c r="BA19" i="112" s="1"/>
  <c r="AW19" i="112"/>
  <c r="V99" i="112"/>
  <c r="S98" i="112"/>
  <c r="BB822" i="14"/>
  <c r="BF822" i="14"/>
  <c r="BF167" i="14"/>
  <c r="AZ167" i="14"/>
  <c r="BB167" i="14"/>
  <c r="BD641" i="14"/>
  <c r="BC641" i="14"/>
  <c r="BC545" i="14"/>
  <c r="BD545" i="14"/>
  <c r="BF544" i="14"/>
  <c r="AZ544" i="14"/>
  <c r="BB544" i="14"/>
  <c r="BD131" i="14"/>
  <c r="BC131" i="14"/>
  <c r="BF128" i="14"/>
  <c r="AZ128" i="14"/>
  <c r="BB128" i="14"/>
  <c r="BF74" i="14"/>
  <c r="AW58" i="14"/>
  <c r="AY58" i="14"/>
  <c r="AQ55" i="14"/>
  <c r="AS55" i="14" s="1"/>
  <c r="AS56" i="14"/>
  <c r="AT57" i="14"/>
  <c r="AV57" i="14"/>
  <c r="AZ592" i="14"/>
  <c r="BB592" i="14"/>
  <c r="BC870" i="14"/>
  <c r="BD870" i="14"/>
  <c r="BC797" i="14"/>
  <c r="BD797" i="14"/>
  <c r="AY15" i="14"/>
  <c r="BF15" i="14" s="1"/>
  <c r="AH15" i="14"/>
  <c r="AY14" i="14"/>
  <c r="AH14" i="14"/>
  <c r="BD16" i="14"/>
  <c r="BC16" i="14"/>
  <c r="BD17" i="14"/>
  <c r="BC17" i="14"/>
  <c r="BC983" i="14"/>
  <c r="BD983" i="14"/>
  <c r="AY980" i="14"/>
  <c r="BF980" i="14" s="1"/>
  <c r="AH980" i="14"/>
  <c r="BD981" i="14"/>
  <c r="BC981" i="14"/>
  <c r="AA978" i="14"/>
  <c r="AD978" i="14" s="1"/>
  <c r="AE978" i="14" s="1"/>
  <c r="AD979" i="14"/>
  <c r="AE979" i="14" s="1"/>
  <c r="AZ982" i="14"/>
  <c r="BB982" i="14"/>
  <c r="AG978" i="14"/>
  <c r="AY978" i="14" s="1"/>
  <c r="AZ978" i="14" s="1"/>
  <c r="AT978" i="14"/>
  <c r="AW978" i="14"/>
  <c r="AN978" i="14"/>
  <c r="Y978" i="14"/>
  <c r="AM964" i="14"/>
  <c r="AV964" i="14" s="1"/>
  <c r="AY964" i="14" s="1"/>
  <c r="BD966" i="14"/>
  <c r="S964" i="14"/>
  <c r="AE965" i="14"/>
  <c r="AN965" i="14"/>
  <c r="AW965" i="14"/>
  <c r="Y965" i="14"/>
  <c r="AH965" i="14"/>
  <c r="AT965" i="14"/>
  <c r="BC952" i="14"/>
  <c r="BD952" i="14"/>
  <c r="AY950" i="14"/>
  <c r="BF950" i="14" s="1"/>
  <c r="AZ951" i="14"/>
  <c r="BB951" i="14"/>
  <c r="AK949" i="14"/>
  <c r="AM950" i="14"/>
  <c r="AV951" i="14"/>
  <c r="AW951" i="14" s="1"/>
  <c r="AN951" i="14"/>
  <c r="AG949" i="14"/>
  <c r="AH949" i="14" s="1"/>
  <c r="Y949" i="14"/>
  <c r="AG950" i="14"/>
  <c r="AH950" i="14" s="1"/>
  <c r="Y950" i="14"/>
  <c r="AS939" i="14"/>
  <c r="AV939" i="14" s="1"/>
  <c r="AW939" i="14" s="1"/>
  <c r="AP910" i="14"/>
  <c r="AY940" i="14"/>
  <c r="BC946" i="14"/>
  <c r="BD946" i="14"/>
  <c r="AZ942" i="14"/>
  <c r="BB942" i="14"/>
  <c r="U910" i="14"/>
  <c r="X910" i="14" s="1"/>
  <c r="AG910" i="14" s="1"/>
  <c r="AH910" i="14" s="1"/>
  <c r="X939" i="14"/>
  <c r="AG939" i="14" s="1"/>
  <c r="AH940" i="14"/>
  <c r="BB940" i="14"/>
  <c r="BC940" i="14" s="1"/>
  <c r="BD926" i="14"/>
  <c r="AZ914" i="14"/>
  <c r="BB914" i="14"/>
  <c r="BD915" i="14"/>
  <c r="BC915" i="14"/>
  <c r="AZ912" i="14"/>
  <c r="BB912" i="14"/>
  <c r="BC913" i="14"/>
  <c r="BD913" i="14"/>
  <c r="AE939" i="14"/>
  <c r="AT939" i="14"/>
  <c r="AN939" i="14"/>
  <c r="AN925" i="14"/>
  <c r="AW925" i="14"/>
  <c r="BB925" i="14"/>
  <c r="BC925" i="14" s="1"/>
  <c r="AT925" i="14"/>
  <c r="AE925" i="14"/>
  <c r="Y925" i="14"/>
  <c r="AH925" i="14"/>
  <c r="AZ925" i="14"/>
  <c r="AN910" i="14"/>
  <c r="AE910" i="14"/>
  <c r="BD911" i="14"/>
  <c r="AS895" i="14"/>
  <c r="AV896" i="14"/>
  <c r="AW896" i="14" s="1"/>
  <c r="AY897" i="14"/>
  <c r="BF897" i="14" s="1"/>
  <c r="AH897" i="14"/>
  <c r="BC900" i="14"/>
  <c r="BD900" i="14"/>
  <c r="AB895" i="14"/>
  <c r="AD896" i="14"/>
  <c r="AE896" i="14" s="1"/>
  <c r="AY898" i="14"/>
  <c r="BF898" i="14" s="1"/>
  <c r="AH898" i="14"/>
  <c r="BC899" i="14"/>
  <c r="BD899" i="14"/>
  <c r="X895" i="14"/>
  <c r="Y895" i="14" s="1"/>
  <c r="AT895" i="14"/>
  <c r="AN895" i="14"/>
  <c r="BD878" i="14"/>
  <c r="BC878" i="14"/>
  <c r="BC871" i="14"/>
  <c r="BD871" i="14"/>
  <c r="AY863" i="14"/>
  <c r="BF863" i="14" s="1"/>
  <c r="AW863" i="14"/>
  <c r="AR837" i="14"/>
  <c r="AS838" i="14"/>
  <c r="AT839" i="14"/>
  <c r="AV839" i="14"/>
  <c r="BC864" i="14"/>
  <c r="BD864" i="14"/>
  <c r="AZ853" i="14"/>
  <c r="BB853" i="14"/>
  <c r="AH837" i="14"/>
  <c r="AE836" i="14"/>
  <c r="AN836" i="14"/>
  <c r="Y836" i="14"/>
  <c r="AH836" i="14"/>
  <c r="AY821" i="14"/>
  <c r="BF821" i="14" s="1"/>
  <c r="AB819" i="14"/>
  <c r="AD819" i="14" s="1"/>
  <c r="AG819" i="14" s="1"/>
  <c r="AY819" i="14" s="1"/>
  <c r="AD820" i="14"/>
  <c r="AG820" i="14" s="1"/>
  <c r="AY820" i="14" s="1"/>
  <c r="BB820" i="14" s="1"/>
  <c r="BC820" i="14" s="1"/>
  <c r="AH821" i="14"/>
  <c r="AE821" i="14"/>
  <c r="S819" i="14"/>
  <c r="AT820" i="14"/>
  <c r="Y820" i="14"/>
  <c r="AN820" i="14"/>
  <c r="AW820" i="14"/>
  <c r="AV802" i="14"/>
  <c r="AW802" i="14" s="1"/>
  <c r="AN802" i="14"/>
  <c r="AM801" i="14"/>
  <c r="BC806" i="14"/>
  <c r="BD806" i="14"/>
  <c r="AD801" i="14"/>
  <c r="AY803" i="14"/>
  <c r="BF803" i="14" s="1"/>
  <c r="AH803" i="14"/>
  <c r="X801" i="14"/>
  <c r="BD805" i="14"/>
  <c r="BC805" i="14"/>
  <c r="AZ804" i="14"/>
  <c r="BB804" i="14"/>
  <c r="AG802" i="14"/>
  <c r="Y802" i="14"/>
  <c r="AY761" i="14"/>
  <c r="BF761" i="14" s="1"/>
  <c r="AH761" i="14"/>
  <c r="BC798" i="14"/>
  <c r="BD798" i="14"/>
  <c r="BB781" i="14"/>
  <c r="AZ781" i="14"/>
  <c r="AV779" i="14"/>
  <c r="AW780" i="14"/>
  <c r="AY780" i="14"/>
  <c r="BF780" i="14" s="1"/>
  <c r="BC763" i="14"/>
  <c r="BD763" i="14"/>
  <c r="AC713" i="14"/>
  <c r="AC652" i="14" s="1"/>
  <c r="AD760" i="14"/>
  <c r="AG760" i="14" s="1"/>
  <c r="AY760" i="14" s="1"/>
  <c r="AZ760" i="14" s="1"/>
  <c r="BB762" i="14"/>
  <c r="AZ762" i="14"/>
  <c r="AD746" i="14"/>
  <c r="AG746" i="14" s="1"/>
  <c r="AA713" i="14"/>
  <c r="AA652" i="14" s="1"/>
  <c r="BD733" i="14"/>
  <c r="BC733" i="14"/>
  <c r="AY717" i="14"/>
  <c r="BF717" i="14" s="1"/>
  <c r="AH717" i="14"/>
  <c r="U714" i="14"/>
  <c r="X715" i="14"/>
  <c r="BC722" i="14"/>
  <c r="BD722" i="14"/>
  <c r="AG716" i="14"/>
  <c r="Y716" i="14"/>
  <c r="BC718" i="14"/>
  <c r="BD718" i="14"/>
  <c r="AV714" i="14"/>
  <c r="AN714" i="14"/>
  <c r="Y760" i="14"/>
  <c r="AT760" i="14"/>
  <c r="AN760" i="14"/>
  <c r="AW760" i="14"/>
  <c r="AM713" i="14"/>
  <c r="AV713" i="14" s="1"/>
  <c r="BD754" i="14"/>
  <c r="X753" i="14"/>
  <c r="AG753" i="14" s="1"/>
  <c r="AY753" i="14" s="1"/>
  <c r="BB753" i="14" s="1"/>
  <c r="W713" i="14"/>
  <c r="AE753" i="14"/>
  <c r="AN753" i="14"/>
  <c r="AT753" i="14"/>
  <c r="AW753" i="14"/>
  <c r="Y746" i="14"/>
  <c r="AT746" i="14"/>
  <c r="AN746" i="14"/>
  <c r="AW746" i="14"/>
  <c r="S713" i="14"/>
  <c r="AE699" i="14"/>
  <c r="AH699" i="14"/>
  <c r="S698" i="14"/>
  <c r="AN699" i="14"/>
  <c r="Y699" i="14"/>
  <c r="BC688" i="14"/>
  <c r="BD688" i="14"/>
  <c r="AW676" i="14"/>
  <c r="AY676" i="14"/>
  <c r="BF676" i="14" s="1"/>
  <c r="AV675" i="14"/>
  <c r="AT675" i="14"/>
  <c r="BB677" i="14"/>
  <c r="AZ677" i="14"/>
  <c r="BC678" i="14"/>
  <c r="BD678" i="14"/>
  <c r="AN655" i="14"/>
  <c r="AQ653" i="14"/>
  <c r="AS654" i="14"/>
  <c r="AT654" i="14" s="1"/>
  <c r="AJ653" i="14"/>
  <c r="AM654" i="14"/>
  <c r="AN654" i="14" s="1"/>
  <c r="AY655" i="14"/>
  <c r="BF655" i="14" s="1"/>
  <c r="AZ656" i="14"/>
  <c r="BB656" i="14"/>
  <c r="BC657" i="14"/>
  <c r="BD657" i="14"/>
  <c r="AB653" i="14"/>
  <c r="AD654" i="14"/>
  <c r="AG654" i="14" s="1"/>
  <c r="AH654" i="14" s="1"/>
  <c r="S653" i="14"/>
  <c r="Y654" i="14"/>
  <c r="BC645" i="14"/>
  <c r="BD645" i="14"/>
  <c r="AY619" i="14"/>
  <c r="BF619" i="14" s="1"/>
  <c r="AW619" i="14"/>
  <c r="AP616" i="14"/>
  <c r="AS617" i="14"/>
  <c r="AT617" i="14" s="1"/>
  <c r="BB618" i="14"/>
  <c r="BC618" i="14" s="1"/>
  <c r="AZ618" i="14"/>
  <c r="AK616" i="14"/>
  <c r="AM616" i="14" s="1"/>
  <c r="AM617" i="14"/>
  <c r="AN618" i="14"/>
  <c r="AC596" i="14"/>
  <c r="AD616" i="14"/>
  <c r="X616" i="14"/>
  <c r="V596" i="14"/>
  <c r="Y617" i="14"/>
  <c r="AH617" i="14"/>
  <c r="S616" i="14"/>
  <c r="AE617" i="14"/>
  <c r="AS597" i="14"/>
  <c r="AQ596" i="14"/>
  <c r="AK597" i="14"/>
  <c r="AM598" i="14"/>
  <c r="AV598" i="14" s="1"/>
  <c r="AW598" i="14" s="1"/>
  <c r="AV607" i="14"/>
  <c r="AN607" i="14"/>
  <c r="AY608" i="14"/>
  <c r="BF608" i="14" s="1"/>
  <c r="AH608" i="14"/>
  <c r="BD610" i="14"/>
  <c r="BC610" i="14"/>
  <c r="BB609" i="14"/>
  <c r="AZ609" i="14"/>
  <c r="AD598" i="14"/>
  <c r="AA597" i="14"/>
  <c r="AZ600" i="14"/>
  <c r="BB600" i="14"/>
  <c r="AG598" i="14"/>
  <c r="W596" i="14"/>
  <c r="X597" i="14"/>
  <c r="BD599" i="14"/>
  <c r="S597" i="14"/>
  <c r="AE598" i="14"/>
  <c r="AT598" i="14"/>
  <c r="AN598" i="14"/>
  <c r="AH598" i="14"/>
  <c r="Y598" i="14"/>
  <c r="AV558" i="14"/>
  <c r="AT558" i="14"/>
  <c r="BC593" i="14"/>
  <c r="BD593" i="14"/>
  <c r="AK556" i="14"/>
  <c r="AM556" i="14" s="1"/>
  <c r="AM557" i="14"/>
  <c r="AN557" i="14" s="1"/>
  <c r="AP556" i="14"/>
  <c r="AS556" i="14" s="1"/>
  <c r="AS557" i="14"/>
  <c r="AT557" i="14" s="1"/>
  <c r="S556" i="14"/>
  <c r="Y557" i="14"/>
  <c r="AN519" i="14"/>
  <c r="AM518" i="14"/>
  <c r="BD523" i="14"/>
  <c r="BC523" i="14"/>
  <c r="AT518" i="14"/>
  <c r="Y518" i="14"/>
  <c r="AH518" i="14"/>
  <c r="AE518" i="14"/>
  <c r="AN478" i="14"/>
  <c r="BC480" i="14"/>
  <c r="BD480" i="14"/>
  <c r="AH478" i="14"/>
  <c r="BD482" i="14"/>
  <c r="BC482" i="14"/>
  <c r="AZ479" i="14"/>
  <c r="BB479" i="14"/>
  <c r="BD481" i="14"/>
  <c r="BC481" i="14"/>
  <c r="X477" i="14"/>
  <c r="AG477" i="14" s="1"/>
  <c r="AY477" i="14" s="1"/>
  <c r="BB477" i="14" s="1"/>
  <c r="BC477" i="14" s="1"/>
  <c r="U396" i="14"/>
  <c r="AE477" i="14"/>
  <c r="AT477" i="14"/>
  <c r="AN477" i="14"/>
  <c r="AW477" i="14"/>
  <c r="BF453" i="14"/>
  <c r="AY436" i="14"/>
  <c r="BF436" i="14" s="1"/>
  <c r="AH436" i="14"/>
  <c r="AA434" i="14"/>
  <c r="AD434" i="14" s="1"/>
  <c r="AG434" i="14" s="1"/>
  <c r="AY434" i="14" s="1"/>
  <c r="AD435" i="14"/>
  <c r="AG435" i="14" s="1"/>
  <c r="AE436" i="14"/>
  <c r="S434" i="14"/>
  <c r="AT435" i="14"/>
  <c r="AN435" i="14"/>
  <c r="AW435" i="14"/>
  <c r="Y435" i="14"/>
  <c r="BC422" i="14"/>
  <c r="BD422" i="14"/>
  <c r="AZ399" i="14"/>
  <c r="BB399" i="14"/>
  <c r="BC399" i="14" s="1"/>
  <c r="BD400" i="14"/>
  <c r="BD413" i="14"/>
  <c r="BC413" i="14"/>
  <c r="AS397" i="14"/>
  <c r="AJ396" i="14"/>
  <c r="AM397" i="14"/>
  <c r="AD397" i="14"/>
  <c r="W396" i="14"/>
  <c r="X397" i="14"/>
  <c r="AT398" i="14"/>
  <c r="AE398" i="14"/>
  <c r="S397" i="14"/>
  <c r="AN398" i="14"/>
  <c r="AW398" i="14"/>
  <c r="Y398" i="14"/>
  <c r="AH398" i="14"/>
  <c r="AV380" i="14"/>
  <c r="AW380" i="14" s="1"/>
  <c r="AY381" i="14"/>
  <c r="AS379" i="14"/>
  <c r="AP339" i="14"/>
  <c r="BC384" i="14"/>
  <c r="BD384" i="14"/>
  <c r="AK339" i="14"/>
  <c r="AM339" i="14" s="1"/>
  <c r="AM379" i="14"/>
  <c r="AH380" i="14"/>
  <c r="BC382" i="14"/>
  <c r="BD382" i="14"/>
  <c r="AD379" i="14"/>
  <c r="AE379" i="14" s="1"/>
  <c r="AB339" i="14"/>
  <c r="BB383" i="14"/>
  <c r="AZ383" i="14"/>
  <c r="AG379" i="14"/>
  <c r="AT379" i="14"/>
  <c r="Y379" i="14"/>
  <c r="BD376" i="14"/>
  <c r="BC376" i="14"/>
  <c r="U339" i="14"/>
  <c r="X339" i="14" s="1"/>
  <c r="X340" i="14"/>
  <c r="BC345" i="14"/>
  <c r="BD345" i="14"/>
  <c r="AQ340" i="14"/>
  <c r="AS341" i="14"/>
  <c r="AV341" i="14" s="1"/>
  <c r="BC344" i="14"/>
  <c r="BD344" i="14"/>
  <c r="AN341" i="14"/>
  <c r="AW341" i="14"/>
  <c r="Y341" i="14"/>
  <c r="S340" i="14"/>
  <c r="BC328" i="14"/>
  <c r="BD328" i="14"/>
  <c r="BD336" i="14"/>
  <c r="BC336" i="14"/>
  <c r="BC307" i="14"/>
  <c r="BD307" i="14"/>
  <c r="AP302" i="14"/>
  <c r="AS302" i="14" s="1"/>
  <c r="AS303" i="14"/>
  <c r="AT303" i="14" s="1"/>
  <c r="AK302" i="14"/>
  <c r="AM303" i="14"/>
  <c r="AW305" i="14"/>
  <c r="AY305" i="14"/>
  <c r="BF305" i="14" s="1"/>
  <c r="AV304" i="14"/>
  <c r="AN304" i="14"/>
  <c r="AZ306" i="14"/>
  <c r="BB306" i="14"/>
  <c r="AE302" i="14"/>
  <c r="Y302" i="14"/>
  <c r="AT302" i="14"/>
  <c r="AH302" i="14"/>
  <c r="AG260" i="14"/>
  <c r="AH260" i="14" s="1"/>
  <c r="BC263" i="14"/>
  <c r="BD263" i="14"/>
  <c r="AQ259" i="14"/>
  <c r="AS260" i="14"/>
  <c r="AT260" i="14" s="1"/>
  <c r="AV261" i="14"/>
  <c r="AJ259" i="14"/>
  <c r="AM259" i="14" s="1"/>
  <c r="AM260" i="14"/>
  <c r="AZ262" i="14"/>
  <c r="BB262" i="14"/>
  <c r="AD259" i="14"/>
  <c r="AG259" i="14" s="1"/>
  <c r="S259" i="14"/>
  <c r="Y260" i="14"/>
  <c r="AE260" i="14"/>
  <c r="BF236" i="14"/>
  <c r="W13" i="14"/>
  <c r="AD218" i="14"/>
  <c r="AE218" i="14" s="1"/>
  <c r="AA217" i="14"/>
  <c r="AD217" i="14" s="1"/>
  <c r="AE217" i="14" s="1"/>
  <c r="BC255" i="14"/>
  <c r="BD255" i="14"/>
  <c r="BD256" i="14"/>
  <c r="BC256" i="14"/>
  <c r="BC189" i="14"/>
  <c r="BD189" i="14"/>
  <c r="AY179" i="14"/>
  <c r="BF179" i="14" s="1"/>
  <c r="AH179" i="14"/>
  <c r="BC181" i="14"/>
  <c r="BD181" i="14"/>
  <c r="AA177" i="14"/>
  <c r="AD178" i="14"/>
  <c r="AE178" i="14" s="1"/>
  <c r="Y178" i="14"/>
  <c r="AT177" i="14"/>
  <c r="AN177" i="14"/>
  <c r="AW177" i="14"/>
  <c r="Y177" i="14"/>
  <c r="AM139" i="14"/>
  <c r="AV139" i="14" s="1"/>
  <c r="AJ13" i="14"/>
  <c r="AN140" i="14"/>
  <c r="BC143" i="14"/>
  <c r="BD143" i="14"/>
  <c r="AC139" i="14"/>
  <c r="AD139" i="14" s="1"/>
  <c r="AD140" i="14"/>
  <c r="AE140" i="14" s="1"/>
  <c r="AG141" i="14"/>
  <c r="AY142" i="14"/>
  <c r="BF142" i="14" s="1"/>
  <c r="AH142" i="14"/>
  <c r="AL13" i="14"/>
  <c r="AM97" i="14"/>
  <c r="AS98" i="14"/>
  <c r="AP97" i="14"/>
  <c r="AW100" i="14"/>
  <c r="AY100" i="14"/>
  <c r="BF100" i="14" s="1"/>
  <c r="AV99" i="14"/>
  <c r="AT99" i="14"/>
  <c r="BB101" i="14"/>
  <c r="AZ101" i="14"/>
  <c r="AD97" i="14"/>
  <c r="AG97" i="14" s="1"/>
  <c r="AH97" i="14" s="1"/>
  <c r="BC102" i="14"/>
  <c r="BD102" i="14"/>
  <c r="AE97" i="14"/>
  <c r="Y97" i="14"/>
  <c r="AN97" i="14"/>
  <c r="AE14" i="99" l="1"/>
  <c r="AC13" i="99"/>
  <c r="BB57" i="99"/>
  <c r="BC57" i="99"/>
  <c r="AV18" i="112"/>
  <c r="BF819" i="14"/>
  <c r="BC703" i="14"/>
  <c r="BD703" i="14"/>
  <c r="AW701" i="14"/>
  <c r="AY701" i="14"/>
  <c r="AV700" i="14"/>
  <c r="AT700" i="14"/>
  <c r="BF702" i="14"/>
  <c r="AZ702" i="14"/>
  <c r="BB702" i="14"/>
  <c r="AR698" i="14"/>
  <c r="AS698" i="14" s="1"/>
  <c r="AV698" i="14" s="1"/>
  <c r="AY698" i="14" s="1"/>
  <c r="BF698" i="14" s="1"/>
  <c r="AS699" i="14"/>
  <c r="BC644" i="14"/>
  <c r="BD644" i="14"/>
  <c r="BC601" i="14"/>
  <c r="BD601" i="14"/>
  <c r="AY559" i="14"/>
  <c r="AZ559" i="14" s="1"/>
  <c r="AB13" i="14"/>
  <c r="AH747" i="14"/>
  <c r="AK652" i="14"/>
  <c r="AH760" i="14"/>
  <c r="AE746" i="14"/>
  <c r="AZ747" i="14"/>
  <c r="BB747" i="14"/>
  <c r="AW618" i="14"/>
  <c r="BC621" i="14"/>
  <c r="BD621" i="14"/>
  <c r="AZ438" i="14"/>
  <c r="BF438" i="14"/>
  <c r="BB438" i="14"/>
  <c r="AZ398" i="14"/>
  <c r="AZ420" i="14"/>
  <c r="BF420" i="14"/>
  <c r="BB420" i="14"/>
  <c r="AV379" i="14"/>
  <c r="AW379" i="14" s="1"/>
  <c r="AQ13" i="99"/>
  <c r="AQ12" i="99" s="1"/>
  <c r="AN75" i="99"/>
  <c r="AV75" i="99"/>
  <c r="AW75" i="99" s="1"/>
  <c r="AM61" i="99"/>
  <c r="AN61" i="99" s="1"/>
  <c r="BA77" i="99"/>
  <c r="AY77" i="99"/>
  <c r="AX76" i="99"/>
  <c r="AH76" i="99"/>
  <c r="X61" i="99"/>
  <c r="Y61" i="99" s="1"/>
  <c r="V13" i="99"/>
  <c r="V12" i="99" s="1"/>
  <c r="V11" i="99" s="1"/>
  <c r="BC78" i="99"/>
  <c r="BB78" i="99"/>
  <c r="Y75" i="99"/>
  <c r="AG75" i="99"/>
  <c r="AE62" i="99"/>
  <c r="AG62" i="99"/>
  <c r="AH62" i="99" s="1"/>
  <c r="AE61" i="99"/>
  <c r="S13" i="99"/>
  <c r="S12" i="99" s="1"/>
  <c r="AG27" i="99"/>
  <c r="AX27" i="99" s="1"/>
  <c r="BA27" i="99" s="1"/>
  <c r="BB27" i="99" s="1"/>
  <c r="AV62" i="99"/>
  <c r="AN62" i="99"/>
  <c r="BA64" i="99"/>
  <c r="AY64" i="99"/>
  <c r="AV61" i="99"/>
  <c r="AW63" i="99"/>
  <c r="AX63" i="99"/>
  <c r="BC65" i="99"/>
  <c r="BB65" i="99"/>
  <c r="AV54" i="99"/>
  <c r="AL13" i="99"/>
  <c r="AL12" i="99" s="1"/>
  <c r="AL11" i="99" s="1"/>
  <c r="AM53" i="99"/>
  <c r="AV53" i="99" s="1"/>
  <c r="AN54" i="99"/>
  <c r="AW54" i="99"/>
  <c r="AX54" i="99"/>
  <c r="AY55" i="99"/>
  <c r="BA55" i="99"/>
  <c r="AE53" i="99"/>
  <c r="AH53" i="99"/>
  <c r="AT53" i="99"/>
  <c r="Y53" i="99"/>
  <c r="AN53" i="99"/>
  <c r="AV46" i="99"/>
  <c r="AW46" i="99" s="1"/>
  <c r="AS45" i="99"/>
  <c r="AT45" i="99" s="1"/>
  <c r="AP13" i="99"/>
  <c r="AP12" i="99" s="1"/>
  <c r="AP11" i="99" s="1"/>
  <c r="AM45" i="99"/>
  <c r="AV45" i="99" s="1"/>
  <c r="AW45" i="99" s="1"/>
  <c r="AJ13" i="99"/>
  <c r="AJ12" i="99" s="1"/>
  <c r="AJ11" i="99" s="1"/>
  <c r="AH46" i="99"/>
  <c r="AD45" i="99"/>
  <c r="AG45" i="99" s="1"/>
  <c r="AA13" i="99"/>
  <c r="AA12" i="99" s="1"/>
  <c r="AA11" i="99" s="1"/>
  <c r="BB48" i="99"/>
  <c r="BC48" i="99"/>
  <c r="AX47" i="99"/>
  <c r="AH47" i="99"/>
  <c r="AE45" i="99"/>
  <c r="Y45" i="99"/>
  <c r="AX34" i="99"/>
  <c r="BA34" i="99" s="1"/>
  <c r="BC36" i="99"/>
  <c r="BB36" i="99"/>
  <c r="AY35" i="99"/>
  <c r="BA35" i="99"/>
  <c r="AH28" i="99"/>
  <c r="BA28" i="99"/>
  <c r="AR13" i="99"/>
  <c r="AR12" i="99" s="1"/>
  <c r="AR11" i="99" s="1"/>
  <c r="AS26" i="99"/>
  <c r="AV26" i="99" s="1"/>
  <c r="AD26" i="99"/>
  <c r="AE26" i="99" s="1"/>
  <c r="AB13" i="99"/>
  <c r="AB12" i="99" s="1"/>
  <c r="AB11" i="99" s="1"/>
  <c r="AY27" i="99"/>
  <c r="W13" i="99"/>
  <c r="X26" i="99"/>
  <c r="Y26" i="99" s="1"/>
  <c r="AN26" i="99"/>
  <c r="AW26" i="99"/>
  <c r="AV14" i="99"/>
  <c r="AW14" i="99" s="1"/>
  <c r="AK12" i="99"/>
  <c r="BA15" i="99"/>
  <c r="AC12" i="99"/>
  <c r="AT150" i="112"/>
  <c r="AU150" i="112" s="1"/>
  <c r="AK149" i="112"/>
  <c r="AK57" i="112"/>
  <c r="AT58" i="112"/>
  <c r="AU58" i="112" s="1"/>
  <c r="AU128" i="112"/>
  <c r="AT129" i="112"/>
  <c r="AU129" i="112" s="1"/>
  <c r="AK98" i="112"/>
  <c r="AT99" i="112"/>
  <c r="AU99" i="112" s="1"/>
  <c r="R57" i="112"/>
  <c r="AL58" i="112"/>
  <c r="AC58" i="112"/>
  <c r="AR58" i="112"/>
  <c r="AT17" i="112"/>
  <c r="AU17" i="112" s="1"/>
  <c r="AK16" i="112"/>
  <c r="AL17" i="112"/>
  <c r="R13" i="112"/>
  <c r="AC14" i="112"/>
  <c r="AR14" i="112"/>
  <c r="X596" i="14"/>
  <c r="AV617" i="14"/>
  <c r="AW617" i="14" s="1"/>
  <c r="AE654" i="14"/>
  <c r="AL101" i="112"/>
  <c r="Q100" i="112"/>
  <c r="AF100" i="112" s="1"/>
  <c r="AR101" i="112"/>
  <c r="AC101" i="112"/>
  <c r="AL131" i="112"/>
  <c r="AR131" i="112"/>
  <c r="AC131" i="112"/>
  <c r="Q130" i="112"/>
  <c r="AR41" i="112"/>
  <c r="AQ40" i="112"/>
  <c r="AK42" i="112"/>
  <c r="AT43" i="112"/>
  <c r="AU43" i="112" s="1"/>
  <c r="AL43" i="112"/>
  <c r="AB40" i="112"/>
  <c r="AC41" i="112"/>
  <c r="Q113" i="112"/>
  <c r="AL114" i="112"/>
  <c r="AR114" i="112"/>
  <c r="AC114" i="112"/>
  <c r="AZ753" i="14"/>
  <c r="AH753" i="14"/>
  <c r="BC741" i="14"/>
  <c r="BD741" i="14"/>
  <c r="AV654" i="14"/>
  <c r="AW654" i="14" s="1"/>
  <c r="BF640" i="14"/>
  <c r="AZ640" i="14"/>
  <c r="BB640" i="14"/>
  <c r="BD618" i="14"/>
  <c r="AD557" i="14"/>
  <c r="AA556" i="14"/>
  <c r="AZ586" i="14"/>
  <c r="BB586" i="14"/>
  <c r="BF586" i="14"/>
  <c r="AG558" i="14"/>
  <c r="AH558" i="14" s="1"/>
  <c r="AE558" i="14"/>
  <c r="AV518" i="14"/>
  <c r="AW518" i="14" s="1"/>
  <c r="AE435" i="14"/>
  <c r="AG342" i="14"/>
  <c r="AE342" i="14"/>
  <c r="AA340" i="14"/>
  <c r="AD341" i="14"/>
  <c r="AH343" i="14"/>
  <c r="AY343" i="14"/>
  <c r="BD364" i="14"/>
  <c r="BC364" i="14"/>
  <c r="AZ358" i="14"/>
  <c r="BB358" i="14"/>
  <c r="BC367" i="14"/>
  <c r="BD367" i="14"/>
  <c r="AY357" i="14"/>
  <c r="AH357" i="14"/>
  <c r="BB247" i="14"/>
  <c r="BF247" i="14"/>
  <c r="AZ247" i="14"/>
  <c r="BC135" i="14"/>
  <c r="BD135" i="14"/>
  <c r="AP396" i="14"/>
  <c r="AS396" i="14" s="1"/>
  <c r="AV556" i="14"/>
  <c r="AW556" i="14" s="1"/>
  <c r="AV557" i="14"/>
  <c r="AY478" i="14"/>
  <c r="AZ478" i="14" s="1"/>
  <c r="BB398" i="14"/>
  <c r="BC398" i="14" s="1"/>
  <c r="AG397" i="14"/>
  <c r="AV397" i="14"/>
  <c r="AY746" i="14"/>
  <c r="BB746" i="14" s="1"/>
  <c r="BC746" i="14" s="1"/>
  <c r="AH746" i="14"/>
  <c r="BB965" i="14"/>
  <c r="BC965" i="14" s="1"/>
  <c r="BF965" i="14"/>
  <c r="AZ965" i="14"/>
  <c r="AC13" i="14"/>
  <c r="AC12" i="14" s="1"/>
  <c r="AN379" i="14"/>
  <c r="AY379" i="14"/>
  <c r="AY380" i="14"/>
  <c r="BF380" i="14" s="1"/>
  <c r="BB381" i="14"/>
  <c r="BF381" i="14"/>
  <c r="X396" i="14"/>
  <c r="Y477" i="14"/>
  <c r="AW558" i="14"/>
  <c r="AY617" i="14"/>
  <c r="BF617" i="14" s="1"/>
  <c r="BB760" i="14"/>
  <c r="BC760" i="14" s="1"/>
  <c r="AD713" i="14"/>
  <c r="AE713" i="14" s="1"/>
  <c r="Y910" i="14"/>
  <c r="BD940" i="14"/>
  <c r="AZ940" i="14"/>
  <c r="BF940" i="14"/>
  <c r="AE99" i="112"/>
  <c r="W99" i="112"/>
  <c r="AY101" i="112"/>
  <c r="BA101" i="112" s="1"/>
  <c r="AZ101" i="112"/>
  <c r="AW101" i="112"/>
  <c r="V112" i="112"/>
  <c r="S111" i="112"/>
  <c r="AY519" i="14"/>
  <c r="AH519" i="14"/>
  <c r="BD31" i="14"/>
  <c r="BC31" i="14"/>
  <c r="BC560" i="14"/>
  <c r="BD560" i="14"/>
  <c r="V150" i="112"/>
  <c r="S149" i="112"/>
  <c r="AE131" i="112"/>
  <c r="W131" i="112"/>
  <c r="AR149" i="112"/>
  <c r="AC149" i="112"/>
  <c r="Q148" i="112"/>
  <c r="BF753" i="14"/>
  <c r="BC941" i="14"/>
  <c r="BD941" i="14"/>
  <c r="BD739" i="14"/>
  <c r="AF43" i="112"/>
  <c r="BC59" i="14"/>
  <c r="BD59" i="14"/>
  <c r="Y220" i="14"/>
  <c r="AG220" i="14"/>
  <c r="BF434" i="14"/>
  <c r="AV895" i="14"/>
  <c r="AW895" i="14" s="1"/>
  <c r="BF964" i="14"/>
  <c r="BC167" i="14"/>
  <c r="BD167" i="14"/>
  <c r="BC822" i="14"/>
  <c r="BD822" i="14"/>
  <c r="AZ44" i="112"/>
  <c r="AW44" i="112"/>
  <c r="AY44" i="112"/>
  <c r="BA44" i="112" s="1"/>
  <c r="AE113" i="112"/>
  <c r="W113" i="112"/>
  <c r="BF30" i="14"/>
  <c r="BB30" i="14"/>
  <c r="BF820" i="14"/>
  <c r="AE42" i="112"/>
  <c r="W42" i="112"/>
  <c r="S55" i="14"/>
  <c r="Y55" i="14" s="1"/>
  <c r="AN56" i="14"/>
  <c r="AE56" i="14"/>
  <c r="BF477" i="14"/>
  <c r="AV100" i="112"/>
  <c r="U218" i="14"/>
  <c r="X219" i="14"/>
  <c r="V139" i="14"/>
  <c r="X140" i="14"/>
  <c r="BF760" i="14"/>
  <c r="AY939" i="14"/>
  <c r="AZ24" i="14"/>
  <c r="BB24" i="14"/>
  <c r="BF24" i="14"/>
  <c r="BC264" i="14"/>
  <c r="BD264" i="14"/>
  <c r="AV60" i="112"/>
  <c r="AF60" i="112"/>
  <c r="Y56" i="14"/>
  <c r="AG56" i="14"/>
  <c r="AH56" i="14" s="1"/>
  <c r="AY166" i="112"/>
  <c r="BA166" i="112" s="1"/>
  <c r="AZ166" i="112"/>
  <c r="AW166" i="112"/>
  <c r="BF14" i="14"/>
  <c r="Y14" i="14"/>
  <c r="AT14" i="14"/>
  <c r="AN14" i="14"/>
  <c r="AE14" i="14"/>
  <c r="T40" i="112"/>
  <c r="V41" i="112"/>
  <c r="V58" i="112"/>
  <c r="S57" i="112"/>
  <c r="AW153" i="112"/>
  <c r="AZ153" i="112"/>
  <c r="AY153" i="112"/>
  <c r="BA153" i="112" s="1"/>
  <c r="V15" i="112"/>
  <c r="S14" i="112"/>
  <c r="AY115" i="112"/>
  <c r="BA115" i="112" s="1"/>
  <c r="AW115" i="112"/>
  <c r="AZ115" i="112"/>
  <c r="AL149" i="112"/>
  <c r="BB478" i="14"/>
  <c r="BF478" i="14"/>
  <c r="Y753" i="14"/>
  <c r="AE760" i="14"/>
  <c r="V98" i="112"/>
  <c r="S97" i="112"/>
  <c r="V97" i="112" s="1"/>
  <c r="BD25" i="14"/>
  <c r="BC25" i="14"/>
  <c r="AH221" i="14"/>
  <c r="AY221" i="14"/>
  <c r="AT110" i="112"/>
  <c r="AU110" i="112" s="1"/>
  <c r="AF152" i="112"/>
  <c r="AV152" i="112"/>
  <c r="AV132" i="112"/>
  <c r="AF132" i="112"/>
  <c r="AG55" i="14"/>
  <c r="AH55" i="14" s="1"/>
  <c r="AF17" i="112"/>
  <c r="AV17" i="112"/>
  <c r="AV114" i="112"/>
  <c r="AF114" i="112"/>
  <c r="AE151" i="112"/>
  <c r="W151" i="112"/>
  <c r="V130" i="112"/>
  <c r="S129" i="112"/>
  <c r="S128" i="112" s="1"/>
  <c r="W59" i="112"/>
  <c r="AE59" i="112"/>
  <c r="AZ61" i="112"/>
  <c r="AY61" i="112"/>
  <c r="BA61" i="112" s="1"/>
  <c r="AW61" i="112"/>
  <c r="BF222" i="14"/>
  <c r="AZ222" i="14"/>
  <c r="BB222" i="14"/>
  <c r="AT140" i="14"/>
  <c r="S139" i="14"/>
  <c r="AE16" i="112"/>
  <c r="W16" i="112"/>
  <c r="AY18" i="112"/>
  <c r="BA18" i="112" s="1"/>
  <c r="AW18" i="112"/>
  <c r="AZ18" i="112"/>
  <c r="BC749" i="14"/>
  <c r="BD749" i="14"/>
  <c r="BF978" i="14"/>
  <c r="BF358" i="14"/>
  <c r="AZ133" i="112"/>
  <c r="AY133" i="112"/>
  <c r="BA133" i="112" s="1"/>
  <c r="AW133" i="112"/>
  <c r="BD223" i="14"/>
  <c r="BC223" i="14"/>
  <c r="AW14" i="14"/>
  <c r="BC544" i="14"/>
  <c r="BD544" i="14"/>
  <c r="AN518" i="14"/>
  <c r="AY518" i="14"/>
  <c r="AZ518" i="14" s="1"/>
  <c r="BC128" i="14"/>
  <c r="BD128" i="14"/>
  <c r="AY57" i="14"/>
  <c r="AW57" i="14"/>
  <c r="AV56" i="14"/>
  <c r="AT56" i="14"/>
  <c r="AZ58" i="14"/>
  <c r="BF58" i="14"/>
  <c r="BB58" i="14"/>
  <c r="AV55" i="14"/>
  <c r="AT55" i="14"/>
  <c r="AN617" i="14"/>
  <c r="AY598" i="14"/>
  <c r="BF598" i="14" s="1"/>
  <c r="BC592" i="14"/>
  <c r="BD592" i="14"/>
  <c r="BD399" i="14"/>
  <c r="AZ14" i="14"/>
  <c r="BB14" i="14"/>
  <c r="AZ15" i="14"/>
  <c r="BB15" i="14"/>
  <c r="BB978" i="14"/>
  <c r="BC978" i="14" s="1"/>
  <c r="AH978" i="14"/>
  <c r="BD982" i="14"/>
  <c r="BC982" i="14"/>
  <c r="BB980" i="14"/>
  <c r="AZ980" i="14"/>
  <c r="AG979" i="14"/>
  <c r="AE964" i="14"/>
  <c r="AH964" i="14"/>
  <c r="AZ964" i="14"/>
  <c r="AN964" i="14"/>
  <c r="Y964" i="14"/>
  <c r="AT964" i="14"/>
  <c r="AW964" i="14"/>
  <c r="BB964" i="14"/>
  <c r="BC964" i="14" s="1"/>
  <c r="BC951" i="14"/>
  <c r="BD951" i="14"/>
  <c r="AY949" i="14"/>
  <c r="BF949" i="14" s="1"/>
  <c r="AZ950" i="14"/>
  <c r="BB950" i="14"/>
  <c r="AM949" i="14"/>
  <c r="AV950" i="14"/>
  <c r="AW950" i="14" s="1"/>
  <c r="AN950" i="14"/>
  <c r="AS910" i="14"/>
  <c r="AP652" i="14"/>
  <c r="BC942" i="14"/>
  <c r="BD942" i="14"/>
  <c r="AH939" i="14"/>
  <c r="Y939" i="14"/>
  <c r="BC914" i="14"/>
  <c r="BD914" i="14"/>
  <c r="BC912" i="14"/>
  <c r="BD912" i="14"/>
  <c r="BD925" i="14"/>
  <c r="AD895" i="14"/>
  <c r="AE895" i="14" s="1"/>
  <c r="BB897" i="14"/>
  <c r="AZ897" i="14"/>
  <c r="AG896" i="14"/>
  <c r="AZ898" i="14"/>
  <c r="BB898" i="14"/>
  <c r="AW839" i="14"/>
  <c r="AY839" i="14"/>
  <c r="BF839" i="14" s="1"/>
  <c r="AR836" i="14"/>
  <c r="AS837" i="14"/>
  <c r="BB863" i="14"/>
  <c r="AZ863" i="14"/>
  <c r="AT838" i="14"/>
  <c r="AV838" i="14"/>
  <c r="BC853" i="14"/>
  <c r="BD853" i="14"/>
  <c r="BB821" i="14"/>
  <c r="AZ821" i="14"/>
  <c r="AZ820" i="14"/>
  <c r="AE820" i="14"/>
  <c r="AH820" i="14"/>
  <c r="BD820" i="14"/>
  <c r="AN819" i="14"/>
  <c r="AW819" i="14"/>
  <c r="AT819" i="14"/>
  <c r="Y819" i="14"/>
  <c r="AZ819" i="14"/>
  <c r="AE819" i="14"/>
  <c r="AH819" i="14"/>
  <c r="BB819" i="14"/>
  <c r="BC819" i="14" s="1"/>
  <c r="AV801" i="14"/>
  <c r="AN801" i="14"/>
  <c r="AE801" i="14"/>
  <c r="AY802" i="14"/>
  <c r="BF802" i="14" s="1"/>
  <c r="AH802" i="14"/>
  <c r="AZ803" i="14"/>
  <c r="BB803" i="14"/>
  <c r="BC804" i="14"/>
  <c r="BD804" i="14"/>
  <c r="AG801" i="14"/>
  <c r="Y801" i="14"/>
  <c r="AZ761" i="14"/>
  <c r="BB761" i="14"/>
  <c r="AZ780" i="14"/>
  <c r="BB780" i="14"/>
  <c r="AW779" i="14"/>
  <c r="AV778" i="14"/>
  <c r="AY779" i="14"/>
  <c r="BF779" i="14" s="1"/>
  <c r="BD781" i="14"/>
  <c r="BC781" i="14"/>
  <c r="BC762" i="14"/>
  <c r="BD762" i="14"/>
  <c r="AH716" i="14"/>
  <c r="AY716" i="14"/>
  <c r="BF716" i="14" s="1"/>
  <c r="X714" i="14"/>
  <c r="U713" i="14"/>
  <c r="U652" i="14" s="1"/>
  <c r="BB717" i="14"/>
  <c r="AZ717" i="14"/>
  <c r="Y715" i="14"/>
  <c r="AG715" i="14"/>
  <c r="AW714" i="14"/>
  <c r="BC753" i="14"/>
  <c r="BD753" i="14"/>
  <c r="W652" i="14"/>
  <c r="AW713" i="14"/>
  <c r="AT713" i="14"/>
  <c r="AN713" i="14"/>
  <c r="AN698" i="14"/>
  <c r="AH698" i="14"/>
  <c r="AZ698" i="14"/>
  <c r="AT698" i="14"/>
  <c r="AE698" i="14"/>
  <c r="AW698" i="14"/>
  <c r="Y698" i="14"/>
  <c r="BB698" i="14"/>
  <c r="BC698" i="14" s="1"/>
  <c r="AW675" i="14"/>
  <c r="AY675" i="14"/>
  <c r="BF675" i="14" s="1"/>
  <c r="BB676" i="14"/>
  <c r="AZ676" i="14"/>
  <c r="BC677" i="14"/>
  <c r="BD677" i="14"/>
  <c r="AQ652" i="14"/>
  <c r="AS653" i="14"/>
  <c r="AT653" i="14" s="1"/>
  <c r="AY654" i="14"/>
  <c r="BB654" i="14" s="1"/>
  <c r="BC654" i="14" s="1"/>
  <c r="BC656" i="14"/>
  <c r="BD656" i="14"/>
  <c r="BB655" i="14"/>
  <c r="AZ655" i="14"/>
  <c r="AJ652" i="14"/>
  <c r="AM653" i="14"/>
  <c r="AN653" i="14" s="1"/>
  <c r="AB652" i="14"/>
  <c r="AD652" i="14" s="1"/>
  <c r="AD653" i="14"/>
  <c r="AG653" i="14" s="1"/>
  <c r="AH653" i="14" s="1"/>
  <c r="S652" i="14"/>
  <c r="Y653" i="14"/>
  <c r="AG616" i="14"/>
  <c r="AH616" i="14" s="1"/>
  <c r="AZ619" i="14"/>
  <c r="BB619" i="14"/>
  <c r="AS616" i="14"/>
  <c r="AT616" i="14" s="1"/>
  <c r="AP596" i="14"/>
  <c r="AS596" i="14" s="1"/>
  <c r="AN616" i="14"/>
  <c r="AE616" i="14"/>
  <c r="Y616" i="14"/>
  <c r="AW607" i="14"/>
  <c r="AY607" i="14"/>
  <c r="BF607" i="14" s="1"/>
  <c r="AK596" i="14"/>
  <c r="AM596" i="14" s="1"/>
  <c r="AM597" i="14"/>
  <c r="AV597" i="14" s="1"/>
  <c r="AW597" i="14" s="1"/>
  <c r="BC609" i="14"/>
  <c r="BD609" i="14"/>
  <c r="AZ608" i="14"/>
  <c r="BB608" i="14"/>
  <c r="BC600" i="14"/>
  <c r="BD600" i="14"/>
  <c r="AA596" i="14"/>
  <c r="AD596" i="14" s="1"/>
  <c r="AG596" i="14" s="1"/>
  <c r="AD597" i="14"/>
  <c r="AG597" i="14" s="1"/>
  <c r="AT597" i="14"/>
  <c r="Y597" i="14"/>
  <c r="AN597" i="14"/>
  <c r="S596" i="14"/>
  <c r="AK396" i="14"/>
  <c r="AM396" i="14" s="1"/>
  <c r="AT556" i="14"/>
  <c r="AN556" i="14"/>
  <c r="Y556" i="14"/>
  <c r="AH477" i="14"/>
  <c r="BC479" i="14"/>
  <c r="BD479" i="14"/>
  <c r="AZ477" i="14"/>
  <c r="BD477" i="14"/>
  <c r="AY435" i="14"/>
  <c r="BF435" i="14" s="1"/>
  <c r="AH435" i="14"/>
  <c r="AZ436" i="14"/>
  <c r="BB436" i="14"/>
  <c r="AT434" i="14"/>
  <c r="AN434" i="14"/>
  <c r="AW434" i="14"/>
  <c r="AE434" i="14"/>
  <c r="AH434" i="14"/>
  <c r="BB434" i="14"/>
  <c r="BC434" i="14" s="1"/>
  <c r="Y434" i="14"/>
  <c r="AZ434" i="14"/>
  <c r="BD398" i="14"/>
  <c r="S396" i="14"/>
  <c r="AT397" i="14"/>
  <c r="AE397" i="14"/>
  <c r="AW397" i="14"/>
  <c r="AH397" i="14"/>
  <c r="AN397" i="14"/>
  <c r="Y397" i="14"/>
  <c r="AZ381" i="14"/>
  <c r="AH379" i="14"/>
  <c r="BB379" i="14"/>
  <c r="BD379" i="14" s="1"/>
  <c r="BD381" i="14"/>
  <c r="BC381" i="14"/>
  <c r="BC383" i="14"/>
  <c r="BD383" i="14"/>
  <c r="BB380" i="14"/>
  <c r="AZ380" i="14"/>
  <c r="AQ339" i="14"/>
  <c r="AS339" i="14" s="1"/>
  <c r="AV339" i="14" s="1"/>
  <c r="AS340" i="14"/>
  <c r="AV340" i="14" s="1"/>
  <c r="AT341" i="14"/>
  <c r="S339" i="14"/>
  <c r="AN340" i="14"/>
  <c r="Y340" i="14"/>
  <c r="BC306" i="14"/>
  <c r="BD306" i="14"/>
  <c r="AK13" i="14"/>
  <c r="AM13" i="14" s="1"/>
  <c r="AM302" i="14"/>
  <c r="AW304" i="14"/>
  <c r="AY304" i="14"/>
  <c r="BF304" i="14" s="1"/>
  <c r="AZ305" i="14"/>
  <c r="BB305" i="14"/>
  <c r="AV303" i="14"/>
  <c r="AN303" i="14"/>
  <c r="AY261" i="14"/>
  <c r="BF261" i="14" s="1"/>
  <c r="AW261" i="14"/>
  <c r="AS259" i="14"/>
  <c r="AV259" i="14" s="1"/>
  <c r="AY259" i="14" s="1"/>
  <c r="BF259" i="14" s="1"/>
  <c r="AQ13" i="14"/>
  <c r="AV260" i="14"/>
  <c r="BC262" i="14"/>
  <c r="BD262" i="14"/>
  <c r="AN260" i="14"/>
  <c r="AE259" i="14"/>
  <c r="AN259" i="14"/>
  <c r="AT259" i="14"/>
  <c r="Y259" i="14"/>
  <c r="AH259" i="14"/>
  <c r="AZ179" i="14"/>
  <c r="BB179" i="14"/>
  <c r="AG178" i="14"/>
  <c r="AD177" i="14"/>
  <c r="AA13" i="14"/>
  <c r="AY141" i="14"/>
  <c r="BF141" i="14" s="1"/>
  <c r="AH141" i="14"/>
  <c r="AZ142" i="14"/>
  <c r="BB142" i="14"/>
  <c r="AL12" i="14"/>
  <c r="AZ100" i="14"/>
  <c r="BB100" i="14"/>
  <c r="AV98" i="14"/>
  <c r="AT98" i="14"/>
  <c r="BC101" i="14"/>
  <c r="BD101" i="14"/>
  <c r="AW99" i="14"/>
  <c r="AY99" i="14"/>
  <c r="BF99" i="14" s="1"/>
  <c r="AS97" i="14"/>
  <c r="AP13" i="14"/>
  <c r="AN45" i="99" l="1"/>
  <c r="AT26" i="99"/>
  <c r="BC702" i="14"/>
  <c r="BD702" i="14"/>
  <c r="AY700" i="14"/>
  <c r="AW700" i="14"/>
  <c r="AZ701" i="14"/>
  <c r="BB701" i="14"/>
  <c r="BF701" i="14"/>
  <c r="AV699" i="14"/>
  <c r="AT699" i="14"/>
  <c r="BB559" i="14"/>
  <c r="BC559" i="14" s="1"/>
  <c r="BF559" i="14"/>
  <c r="AM652" i="14"/>
  <c r="BD965" i="14"/>
  <c r="AW801" i="14"/>
  <c r="BC747" i="14"/>
  <c r="BD747" i="14"/>
  <c r="AZ617" i="14"/>
  <c r="BB617" i="14"/>
  <c r="BC617" i="14" s="1"/>
  <c r="AV396" i="14"/>
  <c r="BC438" i="14"/>
  <c r="BD438" i="14"/>
  <c r="BC420" i="14"/>
  <c r="BD420" i="14"/>
  <c r="AG61" i="99"/>
  <c r="AH61" i="99" s="1"/>
  <c r="BA76" i="99"/>
  <c r="AY76" i="99"/>
  <c r="AH75" i="99"/>
  <c r="AX75" i="99"/>
  <c r="BB77" i="99"/>
  <c r="BC77" i="99"/>
  <c r="BC27" i="99"/>
  <c r="AW61" i="99"/>
  <c r="AM13" i="99"/>
  <c r="AH27" i="99"/>
  <c r="AW62" i="99"/>
  <c r="AX62" i="99"/>
  <c r="BA63" i="99"/>
  <c r="AY63" i="99"/>
  <c r="BC64" i="99"/>
  <c r="BB64" i="99"/>
  <c r="AS13" i="99"/>
  <c r="AT13" i="99" s="1"/>
  <c r="BC55" i="99"/>
  <c r="BB55" i="99"/>
  <c r="AW53" i="99"/>
  <c r="AX53" i="99"/>
  <c r="BA54" i="99"/>
  <c r="AY54" i="99"/>
  <c r="AX46" i="99"/>
  <c r="AX45" i="99"/>
  <c r="AH45" i="99"/>
  <c r="AY47" i="99"/>
  <c r="BA47" i="99"/>
  <c r="AY34" i="99"/>
  <c r="BB35" i="99"/>
  <c r="BC35" i="99"/>
  <c r="BB34" i="99"/>
  <c r="BC34" i="99"/>
  <c r="BB28" i="99"/>
  <c r="BC28" i="99"/>
  <c r="AD13" i="99"/>
  <c r="AE13" i="99" s="1"/>
  <c r="AG26" i="99"/>
  <c r="W12" i="99"/>
  <c r="X13" i="99"/>
  <c r="Y13" i="99" s="1"/>
  <c r="AQ11" i="99"/>
  <c r="AS11" i="99" s="1"/>
  <c r="AS12" i="99"/>
  <c r="AT12" i="99" s="1"/>
  <c r="AX14" i="99"/>
  <c r="BB15" i="99"/>
  <c r="BC15" i="99"/>
  <c r="AN13" i="99"/>
  <c r="AK11" i="99"/>
  <c r="AM11" i="99" s="1"/>
  <c r="AM12" i="99"/>
  <c r="AC11" i="99"/>
  <c r="AD11" i="99" s="1"/>
  <c r="AD12" i="99"/>
  <c r="S11" i="99"/>
  <c r="AT149" i="112"/>
  <c r="AU149" i="112" s="1"/>
  <c r="AK148" i="112"/>
  <c r="AT148" i="112" s="1"/>
  <c r="AK56" i="112"/>
  <c r="AT56" i="112" s="1"/>
  <c r="AT57" i="112"/>
  <c r="AU57" i="112" s="1"/>
  <c r="AK97" i="112"/>
  <c r="AT97" i="112" s="1"/>
  <c r="AU97" i="112" s="1"/>
  <c r="AT98" i="112"/>
  <c r="AU98" i="112" s="1"/>
  <c r="R56" i="112"/>
  <c r="R38" i="112" s="1"/>
  <c r="R12" i="112" s="1"/>
  <c r="AL57" i="112"/>
  <c r="AC57" i="112"/>
  <c r="AR57" i="112"/>
  <c r="AV43" i="112"/>
  <c r="AZ43" i="112" s="1"/>
  <c r="AL16" i="112"/>
  <c r="AK15" i="112"/>
  <c r="AT16" i="112"/>
  <c r="AU16" i="112" s="1"/>
  <c r="AC13" i="112"/>
  <c r="AR13" i="112"/>
  <c r="AY397" i="14"/>
  <c r="AC113" i="112"/>
  <c r="Q112" i="112"/>
  <c r="AR113" i="112"/>
  <c r="AL113" i="112"/>
  <c r="AR130" i="112"/>
  <c r="Q129" i="112"/>
  <c r="AL130" i="112"/>
  <c r="AC130" i="112"/>
  <c r="AK41" i="112"/>
  <c r="AT42" i="112"/>
  <c r="AU42" i="112" s="1"/>
  <c r="AL42" i="112"/>
  <c r="AB39" i="112"/>
  <c r="AC40" i="112"/>
  <c r="AQ39" i="112"/>
  <c r="AR40" i="112"/>
  <c r="AC100" i="112"/>
  <c r="Q99" i="112"/>
  <c r="AF99" i="112" s="1"/>
  <c r="AR100" i="112"/>
  <c r="AL100" i="112"/>
  <c r="BC640" i="14"/>
  <c r="BD640" i="14"/>
  <c r="AY558" i="14"/>
  <c r="AD556" i="14"/>
  <c r="AA396" i="14"/>
  <c r="AD396" i="14" s="1"/>
  <c r="AG396" i="14" s="1"/>
  <c r="BC586" i="14"/>
  <c r="BD586" i="14"/>
  <c r="AG557" i="14"/>
  <c r="AH557" i="14" s="1"/>
  <c r="AE557" i="14"/>
  <c r="AG341" i="14"/>
  <c r="AE341" i="14"/>
  <c r="BC358" i="14"/>
  <c r="BD358" i="14"/>
  <c r="AA339" i="14"/>
  <c r="AD339" i="14" s="1"/>
  <c r="AG339" i="14" s="1"/>
  <c r="AY339" i="14" s="1"/>
  <c r="AD340" i="14"/>
  <c r="BB357" i="14"/>
  <c r="AZ357" i="14"/>
  <c r="AZ343" i="14"/>
  <c r="BB343" i="14"/>
  <c r="BF343" i="14"/>
  <c r="AH342" i="14"/>
  <c r="AY342" i="14"/>
  <c r="BC247" i="14"/>
  <c r="BD247" i="14"/>
  <c r="BD760" i="14"/>
  <c r="AW557" i="14"/>
  <c r="AT340" i="14"/>
  <c r="BC379" i="14"/>
  <c r="AJ12" i="14"/>
  <c r="AJ11" i="14" s="1"/>
  <c r="BD746" i="14"/>
  <c r="AG895" i="14"/>
  <c r="AV59" i="112"/>
  <c r="AF59" i="112"/>
  <c r="AE15" i="112"/>
  <c r="W15" i="112"/>
  <c r="T39" i="112"/>
  <c r="V40" i="112"/>
  <c r="AZ60" i="112"/>
  <c r="AY60" i="112"/>
  <c r="BA60" i="112" s="1"/>
  <c r="AW60" i="112"/>
  <c r="BD24" i="14"/>
  <c r="BC24" i="14"/>
  <c r="BB939" i="14"/>
  <c r="BF939" i="14"/>
  <c r="AZ939" i="14"/>
  <c r="AH220" i="14"/>
  <c r="AY220" i="14"/>
  <c r="AC148" i="112"/>
  <c r="AR148" i="112"/>
  <c r="AE150" i="112"/>
  <c r="W150" i="112"/>
  <c r="BF519" i="14"/>
  <c r="AZ519" i="14"/>
  <c r="BB519" i="14"/>
  <c r="AE112" i="112"/>
  <c r="W112" i="112"/>
  <c r="AZ379" i="14"/>
  <c r="BF379" i="14"/>
  <c r="AF16" i="112"/>
  <c r="BD222" i="14"/>
  <c r="BC222" i="14"/>
  <c r="AV151" i="112"/>
  <c r="AF151" i="112"/>
  <c r="AZ114" i="112"/>
  <c r="AW114" i="112"/>
  <c r="AY114" i="112"/>
  <c r="BA114" i="112" s="1"/>
  <c r="V57" i="112"/>
  <c r="S56" i="112"/>
  <c r="Y219" i="14"/>
  <c r="AG219" i="14"/>
  <c r="AZ100" i="112"/>
  <c r="AY100" i="112"/>
  <c r="BA100" i="112" s="1"/>
  <c r="AW100" i="112"/>
  <c r="AV113" i="112"/>
  <c r="AF113" i="112"/>
  <c r="AE139" i="14"/>
  <c r="AT139" i="14"/>
  <c r="V129" i="112"/>
  <c r="AZ17" i="112"/>
  <c r="AY17" i="112"/>
  <c r="BA17" i="112" s="1"/>
  <c r="AW17" i="112"/>
  <c r="AZ132" i="112"/>
  <c r="AW132" i="112"/>
  <c r="AY132" i="112"/>
  <c r="BA132" i="112" s="1"/>
  <c r="AE97" i="112"/>
  <c r="W97" i="112"/>
  <c r="BC478" i="14"/>
  <c r="BD478" i="14"/>
  <c r="AE58" i="112"/>
  <c r="W58" i="112"/>
  <c r="Y140" i="14"/>
  <c r="AG140" i="14"/>
  <c r="U217" i="14"/>
  <c r="X218" i="14"/>
  <c r="BC30" i="14"/>
  <c r="BD30" i="14"/>
  <c r="AV131" i="112"/>
  <c r="AF131" i="112"/>
  <c r="AW139" i="14"/>
  <c r="AW259" i="14"/>
  <c r="AV616" i="14"/>
  <c r="AW616" i="14" s="1"/>
  <c r="AZ654" i="14"/>
  <c r="BF654" i="14"/>
  <c r="BD978" i="14"/>
  <c r="BF357" i="14"/>
  <c r="AE130" i="112"/>
  <c r="W130" i="112"/>
  <c r="AZ152" i="112"/>
  <c r="AW152" i="112"/>
  <c r="AY152" i="112"/>
  <c r="BA152" i="112" s="1"/>
  <c r="BF221" i="14"/>
  <c r="BB221" i="14"/>
  <c r="AZ221" i="14"/>
  <c r="AE98" i="112"/>
  <c r="W98" i="112"/>
  <c r="V14" i="112"/>
  <c r="S13" i="112"/>
  <c r="AE41" i="112"/>
  <c r="W41" i="112"/>
  <c r="V13" i="14"/>
  <c r="V12" i="14" s="1"/>
  <c r="V11" i="14" s="1"/>
  <c r="X139" i="14"/>
  <c r="AE55" i="14"/>
  <c r="AN55" i="14"/>
  <c r="S13" i="14"/>
  <c r="AN13" i="14" s="1"/>
  <c r="AF42" i="112"/>
  <c r="S148" i="112"/>
  <c r="V148" i="112" s="1"/>
  <c r="V149" i="112"/>
  <c r="V111" i="112"/>
  <c r="S110" i="112"/>
  <c r="V110" i="112" s="1"/>
  <c r="AV99" i="112"/>
  <c r="AN139" i="14"/>
  <c r="AZ746" i="14"/>
  <c r="BF746" i="14"/>
  <c r="AK12" i="14"/>
  <c r="AK11" i="14" s="1"/>
  <c r="BB518" i="14"/>
  <c r="BF518" i="14"/>
  <c r="BC58" i="14"/>
  <c r="BD58" i="14"/>
  <c r="AY56" i="14"/>
  <c r="AW56" i="14"/>
  <c r="BF57" i="14"/>
  <c r="AZ57" i="14"/>
  <c r="BB57" i="14"/>
  <c r="AW55" i="14"/>
  <c r="AY55" i="14"/>
  <c r="AE597" i="14"/>
  <c r="AZ598" i="14"/>
  <c r="BB598" i="14"/>
  <c r="BC15" i="14"/>
  <c r="BD15" i="14"/>
  <c r="BC14" i="14"/>
  <c r="BD14" i="14"/>
  <c r="AH979" i="14"/>
  <c r="AY979" i="14"/>
  <c r="BF979" i="14" s="1"/>
  <c r="BC980" i="14"/>
  <c r="BD980" i="14"/>
  <c r="BD964" i="14"/>
  <c r="BC950" i="14"/>
  <c r="BD950" i="14"/>
  <c r="AZ949" i="14"/>
  <c r="BB949" i="14"/>
  <c r="AV949" i="14"/>
  <c r="AW949" i="14" s="1"/>
  <c r="AN949" i="14"/>
  <c r="AV910" i="14"/>
  <c r="AT910" i="14"/>
  <c r="BC898" i="14"/>
  <c r="BD898" i="14"/>
  <c r="AY896" i="14"/>
  <c r="BF896" i="14" s="1"/>
  <c r="AH896" i="14"/>
  <c r="BC897" i="14"/>
  <c r="BD897" i="14"/>
  <c r="AY895" i="14"/>
  <c r="BF895" i="14" s="1"/>
  <c r="BC863" i="14"/>
  <c r="BD863" i="14"/>
  <c r="AS836" i="14"/>
  <c r="AR652" i="14"/>
  <c r="AR12" i="14" s="1"/>
  <c r="AR11" i="14" s="1"/>
  <c r="AW838" i="14"/>
  <c r="AY838" i="14"/>
  <c r="BF838" i="14" s="1"/>
  <c r="AT837" i="14"/>
  <c r="AV837" i="14"/>
  <c r="BB839" i="14"/>
  <c r="AZ839" i="14"/>
  <c r="BC821" i="14"/>
  <c r="BD821" i="14"/>
  <c r="BD819" i="14"/>
  <c r="BC803" i="14"/>
  <c r="BD803" i="14"/>
  <c r="AZ802" i="14"/>
  <c r="BB802" i="14"/>
  <c r="AY801" i="14"/>
  <c r="AH801" i="14"/>
  <c r="BC761" i="14"/>
  <c r="BD761" i="14"/>
  <c r="BB779" i="14"/>
  <c r="AZ779" i="14"/>
  <c r="AW778" i="14"/>
  <c r="AY778" i="14"/>
  <c r="BF778" i="14" s="1"/>
  <c r="BC780" i="14"/>
  <c r="BD780" i="14"/>
  <c r="X652" i="14"/>
  <c r="Y652" i="14" s="1"/>
  <c r="X713" i="14"/>
  <c r="BC717" i="14"/>
  <c r="BD717" i="14"/>
  <c r="Y714" i="14"/>
  <c r="AG714" i="14"/>
  <c r="AH715" i="14"/>
  <c r="AY715" i="14"/>
  <c r="BF715" i="14" s="1"/>
  <c r="AZ716" i="14"/>
  <c r="BB716" i="14"/>
  <c r="W12" i="14"/>
  <c r="W11" i="14" s="1"/>
  <c r="BD698" i="14"/>
  <c r="AV653" i="14"/>
  <c r="AY653" i="14" s="1"/>
  <c r="BF653" i="14" s="1"/>
  <c r="AE653" i="14"/>
  <c r="BC676" i="14"/>
  <c r="BD676" i="14"/>
  <c r="BB675" i="14"/>
  <c r="AZ675" i="14"/>
  <c r="AB12" i="14"/>
  <c r="AB11" i="14" s="1"/>
  <c r="BD654" i="14"/>
  <c r="BC655" i="14"/>
  <c r="BD655" i="14"/>
  <c r="AN652" i="14"/>
  <c r="AE652" i="14"/>
  <c r="BD617" i="14"/>
  <c r="AY616" i="14"/>
  <c r="BC619" i="14"/>
  <c r="BD619" i="14"/>
  <c r="AV596" i="14"/>
  <c r="AY596" i="14" s="1"/>
  <c r="BF596" i="14" s="1"/>
  <c r="BB607" i="14"/>
  <c r="AZ607" i="14"/>
  <c r="BC608" i="14"/>
  <c r="BD608" i="14"/>
  <c r="AY597" i="14"/>
  <c r="BF597" i="14" s="1"/>
  <c r="AH597" i="14"/>
  <c r="AH596" i="14"/>
  <c r="AT596" i="14"/>
  <c r="AE596" i="14"/>
  <c r="Y596" i="14"/>
  <c r="AN596" i="14"/>
  <c r="AZ435" i="14"/>
  <c r="BB435" i="14"/>
  <c r="BC436" i="14"/>
  <c r="BD436" i="14"/>
  <c r="BD434" i="14"/>
  <c r="AW396" i="14"/>
  <c r="AT396" i="14"/>
  <c r="Y396" i="14"/>
  <c r="AN396" i="14"/>
  <c r="BC380" i="14"/>
  <c r="BD380" i="14"/>
  <c r="AW340" i="14"/>
  <c r="AQ12" i="14"/>
  <c r="AQ11" i="14" s="1"/>
  <c r="Y339" i="14"/>
  <c r="AT339" i="14"/>
  <c r="AN339" i="14"/>
  <c r="AW339" i="14"/>
  <c r="AW303" i="14"/>
  <c r="AY303" i="14"/>
  <c r="BF303" i="14" s="1"/>
  <c r="BC305" i="14"/>
  <c r="BD305" i="14"/>
  <c r="AZ304" i="14"/>
  <c r="BB304" i="14"/>
  <c r="AV302" i="14"/>
  <c r="AN302" i="14"/>
  <c r="AZ259" i="14"/>
  <c r="BB259" i="14"/>
  <c r="BC259" i="14" s="1"/>
  <c r="AY260" i="14"/>
  <c r="BF260" i="14" s="1"/>
  <c r="AW260" i="14"/>
  <c r="AZ261" i="14"/>
  <c r="BB261" i="14"/>
  <c r="AD13" i="14"/>
  <c r="AY178" i="14"/>
  <c r="BF178" i="14" s="1"/>
  <c r="AH178" i="14"/>
  <c r="AG177" i="14"/>
  <c r="AE177" i="14"/>
  <c r="BC179" i="14"/>
  <c r="BD179" i="14"/>
  <c r="AZ141" i="14"/>
  <c r="BB141" i="14"/>
  <c r="BC142" i="14"/>
  <c r="BD142" i="14"/>
  <c r="AL11" i="14"/>
  <c r="AV97" i="14"/>
  <c r="AT97" i="14"/>
  <c r="AW98" i="14"/>
  <c r="AY98" i="14"/>
  <c r="BF98" i="14" s="1"/>
  <c r="AP12" i="14"/>
  <c r="AS13" i="14"/>
  <c r="BB99" i="14"/>
  <c r="AZ99" i="14"/>
  <c r="BC100" i="14"/>
  <c r="BD100" i="14"/>
  <c r="AC11" i="14"/>
  <c r="AW43" i="112" l="1"/>
  <c r="AY699" i="14"/>
  <c r="AW699" i="14"/>
  <c r="BF700" i="14"/>
  <c r="BB700" i="14"/>
  <c r="AZ700" i="14"/>
  <c r="BC701" i="14"/>
  <c r="BD701" i="14"/>
  <c r="BD559" i="14"/>
  <c r="AH895" i="14"/>
  <c r="BF801" i="14"/>
  <c r="AE396" i="14"/>
  <c r="AH339" i="14"/>
  <c r="BF339" i="14"/>
  <c r="BB339" i="14"/>
  <c r="BC339" i="14" s="1"/>
  <c r="AZ339" i="14"/>
  <c r="AV13" i="99"/>
  <c r="AW13" i="99" s="1"/>
  <c r="AX61" i="99"/>
  <c r="AY61" i="99" s="1"/>
  <c r="BA75" i="99"/>
  <c r="AY75" i="99"/>
  <c r="BC76" i="99"/>
  <c r="BB76" i="99"/>
  <c r="BC63" i="99"/>
  <c r="BB63" i="99"/>
  <c r="BA62" i="99"/>
  <c r="AY62" i="99"/>
  <c r="AY53" i="99"/>
  <c r="BA53" i="99"/>
  <c r="BB54" i="99"/>
  <c r="BC54" i="99"/>
  <c r="BA46" i="99"/>
  <c r="AY46" i="99"/>
  <c r="BB47" i="99"/>
  <c r="BC47" i="99"/>
  <c r="BA45" i="99"/>
  <c r="AY45" i="99"/>
  <c r="AV11" i="99"/>
  <c r="AW11" i="99" s="1"/>
  <c r="AX26" i="99"/>
  <c r="AH26" i="99"/>
  <c r="AG13" i="99"/>
  <c r="W11" i="99"/>
  <c r="X11" i="99" s="1"/>
  <c r="AG11" i="99" s="1"/>
  <c r="X12" i="99"/>
  <c r="Y12" i="99" s="1"/>
  <c r="AY14" i="99"/>
  <c r="BA14" i="99"/>
  <c r="AV12" i="99"/>
  <c r="AW12" i="99" s="1"/>
  <c r="AN12" i="99"/>
  <c r="AE12" i="99"/>
  <c r="AT11" i="99"/>
  <c r="AN11" i="99"/>
  <c r="AE11" i="99"/>
  <c r="AV16" i="112"/>
  <c r="AZ16" i="112" s="1"/>
  <c r="AL148" i="112"/>
  <c r="AK127" i="112"/>
  <c r="AT127" i="112" s="1"/>
  <c r="AU127" i="112" s="1"/>
  <c r="AU148" i="112"/>
  <c r="R11" i="112"/>
  <c r="R10" i="112" s="1"/>
  <c r="AC56" i="112"/>
  <c r="AL56" i="112"/>
  <c r="AR56" i="112"/>
  <c r="AU56" i="112"/>
  <c r="AY43" i="112"/>
  <c r="BA43" i="112" s="1"/>
  <c r="AV42" i="112"/>
  <c r="AY42" i="112" s="1"/>
  <c r="BA42" i="112" s="1"/>
  <c r="AL15" i="112"/>
  <c r="AK14" i="112"/>
  <c r="AT15" i="112"/>
  <c r="AU15" i="112" s="1"/>
  <c r="BB397" i="14"/>
  <c r="AZ397" i="14"/>
  <c r="BF397" i="14"/>
  <c r="AC39" i="112"/>
  <c r="AB38" i="112"/>
  <c r="AB12" i="112" s="1"/>
  <c r="AR39" i="112"/>
  <c r="AQ38" i="112"/>
  <c r="AQ12" i="112" s="1"/>
  <c r="AC129" i="112"/>
  <c r="AL129" i="112"/>
  <c r="AR129" i="112"/>
  <c r="Q128" i="112"/>
  <c r="AC112" i="112"/>
  <c r="AL112" i="112"/>
  <c r="AR112" i="112"/>
  <c r="Q111" i="112"/>
  <c r="AR99" i="112"/>
  <c r="Q98" i="112"/>
  <c r="AF98" i="112" s="1"/>
  <c r="AC99" i="112"/>
  <c r="AL99" i="112"/>
  <c r="AK40" i="112"/>
  <c r="AL41" i="112"/>
  <c r="AT41" i="112"/>
  <c r="AU41" i="112" s="1"/>
  <c r="AW653" i="14"/>
  <c r="AY396" i="14"/>
  <c r="BF396" i="14" s="1"/>
  <c r="AH396" i="14"/>
  <c r="BF558" i="14"/>
  <c r="AZ558" i="14"/>
  <c r="BB558" i="14"/>
  <c r="AG556" i="14"/>
  <c r="AE556" i="14"/>
  <c r="AY557" i="14"/>
  <c r="BF557" i="14" s="1"/>
  <c r="AZ396" i="14"/>
  <c r="AE339" i="14"/>
  <c r="AZ342" i="14"/>
  <c r="BB342" i="14"/>
  <c r="BF342" i="14"/>
  <c r="BC343" i="14"/>
  <c r="BD343" i="14"/>
  <c r="AG340" i="14"/>
  <c r="AE340" i="14"/>
  <c r="AA12" i="14"/>
  <c r="AA11" i="14" s="1"/>
  <c r="AD11" i="14" s="1"/>
  <c r="AH341" i="14"/>
  <c r="AY341" i="14"/>
  <c r="BD357" i="14"/>
  <c r="BC357" i="14"/>
  <c r="AM12" i="14"/>
  <c r="AM11" i="14"/>
  <c r="AG652" i="14"/>
  <c r="AH652" i="14" s="1"/>
  <c r="AE14" i="112"/>
  <c r="W14" i="112"/>
  <c r="BC221" i="14"/>
  <c r="BD221" i="14"/>
  <c r="X217" i="14"/>
  <c r="U13" i="14"/>
  <c r="AY140" i="14"/>
  <c r="AH140" i="14"/>
  <c r="AW113" i="112"/>
  <c r="AZ113" i="112"/>
  <c r="AY113" i="112"/>
  <c r="BA113" i="112" s="1"/>
  <c r="V56" i="112"/>
  <c r="S38" i="112"/>
  <c r="AW151" i="112"/>
  <c r="AZ151" i="112"/>
  <c r="AY151" i="112"/>
  <c r="BA151" i="112" s="1"/>
  <c r="BF220" i="14"/>
  <c r="BB220" i="14"/>
  <c r="AZ220" i="14"/>
  <c r="AE40" i="112"/>
  <c r="W40" i="112"/>
  <c r="AE110" i="112"/>
  <c r="W110" i="112"/>
  <c r="AE149" i="112"/>
  <c r="W149" i="112"/>
  <c r="AF41" i="112"/>
  <c r="S12" i="14"/>
  <c r="S11" i="14" s="1"/>
  <c r="AY131" i="112"/>
  <c r="BA131" i="112" s="1"/>
  <c r="AZ131" i="112"/>
  <c r="AW131" i="112"/>
  <c r="AF58" i="112"/>
  <c r="AV58" i="112"/>
  <c r="AE129" i="112"/>
  <c r="W129" i="112"/>
  <c r="AE57" i="112"/>
  <c r="W57" i="112"/>
  <c r="T38" i="112"/>
  <c r="V39" i="112"/>
  <c r="AF15" i="112"/>
  <c r="AV15" i="112"/>
  <c r="AZ59" i="112"/>
  <c r="AY59" i="112"/>
  <c r="BA59" i="112" s="1"/>
  <c r="AW59" i="112"/>
  <c r="AY99" i="112"/>
  <c r="BA99" i="112" s="1"/>
  <c r="AZ99" i="112"/>
  <c r="AW99" i="112"/>
  <c r="AE111" i="112"/>
  <c r="W111" i="112"/>
  <c r="AE148" i="112"/>
  <c r="W148" i="112"/>
  <c r="AG139" i="14"/>
  <c r="Y139" i="14"/>
  <c r="AV98" i="112"/>
  <c r="AV97" i="112"/>
  <c r="V128" i="112"/>
  <c r="AE128" i="112" s="1"/>
  <c r="S127" i="112"/>
  <c r="V127" i="112" s="1"/>
  <c r="AH219" i="14"/>
  <c r="AY219" i="14"/>
  <c r="BC519" i="14"/>
  <c r="BD519" i="14"/>
  <c r="AV150" i="112"/>
  <c r="AF150" i="112"/>
  <c r="V13" i="112"/>
  <c r="AF130" i="112"/>
  <c r="AV130" i="112"/>
  <c r="AG218" i="14"/>
  <c r="Y218" i="14"/>
  <c r="AW16" i="112"/>
  <c r="AY16" i="112"/>
  <c r="BA16" i="112" s="1"/>
  <c r="AV112" i="112"/>
  <c r="AF112" i="112"/>
  <c r="BC939" i="14"/>
  <c r="BD939" i="14"/>
  <c r="BB616" i="14"/>
  <c r="BD616" i="14" s="1"/>
  <c r="BF616" i="14"/>
  <c r="BC518" i="14"/>
  <c r="BD518" i="14"/>
  <c r="BF55" i="14"/>
  <c r="AZ55" i="14"/>
  <c r="BB55" i="14"/>
  <c r="BD57" i="14"/>
  <c r="BC57" i="14"/>
  <c r="AZ56" i="14"/>
  <c r="BF56" i="14"/>
  <c r="BB56" i="14"/>
  <c r="AZ616" i="14"/>
  <c r="BC598" i="14"/>
  <c r="BD598" i="14"/>
  <c r="BB979" i="14"/>
  <c r="AZ979" i="14"/>
  <c r="BC949" i="14"/>
  <c r="BD949" i="14"/>
  <c r="AY910" i="14"/>
  <c r="BF910" i="14" s="1"/>
  <c r="AW910" i="14"/>
  <c r="BB895" i="14"/>
  <c r="AZ895" i="14"/>
  <c r="AZ896" i="14"/>
  <c r="BB896" i="14"/>
  <c r="AS652" i="14"/>
  <c r="AT652" i="14" s="1"/>
  <c r="BC839" i="14"/>
  <c r="BD839" i="14"/>
  <c r="AV836" i="14"/>
  <c r="AV652" i="14" s="1"/>
  <c r="AW652" i="14" s="1"/>
  <c r="AT836" i="14"/>
  <c r="AW837" i="14"/>
  <c r="AY837" i="14"/>
  <c r="BF837" i="14" s="1"/>
  <c r="AZ838" i="14"/>
  <c r="BB838" i="14"/>
  <c r="AZ801" i="14"/>
  <c r="BB801" i="14"/>
  <c r="BC802" i="14"/>
  <c r="BD802" i="14"/>
  <c r="BD779" i="14"/>
  <c r="BC779" i="14"/>
  <c r="AZ778" i="14"/>
  <c r="BB778" i="14"/>
  <c r="AG713" i="14"/>
  <c r="Y713" i="14"/>
  <c r="BD716" i="14"/>
  <c r="BC716" i="14"/>
  <c r="AZ715" i="14"/>
  <c r="BB715" i="14"/>
  <c r="AH714" i="14"/>
  <c r="AY714" i="14"/>
  <c r="BF714" i="14" s="1"/>
  <c r="BC675" i="14"/>
  <c r="BD675" i="14"/>
  <c r="AZ653" i="14"/>
  <c r="BB653" i="14"/>
  <c r="AW596" i="14"/>
  <c r="AZ596" i="14"/>
  <c r="BB596" i="14"/>
  <c r="BC596" i="14" s="1"/>
  <c r="BD607" i="14"/>
  <c r="BC607" i="14"/>
  <c r="AZ597" i="14"/>
  <c r="BB597" i="14"/>
  <c r="BC435" i="14"/>
  <c r="BD435" i="14"/>
  <c r="AY302" i="14"/>
  <c r="BF302" i="14" s="1"/>
  <c r="AW302" i="14"/>
  <c r="BD304" i="14"/>
  <c r="BC304" i="14"/>
  <c r="BB303" i="14"/>
  <c r="AZ303" i="14"/>
  <c r="BD259" i="14"/>
  <c r="BB260" i="14"/>
  <c r="AZ260" i="14"/>
  <c r="BC261" i="14"/>
  <c r="BD261" i="14"/>
  <c r="AE13" i="14"/>
  <c r="AY177" i="14"/>
  <c r="BF177" i="14" s="1"/>
  <c r="AH177" i="14"/>
  <c r="BB178" i="14"/>
  <c r="AZ178" i="14"/>
  <c r="BC141" i="14"/>
  <c r="BD141" i="14"/>
  <c r="AV13" i="14"/>
  <c r="AT13" i="14"/>
  <c r="AW97" i="14"/>
  <c r="AY97" i="14"/>
  <c r="BF97" i="14" s="1"/>
  <c r="BC99" i="14"/>
  <c r="BD99" i="14"/>
  <c r="AP11" i="14"/>
  <c r="AS11" i="14" s="1"/>
  <c r="AS12" i="14"/>
  <c r="BB98" i="14"/>
  <c r="AZ98" i="14"/>
  <c r="T12" i="112" l="1"/>
  <c r="T11" i="112" s="1"/>
  <c r="T10" i="112" s="1"/>
  <c r="T165" i="112" s="1"/>
  <c r="T167" i="112" s="1"/>
  <c r="BC700" i="14"/>
  <c r="BD700" i="14"/>
  <c r="AZ699" i="14"/>
  <c r="BF699" i="14"/>
  <c r="BB699" i="14"/>
  <c r="AZ557" i="14"/>
  <c r="BB557" i="14"/>
  <c r="BC557" i="14" s="1"/>
  <c r="BD339" i="14"/>
  <c r="AX13" i="99"/>
  <c r="BA61" i="99"/>
  <c r="BC61" i="99" s="1"/>
  <c r="BB75" i="99"/>
  <c r="BC75" i="99"/>
  <c r="BB62" i="99"/>
  <c r="BC62" i="99"/>
  <c r="BC53" i="99"/>
  <c r="BB53" i="99"/>
  <c r="BB46" i="99"/>
  <c r="BC46" i="99"/>
  <c r="BB45" i="99"/>
  <c r="BC45" i="99"/>
  <c r="AG12" i="99"/>
  <c r="AH12" i="99" s="1"/>
  <c r="Y11" i="99"/>
  <c r="AY26" i="99"/>
  <c r="BA26" i="99"/>
  <c r="AH11" i="99"/>
  <c r="AX11" i="99"/>
  <c r="AH13" i="99"/>
  <c r="BB14" i="99"/>
  <c r="BC14" i="99"/>
  <c r="AY13" i="99"/>
  <c r="BA13" i="99"/>
  <c r="S12" i="112"/>
  <c r="S11" i="112" s="1"/>
  <c r="AW42" i="112"/>
  <c r="AZ42" i="112"/>
  <c r="AV41" i="112"/>
  <c r="AY41" i="112" s="1"/>
  <c r="BA41" i="112" s="1"/>
  <c r="V38" i="112"/>
  <c r="W38" i="112" s="1"/>
  <c r="AK13" i="112"/>
  <c r="AT14" i="112"/>
  <c r="AU14" i="112" s="1"/>
  <c r="AL14" i="112"/>
  <c r="BB396" i="14"/>
  <c r="BC396" i="14" s="1"/>
  <c r="BC397" i="14"/>
  <c r="BD397" i="14"/>
  <c r="AC98" i="112"/>
  <c r="AL98" i="112"/>
  <c r="AR98" i="112"/>
  <c r="Q97" i="112"/>
  <c r="AW97" i="112" s="1"/>
  <c r="AC38" i="112"/>
  <c r="AL40" i="112"/>
  <c r="AK39" i="112"/>
  <c r="AT40" i="112"/>
  <c r="AU40" i="112" s="1"/>
  <c r="AC111" i="112"/>
  <c r="AL111" i="112"/>
  <c r="Q110" i="112"/>
  <c r="AF110" i="112" s="1"/>
  <c r="AR111" i="112"/>
  <c r="Q127" i="112"/>
  <c r="AC128" i="112"/>
  <c r="AL128" i="112"/>
  <c r="AR128" i="112"/>
  <c r="AR38" i="112"/>
  <c r="BC616" i="14"/>
  <c r="AH556" i="14"/>
  <c r="AY556" i="14"/>
  <c r="BD558" i="14"/>
  <c r="BC558" i="14"/>
  <c r="AD12" i="14"/>
  <c r="AE12" i="14" s="1"/>
  <c r="BF341" i="14"/>
  <c r="BB341" i="14"/>
  <c r="AZ341" i="14"/>
  <c r="AH340" i="14"/>
  <c r="AY340" i="14"/>
  <c r="BC342" i="14"/>
  <c r="BD342" i="14"/>
  <c r="AN11" i="14"/>
  <c r="AV11" i="14"/>
  <c r="AW11" i="14" s="1"/>
  <c r="AE13" i="112"/>
  <c r="W13" i="112"/>
  <c r="AN12" i="14"/>
  <c r="AZ150" i="112"/>
  <c r="AW150" i="112"/>
  <c r="AY150" i="112"/>
  <c r="BA150" i="112" s="1"/>
  <c r="BF219" i="14"/>
  <c r="BB219" i="14"/>
  <c r="AZ219" i="14"/>
  <c r="AV128" i="112"/>
  <c r="AY128" i="112" s="1"/>
  <c r="W128" i="112"/>
  <c r="AY97" i="112"/>
  <c r="BA97" i="112" s="1"/>
  <c r="AZ97" i="112"/>
  <c r="AH139" i="14"/>
  <c r="AY139" i="14"/>
  <c r="AV148" i="112"/>
  <c r="AF148" i="112"/>
  <c r="AV111" i="112"/>
  <c r="AF111" i="112"/>
  <c r="AV57" i="112"/>
  <c r="AF57" i="112"/>
  <c r="AV129" i="112"/>
  <c r="AF129" i="112"/>
  <c r="BB140" i="14"/>
  <c r="BF140" i="14"/>
  <c r="AZ140" i="14"/>
  <c r="R165" i="112"/>
  <c r="AZ15" i="112"/>
  <c r="AW15" i="112"/>
  <c r="AY15" i="112"/>
  <c r="BA15" i="112" s="1"/>
  <c r="AZ58" i="112"/>
  <c r="AY58" i="112"/>
  <c r="BA58" i="112" s="1"/>
  <c r="AW58" i="112"/>
  <c r="AV149" i="112"/>
  <c r="AF149" i="112"/>
  <c r="AV110" i="112"/>
  <c r="BD220" i="14"/>
  <c r="BC220" i="14"/>
  <c r="X13" i="14"/>
  <c r="U12" i="14"/>
  <c r="AZ112" i="112"/>
  <c r="AW112" i="112"/>
  <c r="AY112" i="112"/>
  <c r="BA112" i="112" s="1"/>
  <c r="AY218" i="14"/>
  <c r="AH218" i="14"/>
  <c r="AZ98" i="112"/>
  <c r="AY98" i="112"/>
  <c r="BA98" i="112" s="1"/>
  <c r="AW98" i="112"/>
  <c r="AF40" i="112"/>
  <c r="W56" i="112"/>
  <c r="AE56" i="112"/>
  <c r="AG217" i="14"/>
  <c r="Y217" i="14"/>
  <c r="AF14" i="112"/>
  <c r="AV14" i="112"/>
  <c r="AY130" i="112"/>
  <c r="BA130" i="112" s="1"/>
  <c r="AZ130" i="112"/>
  <c r="AW130" i="112"/>
  <c r="AE127" i="112"/>
  <c r="W127" i="112"/>
  <c r="AE39" i="112"/>
  <c r="W39" i="112"/>
  <c r="BC55" i="14"/>
  <c r="BD55" i="14"/>
  <c r="BD56" i="14"/>
  <c r="BC56" i="14"/>
  <c r="BD979" i="14"/>
  <c r="BC979" i="14"/>
  <c r="AZ910" i="14"/>
  <c r="BB910" i="14"/>
  <c r="BC895" i="14"/>
  <c r="BD895" i="14"/>
  <c r="BC896" i="14"/>
  <c r="BD896" i="14"/>
  <c r="BC838" i="14"/>
  <c r="BD838" i="14"/>
  <c r="AY836" i="14"/>
  <c r="BF836" i="14" s="1"/>
  <c r="AW836" i="14"/>
  <c r="AZ837" i="14"/>
  <c r="BB837" i="14"/>
  <c r="AE11" i="14"/>
  <c r="BD801" i="14"/>
  <c r="BC801" i="14"/>
  <c r="BD778" i="14"/>
  <c r="BC778" i="14"/>
  <c r="AY713" i="14"/>
  <c r="BF713" i="14" s="1"/>
  <c r="AH713" i="14"/>
  <c r="AZ714" i="14"/>
  <c r="BB714" i="14"/>
  <c r="BC715" i="14"/>
  <c r="BD715" i="14"/>
  <c r="BC653" i="14"/>
  <c r="BD653" i="14"/>
  <c r="BD596" i="14"/>
  <c r="BC597" i="14"/>
  <c r="BD597" i="14"/>
  <c r="BC303" i="14"/>
  <c r="BD303" i="14"/>
  <c r="BB302" i="14"/>
  <c r="AZ302" i="14"/>
  <c r="BC260" i="14"/>
  <c r="BD260" i="14"/>
  <c r="AT11" i="14"/>
  <c r="BC178" i="14"/>
  <c r="BD178" i="14"/>
  <c r="AZ177" i="14"/>
  <c r="BB177" i="14"/>
  <c r="BC98" i="14"/>
  <c r="BD98" i="14"/>
  <c r="AW13" i="14"/>
  <c r="AV12" i="14"/>
  <c r="AT12" i="14"/>
  <c r="AZ97" i="14"/>
  <c r="BB97" i="14"/>
  <c r="AK12" i="112" l="1"/>
  <c r="BC699" i="14"/>
  <c r="BD699" i="14"/>
  <c r="BD557" i="14"/>
  <c r="BD396" i="14"/>
  <c r="BB61" i="99"/>
  <c r="AX12" i="99"/>
  <c r="BA12" i="99" s="1"/>
  <c r="BB26" i="99"/>
  <c r="BC26" i="99"/>
  <c r="AY11" i="99"/>
  <c r="BA11" i="99"/>
  <c r="BB13" i="99"/>
  <c r="BC13" i="99"/>
  <c r="AV40" i="112"/>
  <c r="AZ40" i="112" s="1"/>
  <c r="AZ41" i="112"/>
  <c r="AE38" i="112"/>
  <c r="AF38" i="112" s="1"/>
  <c r="V12" i="112"/>
  <c r="AE12" i="112" s="1"/>
  <c r="AW41" i="112"/>
  <c r="AL13" i="112"/>
  <c r="AT13" i="112"/>
  <c r="AU13" i="112" s="1"/>
  <c r="AL127" i="112"/>
  <c r="AC127" i="112"/>
  <c r="AR127" i="112"/>
  <c r="AB11" i="112"/>
  <c r="AB10" i="112" s="1"/>
  <c r="AC12" i="112"/>
  <c r="AC97" i="112"/>
  <c r="Q12" i="112"/>
  <c r="Q11" i="112" s="1"/>
  <c r="Q10" i="112" s="1"/>
  <c r="Q165" i="112" s="1"/>
  <c r="Q167" i="112" s="1"/>
  <c r="AL97" i="112"/>
  <c r="AR97" i="112"/>
  <c r="AF97" i="112"/>
  <c r="AR110" i="112"/>
  <c r="AC110" i="112"/>
  <c r="AL110" i="112"/>
  <c r="AT39" i="112"/>
  <c r="AU39" i="112" s="1"/>
  <c r="AK38" i="112"/>
  <c r="AL39" i="112"/>
  <c r="AQ11" i="112"/>
  <c r="AR12" i="112"/>
  <c r="BB556" i="14"/>
  <c r="BF556" i="14"/>
  <c r="AZ556" i="14"/>
  <c r="BC341" i="14"/>
  <c r="BD341" i="14"/>
  <c r="BF340" i="14"/>
  <c r="AZ340" i="14"/>
  <c r="BB340" i="14"/>
  <c r="AY217" i="14"/>
  <c r="AH217" i="14"/>
  <c r="BD140" i="14"/>
  <c r="BC140" i="14"/>
  <c r="AV56" i="112"/>
  <c r="AF56" i="112"/>
  <c r="U11" i="14"/>
  <c r="X11" i="14" s="1"/>
  <c r="X12" i="14"/>
  <c r="AZ149" i="112"/>
  <c r="AW149" i="112"/>
  <c r="AY149" i="112"/>
  <c r="BA149" i="112" s="1"/>
  <c r="AW129" i="112"/>
  <c r="AY129" i="112"/>
  <c r="BA129" i="112" s="1"/>
  <c r="AZ129" i="112"/>
  <c r="AY57" i="112"/>
  <c r="BA57" i="112" s="1"/>
  <c r="AZ57" i="112"/>
  <c r="AW57" i="112"/>
  <c r="AZ148" i="112"/>
  <c r="AW148" i="112"/>
  <c r="AY148" i="112"/>
  <c r="BA148" i="112" s="1"/>
  <c r="BC219" i="14"/>
  <c r="BD219" i="14"/>
  <c r="BF218" i="14"/>
  <c r="AZ218" i="14"/>
  <c r="BB218" i="14"/>
  <c r="Y13" i="14"/>
  <c r="AG13" i="14"/>
  <c r="AF39" i="112"/>
  <c r="AV127" i="112"/>
  <c r="AF127" i="112"/>
  <c r="V11" i="112"/>
  <c r="S10" i="112"/>
  <c r="AY14" i="112"/>
  <c r="BA14" i="112" s="1"/>
  <c r="AZ14" i="112"/>
  <c r="AW14" i="112"/>
  <c r="AZ110" i="112"/>
  <c r="AW110" i="112"/>
  <c r="AY110" i="112"/>
  <c r="BA110" i="112" s="1"/>
  <c r="R167" i="112"/>
  <c r="AR165" i="112"/>
  <c r="AC165" i="112"/>
  <c r="AL165" i="112"/>
  <c r="AU165" i="112"/>
  <c r="AZ111" i="112"/>
  <c r="AW111" i="112"/>
  <c r="AY111" i="112"/>
  <c r="BA111" i="112" s="1"/>
  <c r="AF128" i="112"/>
  <c r="AF13" i="112"/>
  <c r="BB139" i="14"/>
  <c r="AZ139" i="14"/>
  <c r="BF139" i="14"/>
  <c r="BC910" i="14"/>
  <c r="BD910" i="14"/>
  <c r="AZ836" i="14"/>
  <c r="BB836" i="14"/>
  <c r="BC837" i="14"/>
  <c r="BD837" i="14"/>
  <c r="AZ713" i="14"/>
  <c r="BB713" i="14"/>
  <c r="AY652" i="14"/>
  <c r="BF652" i="14" s="1"/>
  <c r="BD714" i="14"/>
  <c r="BC714" i="14"/>
  <c r="BC302" i="14"/>
  <c r="BD302" i="14"/>
  <c r="BC177" i="14"/>
  <c r="BD177" i="14"/>
  <c r="AW12" i="14"/>
  <c r="BC97" i="14"/>
  <c r="BD97" i="14"/>
  <c r="AY12" i="99" l="1"/>
  <c r="BC11" i="99"/>
  <c r="BB11" i="99"/>
  <c r="BB12" i="99"/>
  <c r="BC12" i="99"/>
  <c r="AW40" i="112"/>
  <c r="AY40" i="112"/>
  <c r="BA40" i="112" s="1"/>
  <c r="W12" i="112"/>
  <c r="AV13" i="112"/>
  <c r="AW13" i="112" s="1"/>
  <c r="AV39" i="112"/>
  <c r="AY39" i="112" s="1"/>
  <c r="BA39" i="112" s="1"/>
  <c r="AC10" i="112"/>
  <c r="AC11" i="112"/>
  <c r="AL38" i="112"/>
  <c r="AT38" i="112"/>
  <c r="AQ10" i="112"/>
  <c r="AR10" i="112" s="1"/>
  <c r="AR11" i="112"/>
  <c r="BD556" i="14"/>
  <c r="BC556" i="14"/>
  <c r="BC340" i="14"/>
  <c r="BD340" i="14"/>
  <c r="BD218" i="14"/>
  <c r="BC218" i="14"/>
  <c r="BA128" i="112"/>
  <c r="AZ128" i="112"/>
  <c r="AW128" i="112"/>
  <c r="V10" i="112"/>
  <c r="S165" i="112"/>
  <c r="AW56" i="112"/>
  <c r="AY56" i="112"/>
  <c r="BA56" i="112" s="1"/>
  <c r="AZ56" i="112"/>
  <c r="AC167" i="112"/>
  <c r="AR167" i="112"/>
  <c r="AL167" i="112"/>
  <c r="AU167" i="112"/>
  <c r="AE11" i="112"/>
  <c r="W11" i="112"/>
  <c r="Y12" i="14"/>
  <c r="AG12" i="14"/>
  <c r="BF217" i="14"/>
  <c r="BB217" i="14"/>
  <c r="AZ217" i="14"/>
  <c r="AZ127" i="112"/>
  <c r="AW127" i="112"/>
  <c r="AY127" i="112"/>
  <c r="BA127" i="112" s="1"/>
  <c r="AH13" i="14"/>
  <c r="AY13" i="14"/>
  <c r="Y11" i="14"/>
  <c r="AG11" i="14"/>
  <c r="BC139" i="14"/>
  <c r="BD139" i="14"/>
  <c r="AF12" i="112"/>
  <c r="BC836" i="14"/>
  <c r="BD836" i="14"/>
  <c r="AZ652" i="14"/>
  <c r="BB652" i="14"/>
  <c r="BD713" i="14"/>
  <c r="BC713" i="14"/>
  <c r="AW39" i="112" l="1"/>
  <c r="AZ39" i="112"/>
  <c r="AZ13" i="112"/>
  <c r="AY13" i="112"/>
  <c r="BA13" i="112" s="1"/>
  <c r="AT12" i="112"/>
  <c r="AL12" i="112"/>
  <c r="AK11" i="112"/>
  <c r="AU38" i="112"/>
  <c r="AV38" i="112"/>
  <c r="BF13" i="14"/>
  <c r="AZ13" i="14"/>
  <c r="BB13" i="14"/>
  <c r="BC217" i="14"/>
  <c r="BD217" i="14"/>
  <c r="S167" i="112"/>
  <c r="V167" i="112" s="1"/>
  <c r="V165" i="112"/>
  <c r="AF11" i="112"/>
  <c r="W10" i="112"/>
  <c r="AE10" i="112"/>
  <c r="AH11" i="14"/>
  <c r="AY11" i="14"/>
  <c r="AH12" i="14"/>
  <c r="AY12" i="14"/>
  <c r="BC652" i="14"/>
  <c r="BD652" i="14"/>
  <c r="AL11" i="112" l="1"/>
  <c r="AK10" i="112"/>
  <c r="AT11" i="112"/>
  <c r="AZ38" i="112"/>
  <c r="AY38" i="112"/>
  <c r="BA38" i="112" s="1"/>
  <c r="AW38" i="112"/>
  <c r="AU12" i="112"/>
  <c r="AV12" i="112"/>
  <c r="AE165" i="112"/>
  <c r="W165" i="112"/>
  <c r="W167" i="112"/>
  <c r="AE167" i="112"/>
  <c r="AF10" i="112"/>
  <c r="BC13" i="14"/>
  <c r="BD13" i="14"/>
  <c r="BF12" i="14"/>
  <c r="AZ12" i="14"/>
  <c r="BB12" i="14"/>
  <c r="BB11" i="14"/>
  <c r="BF11" i="14"/>
  <c r="AZ11" i="14"/>
  <c r="AU11" i="112" l="1"/>
  <c r="AV11" i="112"/>
  <c r="AT10" i="112"/>
  <c r="AL10" i="112"/>
  <c r="AY12" i="112"/>
  <c r="BA12" i="112" s="1"/>
  <c r="AZ12" i="112"/>
  <c r="AW12" i="112"/>
  <c r="BD12" i="14"/>
  <c r="BC12" i="14"/>
  <c r="AF167" i="112"/>
  <c r="AV167" i="112"/>
  <c r="AV165" i="112"/>
  <c r="AF165" i="112"/>
  <c r="BC11" i="14"/>
  <c r="BD11" i="14"/>
  <c r="AU10" i="112" l="1"/>
  <c r="AV10" i="112"/>
  <c r="AW11" i="112"/>
  <c r="AY11" i="112"/>
  <c r="BA11" i="112" s="1"/>
  <c r="AZ11" i="112"/>
  <c r="AW165" i="112"/>
  <c r="AZ165" i="112"/>
  <c r="AY165" i="112"/>
  <c r="BA165" i="112" s="1"/>
  <c r="AY167" i="112"/>
  <c r="BA167" i="112" s="1"/>
  <c r="AW167" i="112"/>
  <c r="AZ167" i="112"/>
  <c r="AW10" i="112" l="1"/>
  <c r="AZ10" i="112"/>
  <c r="AY10" i="112"/>
  <c r="BA10" i="112" s="1"/>
</calcChain>
</file>

<file path=xl/sharedStrings.xml><?xml version="1.0" encoding="utf-8"?>
<sst xmlns="http://schemas.openxmlformats.org/spreadsheetml/2006/main" count="2375" uniqueCount="248">
  <si>
    <t>Yüksek Öğretim Hizmetleri</t>
  </si>
  <si>
    <t>Genel Hizmetleri</t>
  </si>
  <si>
    <t>Doktora Eğitimi Veren Yükseköğretim Hizmetleri</t>
  </si>
  <si>
    <t>GAYRİMENKUL MAL BAKIM VE ONARIM GİDERLERİ</t>
  </si>
  <si>
    <t>2</t>
  </si>
  <si>
    <t>1</t>
  </si>
  <si>
    <t>Kurumsal Güvenlik Hizmetleri</t>
  </si>
  <si>
    <t>AÇIKLAMA</t>
  </si>
  <si>
    <t>I</t>
  </si>
  <si>
    <t>II</t>
  </si>
  <si>
    <t>III</t>
  </si>
  <si>
    <t>IV</t>
  </si>
  <si>
    <t>YÜKSEKÖĞRETİM KURUMLARI</t>
  </si>
  <si>
    <t>YILDIZ TEKNİK ÜNİVERSİTESİ</t>
  </si>
  <si>
    <t>EĞİTİM HİZMETLERİ</t>
  </si>
  <si>
    <t>Eğitime İlişkin Araştırma ve Geliştirme Hizmetleri</t>
  </si>
  <si>
    <t>MAL VE HİZMET ALIM GİDERLERİ</t>
  </si>
  <si>
    <t>TÜKETİME YÖNELİK MAL VE MALZEME ALIMLARI</t>
  </si>
  <si>
    <t>YOLLUKLAR</t>
  </si>
  <si>
    <t>HİZMET ALIMLARI</t>
  </si>
  <si>
    <t>SERMAYE GİDERLERİ</t>
  </si>
  <si>
    <t>MAMUL MAL ALIMLARI</t>
  </si>
  <si>
    <t>MENKUL SERMAYE ÜRETİM GİDERLERİ</t>
  </si>
  <si>
    <t>Sınıflandırmaya Girmeyen Eğitim Hizmetleri</t>
  </si>
  <si>
    <t>PERSONEL GİDERLERİ</t>
  </si>
  <si>
    <t>GENEL TOPLAM</t>
  </si>
  <si>
    <t>TEMSİL VE TANITMA GİDERLERİ</t>
  </si>
  <si>
    <t>CARİ TRANSFERLER</t>
  </si>
  <si>
    <t>YURTDIŞINA YAPILAN TRANSFERLER</t>
  </si>
  <si>
    <t>GENEL KAMU HİZMETLERİ</t>
  </si>
  <si>
    <t>Genel Hizmetler</t>
  </si>
  <si>
    <t>MEMURLAR</t>
  </si>
  <si>
    <t>SOSYAL GÜVENLİK KURUMUNA DEVLET PRİMİ GİDERLERİ</t>
  </si>
  <si>
    <t>SAVUNMA HİZMETLERİ</t>
  </si>
  <si>
    <t>Sivil Savunma Hizmetleri</t>
  </si>
  <si>
    <t>İŞÇİLER</t>
  </si>
  <si>
    <t>ÜRETİME YÖNELİK MAL VE MALZEME ALIMLARI</t>
  </si>
  <si>
    <t>GÖREV GİDERLERİ</t>
  </si>
  <si>
    <t>KAR AMACI GÜTMEYEN KURULUŞLARA YAPILAN TRANSFERLER</t>
  </si>
  <si>
    <t>KAMU DÜZENİ VE GÜVENLİK HİZMETLERİ</t>
  </si>
  <si>
    <t>Güvenlik Hizmetleri</t>
  </si>
  <si>
    <t>Yükseköğretim Hizmetleri</t>
  </si>
  <si>
    <t>Üniversiteler ve yükseköğretim hizmeti veren kurumlar</t>
  </si>
  <si>
    <t>GAYRİ MADDİ HAK ALIMLARI</t>
  </si>
  <si>
    <t>GÖREV ZARARLARI</t>
  </si>
  <si>
    <t>DİNLENME, KÜLTÜR VE DİN HİZMETLERİ</t>
  </si>
  <si>
    <t>Kültür Hizmetleri</t>
  </si>
  <si>
    <t>Eğitime Yardımcı Hizmetler</t>
  </si>
  <si>
    <t>Dinlenme ve Spor Hizmetleri</t>
  </si>
  <si>
    <t>GAYRİMENKUL SERMAYE ÜRETİM GİDERLERİ</t>
  </si>
  <si>
    <t>GAYRİMENKUL BÜYÜK ONARIM GİDERLERİ</t>
  </si>
  <si>
    <t>HUKUK MÜŞAVİRLİĞİ</t>
  </si>
  <si>
    <t>FEN BİLİMLERİ ENSTİTÜSÜ</t>
  </si>
  <si>
    <t>SÖZLEŞMELİ PERSONEL</t>
  </si>
  <si>
    <t>FEN-EDEBİYAT FAKÜLTESİ</t>
  </si>
  <si>
    <t>İNŞAAT FAKÜLTESİ</t>
  </si>
  <si>
    <t>ELEKTRİK-ELEKTRONİK FAKÜLTESİ</t>
  </si>
  <si>
    <t>MAKİNE FAKÜLTESİ</t>
  </si>
  <si>
    <t>MİMARLIK FAKÜLTESİ</t>
  </si>
  <si>
    <t>TEKNİK BİLİMLER MESLEK YÜKSEKOKULU</t>
  </si>
  <si>
    <t>SOSYAL BİLİMLER ENSTİTÜSÜ</t>
  </si>
  <si>
    <t>İKTİSADİ VE İDARİ BİLİMLER FAKÜLTESİ</t>
  </si>
  <si>
    <t>SANAT VE TASARIM FAKÜLTESİ</t>
  </si>
  <si>
    <t>YABANCI DİLLER YÜKSEKOKULU</t>
  </si>
  <si>
    <t>DİĞER MERKEZLER</t>
  </si>
  <si>
    <t>MENKUL MALLARIN BÜYÜK ONARIM GİDERLERİ</t>
  </si>
  <si>
    <t>DİĞER SERMAYE GİDERLERİ</t>
  </si>
  <si>
    <t>GEÇİCİ PERSONEL</t>
  </si>
  <si>
    <t>02</t>
  </si>
  <si>
    <t>03</t>
  </si>
  <si>
    <t>04</t>
  </si>
  <si>
    <t>05</t>
  </si>
  <si>
    <t>07</t>
  </si>
  <si>
    <t>09</t>
  </si>
  <si>
    <t>01</t>
  </si>
  <si>
    <t>08</t>
  </si>
  <si>
    <t>06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</si>
  <si>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</si>
  <si>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</si>
  <si>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</si>
  <si>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</si>
  <si>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</si>
  <si>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</si>
  <si>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</si>
  <si>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</si>
  <si>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</si>
  <si>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</si>
  <si>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</si>
  <si>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</si>
  <si>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MİKTAR</t>
  </si>
  <si>
    <t>EĞİTİM FAKÜLTESİ</t>
  </si>
  <si>
    <t>1.3 AYLIK TOPLAM</t>
  </si>
  <si>
    <t>2.3 AYLIK TOPLAM</t>
  </si>
  <si>
    <t>3.3 AYLIK TOPLAM</t>
  </si>
  <si>
    <t>4.3 AYLIK TOPLAM</t>
  </si>
  <si>
    <t>1.6 AYLIK TOPLAM</t>
  </si>
  <si>
    <t>2.6 AYLIK TOPLAM</t>
  </si>
  <si>
    <t>00</t>
  </si>
  <si>
    <t>FİNANS TİPİ</t>
  </si>
  <si>
    <t>Taşınmaz Mal Gelirleri ile Yürütülecek Hizmetler</t>
  </si>
  <si>
    <t>İkili Öğretim Gelirleriyle Yürütülecek Hizmetler</t>
  </si>
  <si>
    <t>Yaz Okulu Gelirleriyle Yürütülecek Hizmetler</t>
  </si>
  <si>
    <t>Öğrencilerin Beslenmelerine İlişkin Giderler</t>
  </si>
  <si>
    <t>Öğrencilerin Barınmasına İlişkin Giderler</t>
  </si>
  <si>
    <t>Öğrencilerin Sağlığına İlişkin Giderler</t>
  </si>
  <si>
    <t>Öğrencilerin Kültür ve Spor Faaliyetlerine İlişkin Giderler</t>
  </si>
  <si>
    <t>MAMÜL MAL ALIMLARI</t>
  </si>
  <si>
    <t>Öğrencilerin Diğer Giderleri</t>
  </si>
  <si>
    <t>Tezsiz Yüksek Lisans Gelirleri ile Yürütülecek Hizmetler</t>
  </si>
  <si>
    <t>ORAN (%)</t>
  </si>
  <si>
    <t>MENKUL MAL, GAYRİMADDİ HAK ALIM, BAKIM VE ONARIM GİDERLERİ</t>
  </si>
  <si>
    <t>Diğer Genel Hizmetler</t>
  </si>
  <si>
    <t>Üniversiteler ve Yükseköğretim Hizmeti Veren Kurumlar</t>
  </si>
  <si>
    <t>Genel Personel Hizmetleri</t>
  </si>
  <si>
    <t>10</t>
  </si>
  <si>
    <t>STRATEJİ GELİŞTİRME DAİRE BAŞKANLIĞI</t>
  </si>
  <si>
    <t>BÜTÇE TEKLİFİ</t>
  </si>
  <si>
    <t>ÖDENEK CETVELİ</t>
  </si>
  <si>
    <t>31</t>
  </si>
  <si>
    <t>32</t>
  </si>
  <si>
    <t>36</t>
  </si>
  <si>
    <t>38</t>
  </si>
  <si>
    <t>11</t>
  </si>
  <si>
    <t>MİLLİ SARAYLAR VE TARİHİ YAPILAR MESLEK YÜKSEKOKULU</t>
  </si>
  <si>
    <t>BLOKE TUTULAN ÖDENEKLER</t>
  </si>
  <si>
    <t>İç Denetim Hizmetleri</t>
  </si>
  <si>
    <t>Özel Bütçeli İdareler</t>
  </si>
  <si>
    <t>12</t>
  </si>
  <si>
    <t>Genel Planlama ve İstatistik Hizmetleri</t>
  </si>
  <si>
    <t>GEMİ İNŞAATI VE DENİZCİLİK FAKÜLTESİ</t>
  </si>
  <si>
    <t>BÜTÇE TAHMİNİ</t>
  </si>
  <si>
    <t>Tezsiz Yüksek Lisans Gelirleri İle Yürütülecek Hizmetler</t>
  </si>
  <si>
    <t>İDARİ BİRİMLER</t>
  </si>
  <si>
    <t>ÖZEL KALEM (REKTÖRLÜK)</t>
  </si>
  <si>
    <t>ÖZEL KALEM (GENEL SEKRETERLİK)</t>
  </si>
  <si>
    <t>İDARİ VE MALİ İŞLER DAİRE BAŞKANLIĞI</t>
  </si>
  <si>
    <t>PERSONEL DAİRE BAŞKANLIĞI</t>
  </si>
  <si>
    <t>SAĞLIK, KÜLTÜR VE SPOR DAİRE BAŞKANLIĞI</t>
  </si>
  <si>
    <t>BİLGİ İŞLEM DAİRE BAŞKANLIĞI</t>
  </si>
  <si>
    <t>ÖĞRENCİ İŞLERİ DAİRE BAŞKANLIĞI</t>
  </si>
  <si>
    <t>KİMYA METALURJİ FAKÜLTESİ</t>
  </si>
  <si>
    <t>KÜTÜPHANE VE DOKÜMANTASYON DAİRE BAŞKANLIĞI</t>
  </si>
  <si>
    <t>37</t>
  </si>
  <si>
    <t>39</t>
  </si>
  <si>
    <t>FEN BİLİMLERİ ENSTİTÜLERİ, FAKÜLTELERİ VE YÜKSEKOKULLARI</t>
  </si>
  <si>
    <t xml:space="preserve">FEN BİLİMLERİ MESLEK YÜKSEKOKULLARI, MERKEZLERİ VE BÖLÜMLERİ </t>
  </si>
  <si>
    <t>25</t>
  </si>
  <si>
    <t>SOSYAL BİLİMLER ENSTİTÜLERİ, FAKÜLTELERİ VE YÜKSEKOKULLARI</t>
  </si>
  <si>
    <t>43</t>
  </si>
  <si>
    <t>56</t>
  </si>
  <si>
    <t>83</t>
  </si>
  <si>
    <t xml:space="preserve">SOSYAL BİLİMLER MESLEK YÜKSEKOKULLARI, MERKEZLERİ VE BÖLÜMLERİ </t>
  </si>
  <si>
    <t>59</t>
  </si>
  <si>
    <t>89</t>
  </si>
  <si>
    <t>DİĞER BÖLÜMLER</t>
  </si>
  <si>
    <t>YAPI İŞLERİ VE TEKNİK DAİRE BAŞKANLIĞI</t>
  </si>
  <si>
    <t>(EK: 2-c)</t>
  </si>
  <si>
    <t>(GİDER TERTİPLER DÜZEYİNDE)</t>
  </si>
  <si>
    <r>
      <t xml:space="preserve">KURUM ADI : YILDIZ TEKNİK ÜNİVERSİTESİ </t>
    </r>
    <r>
      <rPr>
        <b/>
        <sz val="12"/>
        <color indexed="10"/>
        <rFont val="Verdana"/>
        <family val="2"/>
        <charset val="162"/>
      </rPr>
      <t>(BİRİM DÜZEYİNDE)</t>
    </r>
  </si>
  <si>
    <t>KURUMSAL SNFLNDRM</t>
  </si>
  <si>
    <t>FONKSİYONEL SNFLNDRM</t>
  </si>
  <si>
    <t>EKO. SIN.</t>
  </si>
  <si>
    <t>2015</t>
  </si>
  <si>
    <t>2016</t>
  </si>
  <si>
    <t>14</t>
  </si>
  <si>
    <t>Uzaktan Öğretim Gelirleri ile Yürütülecek Hizmetler</t>
  </si>
  <si>
    <t>YOLLUK</t>
  </si>
  <si>
    <t>2017</t>
  </si>
  <si>
    <t xml:space="preserve"> </t>
  </si>
  <si>
    <t>Büro Mefruşatı Alımları</t>
  </si>
  <si>
    <t>Hammadde Alımları</t>
  </si>
  <si>
    <t>Metal Ürün Alımları</t>
  </si>
  <si>
    <t>Lisans Alımları</t>
  </si>
  <si>
    <t>Diğer Sermaye Giderleri</t>
  </si>
  <si>
    <t>Hizmet Binası</t>
  </si>
  <si>
    <t>Bilgisayar Yazılımı Alımları</t>
  </si>
  <si>
    <t>Yurtdışı Geçici Görev Yollukları</t>
  </si>
  <si>
    <t>EKONOMİK SINIFLANDIRMA</t>
  </si>
  <si>
    <t>İKİNCİ ÖĞRETİM</t>
  </si>
  <si>
    <t xml:space="preserve">YILDIZ TEKNİK ÜNİVERSİTESİ </t>
  </si>
  <si>
    <t>(YATIRIM ÖDENEKLERİNİN HARCAMA BİRİMLERİ BAZINDA EKONOMİK DÖRDÜNCÜ DÜZEY DAĞILIM)</t>
  </si>
  <si>
    <t>KURUMSAL SINIFLANDIRMA</t>
  </si>
  <si>
    <t>FONKSİYONEL SINIFLANDIRMA</t>
  </si>
  <si>
    <t>Büro ve İşyeri Mefruşatı Alımları</t>
  </si>
  <si>
    <t>Büro ve İşyeri Makine Teçhizat Alımları</t>
  </si>
  <si>
    <t>90</t>
  </si>
  <si>
    <t>Avadanlık Alımları</t>
  </si>
  <si>
    <t>Müşavir Firma ve Kişilere Ödemeler</t>
  </si>
  <si>
    <t>Müteahhitlik Giderleri</t>
  </si>
  <si>
    <t>Yolluk Giderleri</t>
  </si>
  <si>
    <t>Yurtiçi Görev Yolluğu</t>
  </si>
  <si>
    <r>
      <t xml:space="preserve">Büro Mefruşatı Alımları </t>
    </r>
    <r>
      <rPr>
        <sz val="10"/>
        <color indexed="10"/>
        <rFont val="Verdana"/>
        <family val="2"/>
        <charset val="162"/>
      </rPr>
      <t>(Müze Tefrişatı Projesi)</t>
    </r>
  </si>
  <si>
    <r>
      <t xml:space="preserve">Diğer Mefruşat Alımları </t>
    </r>
    <r>
      <rPr>
        <sz val="10"/>
        <color indexed="10"/>
        <rFont val="Verdana"/>
        <family val="2"/>
        <charset val="162"/>
      </rPr>
      <t>(Müze Tefrişatı Projesi)</t>
    </r>
  </si>
  <si>
    <r>
      <t xml:space="preserve">İşyeri Makine Teçhizat Alımları </t>
    </r>
    <r>
      <rPr>
        <sz val="10"/>
        <color indexed="10"/>
        <rFont val="Verdana"/>
        <family val="2"/>
        <charset val="162"/>
      </rPr>
      <t>(Müze Tefrişatı Projesi)</t>
    </r>
  </si>
  <si>
    <r>
      <t xml:space="preserve">Diğer Makine Teçhizat Alımları </t>
    </r>
    <r>
      <rPr>
        <sz val="10"/>
        <color indexed="10"/>
        <rFont val="Verdana"/>
        <family val="2"/>
        <charset val="162"/>
      </rPr>
      <t xml:space="preserve"> (Müze Tefrişatı Projesi)</t>
    </r>
  </si>
  <si>
    <t>Kültür Varlığı Yapımları Alımları ve Korunması Giderleri</t>
  </si>
  <si>
    <r>
      <t xml:space="preserve">Tablo-Heykel Yapım, Alım Giderleri </t>
    </r>
    <r>
      <rPr>
        <sz val="10"/>
        <color indexed="10"/>
        <rFont val="Verdana"/>
        <family val="2"/>
        <charset val="162"/>
      </rPr>
      <t>(Müze Tefrişatı Projesi)</t>
    </r>
  </si>
  <si>
    <r>
      <t xml:space="preserve">Eski Eser Alım ve Onarımları </t>
    </r>
    <r>
      <rPr>
        <sz val="10"/>
        <color indexed="10"/>
        <rFont val="Verdana"/>
        <family val="2"/>
        <charset val="162"/>
      </rPr>
      <t>(Müze Tefrişatı Projesi)</t>
    </r>
  </si>
  <si>
    <r>
      <t xml:space="preserve">Diğer Kültür Varlığı Yapım, Alımları ve Korunması Giderleri </t>
    </r>
    <r>
      <rPr>
        <sz val="10"/>
        <color indexed="10"/>
        <rFont val="Verdana"/>
        <family val="2"/>
        <charset val="162"/>
      </rPr>
      <t>(Müze Tefrişatı Projesi)</t>
    </r>
  </si>
  <si>
    <r>
      <t xml:space="preserve">Büro Mefruşatı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</si>
  <si>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r>
      <t xml:space="preserve">Okul Mefruşatı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</si>
  <si>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r>
      <t xml:space="preserve">Büro Makinaları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</si>
  <si>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r>
      <t xml:space="preserve">Bilgisayar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Bilgi Teknolojileri</t>
    </r>
    <r>
      <rPr>
        <sz val="10"/>
        <color indexed="10"/>
        <rFont val="Verdana"/>
        <family val="2"/>
        <charset val="162"/>
      </rPr>
      <t>)</t>
    </r>
  </si>
  <si>
    <r>
      <t xml:space="preserve">Laboratuvar Cihazı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</si>
  <si>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r>
      <t xml:space="preserve">İşyeri Makine Teçhizat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</si>
  <si>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r>
      <t xml:space="preserve">Diğer Makine Teçhizat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</si>
  <si>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r>
      <t xml:space="preserve">Atölye Gereçleri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</si>
  <si>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r>
      <t xml:space="preserve">Hammadde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</si>
  <si>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t>Kereste ve Kereste Ürünleri Alımları</t>
  </si>
  <si>
    <r>
      <t xml:space="preserve">Kereste ve Kereste Ürünleri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</si>
  <si>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r>
      <t xml:space="preserve">Bilgisayar Yazılımı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Bilgi Teknolojileri</t>
    </r>
    <r>
      <rPr>
        <sz val="10"/>
        <color indexed="10"/>
        <rFont val="Verdana"/>
        <family val="2"/>
        <charset val="162"/>
      </rPr>
      <t>)</t>
    </r>
  </si>
  <si>
    <r>
      <t xml:space="preserve">Lisans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Bilgi Teknolojileri</t>
    </r>
    <r>
      <rPr>
        <sz val="10"/>
        <color indexed="10"/>
        <rFont val="Verdana"/>
        <family val="2"/>
        <charset val="162"/>
      </rPr>
      <t>)</t>
    </r>
  </si>
  <si>
    <t>Mütahhitlik Hizmetleri</t>
  </si>
  <si>
    <r>
      <t xml:space="preserve">Mütahhitlik Hizmetleri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</si>
  <si>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r>
      <t xml:space="preserve">Diğer Sermaye Giderleri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</si>
  <si>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t>Yayın Alımları</t>
  </si>
  <si>
    <r>
      <t xml:space="preserve">Basılı Yayın Alımları ve Yapımları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Yayın Alımı</t>
    </r>
    <r>
      <rPr>
        <sz val="10"/>
        <color indexed="10"/>
        <rFont val="Verdana"/>
        <family val="2"/>
        <charset val="162"/>
      </rPr>
      <t>)</t>
    </r>
  </si>
  <si>
    <r>
      <t xml:space="preserve">Elektronik Ortamda Yayın Alımları ve Yapımları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Yayın Alımı</t>
    </r>
    <r>
      <rPr>
        <sz val="10"/>
        <color indexed="10"/>
        <rFont val="Verdana"/>
        <family val="2"/>
        <charset val="162"/>
      </rPr>
      <t>)</t>
    </r>
  </si>
  <si>
    <r>
      <t xml:space="preserve">Görüntülü Yayın Alımları ve Yapımları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Yayın Alımı</t>
    </r>
    <r>
      <rPr>
        <sz val="10"/>
        <color indexed="10"/>
        <rFont val="Verdana"/>
        <family val="2"/>
        <charset val="162"/>
      </rPr>
      <t>)</t>
    </r>
  </si>
  <si>
    <r>
      <t xml:space="preserve">Diğer Yayın Alımları ve Yapımları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Yayın Alımı</t>
    </r>
    <r>
      <rPr>
        <sz val="10"/>
        <color indexed="10"/>
        <rFont val="Verdana"/>
        <family val="2"/>
        <charset val="162"/>
      </rPr>
      <t>)</t>
    </r>
  </si>
  <si>
    <r>
      <t xml:space="preserve">İşyeri Makine ve Teçhizat Alımları </t>
    </r>
    <r>
      <rPr>
        <sz val="10"/>
        <color indexed="10"/>
        <rFont val="Verdana"/>
        <family val="2"/>
        <charset val="162"/>
      </rPr>
      <t>(Muhtelif İşler-</t>
    </r>
    <r>
      <rPr>
        <sz val="10"/>
        <color indexed="12"/>
        <rFont val="Verdana"/>
        <family val="2"/>
        <charset val="162"/>
      </rPr>
      <t>Makine ve Teçhizat Alımı</t>
    </r>
    <r>
      <rPr>
        <sz val="10"/>
        <color indexed="10"/>
        <rFont val="Verdana"/>
        <family val="2"/>
        <charset val="162"/>
      </rPr>
      <t>)</t>
    </r>
  </si>
  <si>
    <r>
      <t xml:space="preserve">Hizmet Binası </t>
    </r>
    <r>
      <rPr>
        <sz val="10"/>
        <color indexed="10"/>
        <rFont val="Verdana"/>
        <family val="2"/>
        <charset val="162"/>
      </rPr>
      <t>(Derslik ve Merkezi Biriler)</t>
    </r>
  </si>
  <si>
    <t xml:space="preserve">YAPI İŞLERİ VE TEKNİK DAİRE BAŞKANLIĞI </t>
  </si>
  <si>
    <r>
      <t xml:space="preserve">Hizmet Tesisleri </t>
    </r>
    <r>
      <rPr>
        <sz val="10"/>
        <color indexed="10"/>
        <rFont val="Verdana"/>
        <family val="2"/>
        <charset val="162"/>
      </rPr>
      <t>(Açık ve Kapalı Spor Tesisi)</t>
    </r>
  </si>
  <si>
    <r>
      <t xml:space="preserve">Proje Giderleri </t>
    </r>
    <r>
      <rPr>
        <sz val="10"/>
        <color indexed="10"/>
        <rFont val="Verdana"/>
        <family val="2"/>
        <charset val="162"/>
      </rPr>
      <t>(Çeşitli Ünitelerin Etüd Projesi)</t>
    </r>
  </si>
  <si>
    <r>
      <t xml:space="preserve">Diğerleri </t>
    </r>
    <r>
      <rPr>
        <sz val="10"/>
        <color indexed="10"/>
        <rFont val="Verdana"/>
        <family val="2"/>
        <charset val="162"/>
      </rPr>
      <t>(Kampüs Altyapısı)</t>
    </r>
  </si>
  <si>
    <r>
      <t xml:space="preserve">Diğerleri </t>
    </r>
    <r>
      <rPr>
        <sz val="10"/>
        <color indexed="10"/>
        <rFont val="Verdana"/>
        <family val="2"/>
        <charset val="162"/>
      </rPr>
      <t>(Büyük Onarım)</t>
    </r>
  </si>
  <si>
    <t>Şelale KARAŞAH</t>
  </si>
  <si>
    <t>Prof. Dr. İsmail YÜKSEK</t>
  </si>
  <si>
    <t>STRATEJİ GELİŞTİRME</t>
  </si>
  <si>
    <t>R E K T Ö R</t>
  </si>
  <si>
    <t>DAİRE BAŞKANI</t>
  </si>
  <si>
    <t>TÜM YATIRIMLAR (HAZİNE + ÖZ GELİR)</t>
  </si>
  <si>
    <t>ÖZ GELİRLERDEN KARŞILANAN YATIRIMLAR</t>
  </si>
  <si>
    <t>HAZİNEDEN KARŞILANAN YATIRIMLAR (SERMAYE HAZİNE YARDIMI)</t>
  </si>
  <si>
    <t>BÜTÇE BAŞLANGIÇ ÖDENEĞİ</t>
  </si>
  <si>
    <t>8</t>
  </si>
  <si>
    <t>Kültür hizmetleri</t>
  </si>
  <si>
    <t>2018</t>
  </si>
  <si>
    <t/>
  </si>
  <si>
    <t>2019</t>
  </si>
  <si>
    <t>2017 YILI KESİNTİLİ BAŞLANGIÇ ÖDENEĞİ</t>
  </si>
  <si>
    <t>2017 YILI AYRINTILI FİNANSMAN PROGRAMI</t>
  </si>
  <si>
    <t>Zırai Gereç Alımları</t>
  </si>
  <si>
    <t>Kağıt ve Kağıt Ürünleri Alımı</t>
  </si>
  <si>
    <t>Diğer Alımları</t>
  </si>
  <si>
    <t xml:space="preserve">Hizmet Binası </t>
  </si>
  <si>
    <t>2017 - 2019 DÖNEMİ BÜTÇE KANUNU'NA GÖRE ÖDENEK CETVELİ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</si>
</sst>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\ _₺"/>
  </numFmts>
  <fonts count="22" x14ac:knownFonts="1">
    <font>
      <sz val="10"/>
      <name val="Arial"/>
      <charset val="162"/>
    </font>
    <font>
      <b/>
      <sz val="12"/>
      <color indexed="10"/>
      <name val="Verdana"/>
      <family val="2"/>
      <charset val="162"/>
    </font>
    <font>
      <b/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color indexed="12"/>
      <name val="Verdana"/>
      <family val="2"/>
      <charset val="162"/>
    </font>
    <font>
      <b/>
      <sz val="10"/>
      <color indexed="10"/>
      <name val="Verdana"/>
      <family val="2"/>
      <charset val="162"/>
    </font>
    <font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0"/>
      <color indexed="14"/>
      <name val="Verdana"/>
      <family val="2"/>
      <charset val="162"/>
    </font>
    <font>
      <b/>
      <sz val="12"/>
      <name val="Verdana"/>
      <family val="2"/>
      <charset val="162"/>
    </font>
    <font>
      <b/>
      <sz val="12"/>
      <color indexed="12"/>
      <name val="Verdana"/>
      <family val="2"/>
      <charset val="162"/>
    </font>
    <font>
      <b/>
      <sz val="10"/>
      <name val="Arial"/>
      <family val="2"/>
      <charset val="162"/>
    </font>
    <font>
      <b/>
      <sz val="10"/>
      <color indexed="48"/>
      <name val="Verdana"/>
      <family val="2"/>
      <charset val="162"/>
    </font>
    <font>
      <sz val="12"/>
      <name val="Verdana"/>
      <family val="2"/>
      <charset val="162"/>
    </font>
    <font>
      <sz val="10"/>
      <color indexed="12"/>
      <name val="Verdana"/>
      <family val="2"/>
      <charset val="162"/>
    </font>
    <font>
      <b/>
      <sz val="11"/>
      <name val="Verdana"/>
      <family val="2"/>
      <charset val="162"/>
    </font>
    <font>
      <sz val="10"/>
      <color indexed="10"/>
      <name val="Verdana"/>
      <family val="2"/>
      <charset val="162"/>
    </font>
    <font>
      <sz val="12"/>
      <color indexed="10"/>
      <name val="Verdana"/>
      <family val="2"/>
      <charset val="162"/>
    </font>
    <font>
      <sz val="10"/>
      <name val="Arial"/>
      <family val="2"/>
      <charset val="162"/>
    </font>
    <font>
      <sz val="10"/>
      <color rgb="FFFF0000"/>
      <name val="Verdana"/>
      <family val="2"/>
      <charset val="162"/>
    </font>
    <font>
      <b/>
      <sz val="10"/>
      <color rgb="FFFF0000"/>
      <name val="Verdana"/>
      <family val="2"/>
      <charset val="162"/>
    </font>
    <font>
      <sz val="12"/>
      <name val="Times New Roman"/>
      <family val="1"/>
      <charset val="16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629">
    <xf numFmtId="0" fontId="0" fillId="0" borderId="0" xfId="0"/>
    <xf numFmtId="49" fontId="5" fillId="2" borderId="1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0" fontId="2" fillId="0" borderId="0" xfId="0" applyFont="1"/>
    <xf numFmtId="0" fontId="6" fillId="2" borderId="2" xfId="0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3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3" fontId="4" fillId="2" borderId="13" xfId="0" applyNumberFormat="1" applyFont="1" applyFill="1" applyBorder="1" applyAlignment="1">
      <alignment horizontal="right" wrapText="1"/>
    </xf>
    <xf numFmtId="3" fontId="5" fillId="2" borderId="14" xfId="0" applyNumberFormat="1" applyFont="1" applyFill="1" applyBorder="1" applyAlignment="1">
      <alignment horizontal="right" wrapText="1"/>
    </xf>
    <xf numFmtId="3" fontId="3" fillId="2" borderId="14" xfId="0" applyNumberFormat="1" applyFont="1" applyFill="1" applyBorder="1" applyAlignment="1">
      <alignment horizontal="right" wrapText="1"/>
    </xf>
    <xf numFmtId="3" fontId="4" fillId="2" borderId="14" xfId="0" applyNumberFormat="1" applyFont="1" applyFill="1" applyBorder="1" applyAlignment="1">
      <alignment horizontal="right" wrapText="1"/>
    </xf>
    <xf numFmtId="3" fontId="8" fillId="2" borderId="14" xfId="0" applyNumberFormat="1" applyFont="1" applyFill="1" applyBorder="1" applyAlignment="1">
      <alignment horizontal="right" wrapText="1"/>
    </xf>
    <xf numFmtId="3" fontId="2" fillId="2" borderId="14" xfId="0" applyNumberFormat="1" applyFont="1" applyFill="1" applyBorder="1" applyAlignment="1">
      <alignment horizontal="right" wrapText="1"/>
    </xf>
    <xf numFmtId="3" fontId="3" fillId="0" borderId="14" xfId="0" applyNumberFormat="1" applyFont="1" applyFill="1" applyBorder="1" applyAlignment="1">
      <alignment horizontal="right" wrapText="1"/>
    </xf>
    <xf numFmtId="3" fontId="5" fillId="2" borderId="15" xfId="0" applyNumberFormat="1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right" wrapText="1"/>
    </xf>
    <xf numFmtId="3" fontId="4" fillId="2" borderId="16" xfId="0" applyNumberFormat="1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 wrapText="1"/>
    </xf>
    <xf numFmtId="3" fontId="2" fillId="2" borderId="16" xfId="0" applyNumberFormat="1" applyFont="1" applyFill="1" applyBorder="1" applyAlignment="1">
      <alignment horizontal="right" wrapText="1"/>
    </xf>
    <xf numFmtId="3" fontId="2" fillId="2" borderId="17" xfId="0" applyNumberFormat="1" applyFont="1" applyFill="1" applyBorder="1" applyAlignment="1">
      <alignment horizontal="right" wrapText="1"/>
    </xf>
    <xf numFmtId="3" fontId="2" fillId="3" borderId="18" xfId="0" applyNumberFormat="1" applyFont="1" applyFill="1" applyBorder="1" applyAlignment="1">
      <alignment horizontal="center" vertical="center"/>
    </xf>
    <xf numFmtId="3" fontId="2" fillId="3" borderId="19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wrapText="1"/>
    </xf>
    <xf numFmtId="49" fontId="2" fillId="4" borderId="6" xfId="0" applyNumberFormat="1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3" fontId="3" fillId="4" borderId="14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center"/>
    </xf>
    <xf numFmtId="3" fontId="3" fillId="2" borderId="5" xfId="0" applyNumberFormat="1" applyFont="1" applyFill="1" applyBorder="1" applyAlignment="1">
      <alignment horizontal="right" wrapText="1"/>
    </xf>
    <xf numFmtId="0" fontId="9" fillId="0" borderId="0" xfId="0" applyFont="1"/>
    <xf numFmtId="3" fontId="9" fillId="0" borderId="0" xfId="0" applyNumberFormat="1" applyFont="1"/>
    <xf numFmtId="49" fontId="2" fillId="5" borderId="4" xfId="0" applyNumberFormat="1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49" fontId="2" fillId="5" borderId="1" xfId="0" applyNumberFormat="1" applyFont="1" applyFill="1" applyBorder="1" applyAlignment="1">
      <alignment horizontal="center" wrapText="1"/>
    </xf>
    <xf numFmtId="49" fontId="3" fillId="5" borderId="6" xfId="0" applyNumberFormat="1" applyFont="1" applyFill="1" applyBorder="1" applyAlignment="1">
      <alignment horizontal="center" wrapText="1"/>
    </xf>
    <xf numFmtId="0" fontId="3" fillId="5" borderId="5" xfId="0" applyFont="1" applyFill="1" applyBorder="1" applyAlignment="1">
      <alignment wrapText="1"/>
    </xf>
    <xf numFmtId="3" fontId="3" fillId="5" borderId="14" xfId="0" applyNumberFormat="1" applyFont="1" applyFill="1" applyBorder="1" applyAlignment="1">
      <alignment horizontal="right" wrapText="1"/>
    </xf>
    <xf numFmtId="49" fontId="3" fillId="5" borderId="4" xfId="0" applyNumberFormat="1" applyFont="1" applyFill="1" applyBorder="1" applyAlignment="1">
      <alignment horizontal="center" wrapText="1"/>
    </xf>
    <xf numFmtId="49" fontId="3" fillId="4" borderId="4" xfId="0" applyNumberFormat="1" applyFont="1" applyFill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49" fontId="3" fillId="6" borderId="4" xfId="0" applyNumberFormat="1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49" fontId="6" fillId="6" borderId="1" xfId="0" applyNumberFormat="1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49" fontId="6" fillId="6" borderId="6" xfId="0" applyNumberFormat="1" applyFont="1" applyFill="1" applyBorder="1" applyAlignment="1">
      <alignment horizontal="center" wrapText="1"/>
    </xf>
    <xf numFmtId="0" fontId="3" fillId="6" borderId="5" xfId="0" applyFont="1" applyFill="1" applyBorder="1" applyAlignment="1">
      <alignment wrapText="1"/>
    </xf>
    <xf numFmtId="3" fontId="3" fillId="6" borderId="14" xfId="0" applyNumberFormat="1" applyFont="1" applyFill="1" applyBorder="1" applyAlignment="1">
      <alignment horizontal="right" wrapText="1"/>
    </xf>
    <xf numFmtId="49" fontId="3" fillId="7" borderId="4" xfId="0" applyNumberFormat="1" applyFont="1" applyFill="1" applyBorder="1" applyAlignment="1">
      <alignment horizontal="center" wrapText="1"/>
    </xf>
    <xf numFmtId="0" fontId="3" fillId="7" borderId="5" xfId="0" applyFont="1" applyFill="1" applyBorder="1" applyAlignment="1">
      <alignment wrapText="1"/>
    </xf>
    <xf numFmtId="3" fontId="3" fillId="7" borderId="14" xfId="0" applyNumberFormat="1" applyFont="1" applyFill="1" applyBorder="1" applyAlignment="1">
      <alignment horizontal="right" wrapText="1"/>
    </xf>
    <xf numFmtId="49" fontId="3" fillId="3" borderId="4" xfId="0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wrapText="1"/>
    </xf>
    <xf numFmtId="3" fontId="3" fillId="3" borderId="14" xfId="0" applyNumberFormat="1" applyFont="1" applyFill="1" applyBorder="1" applyAlignment="1">
      <alignment horizontal="right" wrapText="1"/>
    </xf>
    <xf numFmtId="49" fontId="2" fillId="4" borderId="4" xfId="0" applyNumberFormat="1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49" fontId="3" fillId="4" borderId="6" xfId="0" applyNumberFormat="1" applyFont="1" applyFill="1" applyBorder="1" applyAlignment="1">
      <alignment horizontal="center" wrapText="1"/>
    </xf>
    <xf numFmtId="3" fontId="2" fillId="0" borderId="0" xfId="0" applyNumberFormat="1" applyFont="1"/>
    <xf numFmtId="0" fontId="9" fillId="0" borderId="0" xfId="0" applyFont="1" applyAlignment="1"/>
    <xf numFmtId="49" fontId="3" fillId="2" borderId="4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3" fontId="5" fillId="8" borderId="20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right" wrapText="1"/>
    </xf>
    <xf numFmtId="3" fontId="4" fillId="2" borderId="21" xfId="0" applyNumberFormat="1" applyFont="1" applyFill="1" applyBorder="1" applyAlignment="1">
      <alignment horizontal="right" wrapText="1"/>
    </xf>
    <xf numFmtId="3" fontId="3" fillId="2" borderId="22" xfId="0" applyNumberFormat="1" applyFont="1" applyFill="1" applyBorder="1" applyAlignment="1">
      <alignment horizontal="right" wrapText="1"/>
    </xf>
    <xf numFmtId="3" fontId="4" fillId="2" borderId="22" xfId="0" applyNumberFormat="1" applyFont="1" applyFill="1" applyBorder="1" applyAlignment="1">
      <alignment horizontal="right" wrapText="1"/>
    </xf>
    <xf numFmtId="3" fontId="5" fillId="2" borderId="22" xfId="0" applyNumberFormat="1" applyFont="1" applyFill="1" applyBorder="1" applyAlignment="1">
      <alignment horizontal="right" wrapText="1"/>
    </xf>
    <xf numFmtId="3" fontId="8" fillId="2" borderId="22" xfId="0" applyNumberFormat="1" applyFont="1" applyFill="1" applyBorder="1" applyAlignment="1">
      <alignment horizontal="right" wrapText="1"/>
    </xf>
    <xf numFmtId="3" fontId="2" fillId="2" borderId="22" xfId="0" applyNumberFormat="1" applyFont="1" applyFill="1" applyBorder="1" applyAlignment="1">
      <alignment horizontal="right" wrapText="1"/>
    </xf>
    <xf numFmtId="3" fontId="3" fillId="7" borderId="22" xfId="0" applyNumberFormat="1" applyFont="1" applyFill="1" applyBorder="1" applyAlignment="1">
      <alignment horizontal="right" wrapText="1"/>
    </xf>
    <xf numFmtId="3" fontId="3" fillId="5" borderId="22" xfId="0" applyNumberFormat="1" applyFont="1" applyFill="1" applyBorder="1" applyAlignment="1">
      <alignment horizontal="right" wrapText="1"/>
    </xf>
    <xf numFmtId="3" fontId="3" fillId="4" borderId="22" xfId="0" applyNumberFormat="1" applyFont="1" applyFill="1" applyBorder="1" applyAlignment="1">
      <alignment horizontal="right" wrapText="1"/>
    </xf>
    <xf numFmtId="3" fontId="3" fillId="3" borderId="22" xfId="0" applyNumberFormat="1" applyFont="1" applyFill="1" applyBorder="1" applyAlignment="1">
      <alignment horizontal="right" wrapText="1"/>
    </xf>
    <xf numFmtId="3" fontId="3" fillId="6" borderId="22" xfId="0" applyNumberFormat="1" applyFont="1" applyFill="1" applyBorder="1" applyAlignment="1">
      <alignment horizontal="right" wrapText="1"/>
    </xf>
    <xf numFmtId="3" fontId="3" fillId="0" borderId="22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3" fontId="9" fillId="0" borderId="0" xfId="0" applyNumberFormat="1" applyFont="1" applyAlignment="1"/>
    <xf numFmtId="49" fontId="2" fillId="7" borderId="1" xfId="0" applyNumberFormat="1" applyFont="1" applyFill="1" applyBorder="1" applyAlignment="1">
      <alignment horizontal="center" wrapText="1"/>
    </xf>
    <xf numFmtId="49" fontId="2" fillId="7" borderId="6" xfId="0" applyNumberFormat="1" applyFont="1" applyFill="1" applyBorder="1" applyAlignment="1">
      <alignment horizontal="center" wrapText="1"/>
    </xf>
    <xf numFmtId="3" fontId="2" fillId="0" borderId="0" xfId="0" applyNumberFormat="1" applyFont="1" applyAlignment="1">
      <alignment horizontal="right"/>
    </xf>
    <xf numFmtId="49" fontId="4" fillId="0" borderId="6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49" fontId="2" fillId="5" borderId="6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49" fontId="2" fillId="6" borderId="6" xfId="0" applyNumberFormat="1" applyFont="1" applyFill="1" applyBorder="1" applyAlignment="1">
      <alignment horizontal="center" wrapText="1"/>
    </xf>
    <xf numFmtId="3" fontId="2" fillId="3" borderId="23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/>
    <xf numFmtId="4" fontId="9" fillId="0" borderId="0" xfId="0" applyNumberFormat="1" applyFont="1"/>
    <xf numFmtId="0" fontId="2" fillId="7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49" fontId="3" fillId="4" borderId="27" xfId="0" applyNumberFormat="1" applyFont="1" applyFill="1" applyBorder="1" applyAlignment="1">
      <alignment horizontal="center" wrapText="1"/>
    </xf>
    <xf numFmtId="0" fontId="3" fillId="4" borderId="28" xfId="0" applyFont="1" applyFill="1" applyBorder="1" applyAlignment="1">
      <alignment wrapText="1"/>
    </xf>
    <xf numFmtId="3" fontId="3" fillId="4" borderId="29" xfId="0" applyNumberFormat="1" applyFont="1" applyFill="1" applyBorder="1" applyAlignment="1">
      <alignment horizontal="right" wrapText="1"/>
    </xf>
    <xf numFmtId="3" fontId="3" fillId="4" borderId="3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/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 wrapText="1"/>
    </xf>
    <xf numFmtId="49" fontId="2" fillId="2" borderId="31" xfId="0" applyNumberFormat="1" applyFont="1" applyFill="1" applyBorder="1" applyAlignment="1">
      <alignment horizontal="center" wrapText="1"/>
    </xf>
    <xf numFmtId="0" fontId="2" fillId="4" borderId="28" xfId="0" applyFont="1" applyFill="1" applyBorder="1" applyAlignment="1">
      <alignment horizontal="center" wrapText="1"/>
    </xf>
    <xf numFmtId="49" fontId="2" fillId="4" borderId="31" xfId="0" applyNumberFormat="1" applyFont="1" applyFill="1" applyBorder="1" applyAlignment="1">
      <alignment horizontal="center" wrapText="1"/>
    </xf>
    <xf numFmtId="49" fontId="2" fillId="4" borderId="33" xfId="0" applyNumberFormat="1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center" wrapText="1"/>
    </xf>
    <xf numFmtId="0" fontId="2" fillId="7" borderId="35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0" fontId="2" fillId="5" borderId="35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2" fillId="6" borderId="35" xfId="0" applyFont="1" applyFill="1" applyBorder="1" applyAlignment="1">
      <alignment horizontal="center" wrapText="1"/>
    </xf>
    <xf numFmtId="0" fontId="2" fillId="4" borderId="36" xfId="0" applyFont="1" applyFill="1" applyBorder="1" applyAlignment="1">
      <alignment horizontal="center" wrapText="1"/>
    </xf>
    <xf numFmtId="3" fontId="2" fillId="3" borderId="37" xfId="0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 wrapText="1"/>
    </xf>
    <xf numFmtId="0" fontId="2" fillId="8" borderId="39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0" fontId="2" fillId="8" borderId="44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3" fontId="2" fillId="0" borderId="0" xfId="0" applyNumberFormat="1" applyFont="1" applyAlignment="1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9" fillId="0" borderId="0" xfId="0" applyNumberFormat="1" applyFont="1" applyFill="1" applyBorder="1"/>
    <xf numFmtId="3" fontId="2" fillId="0" borderId="0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35" xfId="0" applyFont="1" applyFill="1" applyBorder="1" applyAlignment="1">
      <alignment horizontal="center" wrapText="1"/>
    </xf>
    <xf numFmtId="3" fontId="2" fillId="0" borderId="0" xfId="0" applyNumberFormat="1" applyFont="1" applyFill="1"/>
    <xf numFmtId="0" fontId="2" fillId="0" borderId="0" xfId="0" applyFont="1" applyFill="1"/>
    <xf numFmtId="3" fontId="4" fillId="0" borderId="14" xfId="0" applyNumberFormat="1" applyFont="1" applyFill="1" applyBorder="1" applyAlignment="1">
      <alignment horizontal="right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3" fontId="4" fillId="2" borderId="47" xfId="0" applyNumberFormat="1" applyFont="1" applyFill="1" applyBorder="1" applyAlignment="1">
      <alignment horizontal="right" wrapText="1"/>
    </xf>
    <xf numFmtId="3" fontId="4" fillId="2" borderId="48" xfId="0" applyNumberFormat="1" applyFont="1" applyFill="1" applyBorder="1" applyAlignment="1">
      <alignment horizontal="right" wrapText="1"/>
    </xf>
    <xf numFmtId="3" fontId="5" fillId="2" borderId="17" xfId="0" applyNumberFormat="1" applyFont="1" applyFill="1" applyBorder="1" applyAlignment="1">
      <alignment horizontal="right" wrapText="1"/>
    </xf>
    <xf numFmtId="3" fontId="3" fillId="2" borderId="16" xfId="0" applyNumberFormat="1" applyFont="1" applyFill="1" applyBorder="1" applyAlignment="1">
      <alignment horizontal="right" wrapText="1"/>
    </xf>
    <xf numFmtId="3" fontId="3" fillId="2" borderId="17" xfId="0" applyNumberFormat="1" applyFont="1" applyFill="1" applyBorder="1" applyAlignment="1">
      <alignment horizontal="right" wrapText="1"/>
    </xf>
    <xf numFmtId="0" fontId="4" fillId="9" borderId="5" xfId="0" applyFont="1" applyFill="1" applyBorder="1" applyAlignment="1">
      <alignment wrapText="1"/>
    </xf>
    <xf numFmtId="3" fontId="4" fillId="9" borderId="14" xfId="0" applyNumberFormat="1" applyFont="1" applyFill="1" applyBorder="1" applyAlignment="1">
      <alignment horizontal="right" wrapText="1"/>
    </xf>
    <xf numFmtId="3" fontId="4" fillId="9" borderId="22" xfId="0" applyNumberFormat="1" applyFont="1" applyFill="1" applyBorder="1" applyAlignment="1">
      <alignment horizontal="right" wrapText="1"/>
    </xf>
    <xf numFmtId="3" fontId="4" fillId="9" borderId="16" xfId="0" applyNumberFormat="1" applyFont="1" applyFill="1" applyBorder="1" applyAlignment="1">
      <alignment horizontal="right" wrapText="1"/>
    </xf>
    <xf numFmtId="3" fontId="4" fillId="9" borderId="17" xfId="0" applyNumberFormat="1" applyFont="1" applyFill="1" applyBorder="1" applyAlignment="1">
      <alignment horizontal="right" wrapText="1"/>
    </xf>
    <xf numFmtId="3" fontId="3" fillId="5" borderId="16" xfId="0" applyNumberFormat="1" applyFont="1" applyFill="1" applyBorder="1" applyAlignment="1">
      <alignment horizontal="right" wrapText="1"/>
    </xf>
    <xf numFmtId="3" fontId="3" fillId="5" borderId="17" xfId="0" applyNumberFormat="1" applyFont="1" applyFill="1" applyBorder="1" applyAlignment="1">
      <alignment horizontal="right" wrapText="1"/>
    </xf>
    <xf numFmtId="3" fontId="8" fillId="2" borderId="16" xfId="0" applyNumberFormat="1" applyFont="1" applyFill="1" applyBorder="1" applyAlignment="1">
      <alignment horizontal="right" wrapText="1"/>
    </xf>
    <xf numFmtId="3" fontId="8" fillId="2" borderId="17" xfId="0" applyNumberFormat="1" applyFont="1" applyFill="1" applyBorder="1" applyAlignment="1">
      <alignment horizontal="right" wrapText="1"/>
    </xf>
    <xf numFmtId="3" fontId="3" fillId="4" borderId="16" xfId="0" applyNumberFormat="1" applyFont="1" applyFill="1" applyBorder="1" applyAlignment="1">
      <alignment horizontal="right" wrapText="1"/>
    </xf>
    <xf numFmtId="3" fontId="3" fillId="4" borderId="17" xfId="0" applyNumberFormat="1" applyFont="1" applyFill="1" applyBorder="1" applyAlignment="1">
      <alignment horizontal="right" wrapText="1"/>
    </xf>
    <xf numFmtId="3" fontId="3" fillId="6" borderId="16" xfId="0" applyNumberFormat="1" applyFont="1" applyFill="1" applyBorder="1" applyAlignment="1">
      <alignment horizontal="right" wrapText="1"/>
    </xf>
    <xf numFmtId="3" fontId="3" fillId="6" borderId="17" xfId="0" applyNumberFormat="1" applyFont="1" applyFill="1" applyBorder="1" applyAlignment="1">
      <alignment horizontal="right" wrapText="1"/>
    </xf>
    <xf numFmtId="49" fontId="3" fillId="10" borderId="4" xfId="0" applyNumberFormat="1" applyFont="1" applyFill="1" applyBorder="1" applyAlignment="1">
      <alignment horizontal="center" wrapText="1"/>
    </xf>
    <xf numFmtId="0" fontId="6" fillId="10" borderId="5" xfId="0" applyFont="1" applyFill="1" applyBorder="1" applyAlignment="1">
      <alignment horizontal="center" wrapText="1"/>
    </xf>
    <xf numFmtId="49" fontId="6" fillId="10" borderId="1" xfId="0" applyNumberFormat="1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wrapText="1"/>
    </xf>
    <xf numFmtId="49" fontId="6" fillId="10" borderId="6" xfId="0" applyNumberFormat="1" applyFont="1" applyFill="1" applyBorder="1" applyAlignment="1">
      <alignment horizontal="center" wrapText="1"/>
    </xf>
    <xf numFmtId="0" fontId="3" fillId="10" borderId="5" xfId="0" applyFont="1" applyFill="1" applyBorder="1" applyAlignment="1">
      <alignment wrapText="1"/>
    </xf>
    <xf numFmtId="3" fontId="3" fillId="10" borderId="5" xfId="0" applyNumberFormat="1" applyFont="1" applyFill="1" applyBorder="1" applyAlignment="1">
      <alignment horizontal="right" wrapText="1"/>
    </xf>
    <xf numFmtId="3" fontId="3" fillId="10" borderId="14" xfId="0" applyNumberFormat="1" applyFont="1" applyFill="1" applyBorder="1" applyAlignment="1">
      <alignment horizontal="right" wrapText="1"/>
    </xf>
    <xf numFmtId="3" fontId="3" fillId="10" borderId="5" xfId="0" applyNumberFormat="1" applyFont="1" applyFill="1" applyBorder="1" applyAlignment="1">
      <alignment wrapText="1"/>
    </xf>
    <xf numFmtId="3" fontId="8" fillId="2" borderId="5" xfId="0" applyNumberFormat="1" applyFont="1" applyFill="1" applyBorder="1" applyAlignment="1">
      <alignment wrapText="1"/>
    </xf>
    <xf numFmtId="3" fontId="3" fillId="2" borderId="5" xfId="0" applyNumberFormat="1" applyFont="1" applyFill="1" applyBorder="1" applyAlignment="1">
      <alignment wrapText="1"/>
    </xf>
    <xf numFmtId="49" fontId="3" fillId="10" borderId="27" xfId="0" applyNumberFormat="1" applyFont="1" applyFill="1" applyBorder="1" applyAlignment="1">
      <alignment horizontal="center" wrapText="1"/>
    </xf>
    <xf numFmtId="0" fontId="6" fillId="10" borderId="28" xfId="0" applyFont="1" applyFill="1" applyBorder="1" applyAlignment="1">
      <alignment horizontal="center" wrapText="1"/>
    </xf>
    <xf numFmtId="49" fontId="6" fillId="10" borderId="31" xfId="0" applyNumberFormat="1" applyFont="1" applyFill="1" applyBorder="1" applyAlignment="1">
      <alignment horizontal="center" wrapText="1"/>
    </xf>
    <xf numFmtId="0" fontId="6" fillId="10" borderId="32" xfId="0" applyFont="1" applyFill="1" applyBorder="1" applyAlignment="1">
      <alignment horizontal="center" wrapText="1"/>
    </xf>
    <xf numFmtId="49" fontId="6" fillId="10" borderId="33" xfId="0" applyNumberFormat="1" applyFont="1" applyFill="1" applyBorder="1" applyAlignment="1">
      <alignment horizontal="center" wrapText="1"/>
    </xf>
    <xf numFmtId="0" fontId="3" fillId="10" borderId="28" xfId="0" applyFont="1" applyFill="1" applyBorder="1" applyAlignment="1">
      <alignment wrapText="1"/>
    </xf>
    <xf numFmtId="3" fontId="3" fillId="10" borderId="29" xfId="0" applyNumberFormat="1" applyFont="1" applyFill="1" applyBorder="1" applyAlignment="1">
      <alignment horizontal="right" wrapText="1"/>
    </xf>
    <xf numFmtId="3" fontId="3" fillId="10" borderId="28" xfId="0" applyNumberFormat="1" applyFont="1" applyFill="1" applyBorder="1" applyAlignment="1">
      <alignment horizontal="right" wrapText="1"/>
    </xf>
    <xf numFmtId="49" fontId="4" fillId="2" borderId="33" xfId="0" applyNumberFormat="1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0" fontId="4" fillId="9" borderId="28" xfId="0" applyFont="1" applyFill="1" applyBorder="1" applyAlignment="1">
      <alignment wrapText="1"/>
    </xf>
    <xf numFmtId="3" fontId="4" fillId="9" borderId="29" xfId="0" applyNumberFormat="1" applyFont="1" applyFill="1" applyBorder="1" applyAlignment="1">
      <alignment horizontal="right" wrapText="1"/>
    </xf>
    <xf numFmtId="3" fontId="4" fillId="9" borderId="30" xfId="0" applyNumberFormat="1" applyFont="1" applyFill="1" applyBorder="1" applyAlignment="1">
      <alignment horizontal="right" wrapText="1"/>
    </xf>
    <xf numFmtId="0" fontId="3" fillId="11" borderId="5" xfId="0" applyFont="1" applyFill="1" applyBorder="1" applyAlignment="1">
      <alignment wrapText="1"/>
    </xf>
    <xf numFmtId="3" fontId="3" fillId="11" borderId="14" xfId="0" applyNumberFormat="1" applyFont="1" applyFill="1" applyBorder="1" applyAlignment="1">
      <alignment horizontal="right" wrapText="1"/>
    </xf>
    <xf numFmtId="3" fontId="3" fillId="11" borderId="22" xfId="0" applyNumberFormat="1" applyFont="1" applyFill="1" applyBorder="1" applyAlignment="1">
      <alignment horizontal="right" wrapText="1"/>
    </xf>
    <xf numFmtId="3" fontId="3" fillId="11" borderId="16" xfId="0" applyNumberFormat="1" applyFont="1" applyFill="1" applyBorder="1" applyAlignment="1">
      <alignment horizontal="right" wrapText="1"/>
    </xf>
    <xf numFmtId="3" fontId="3" fillId="11" borderId="17" xfId="0" applyNumberFormat="1" applyFont="1" applyFill="1" applyBorder="1" applyAlignment="1">
      <alignment horizontal="right" wrapText="1"/>
    </xf>
    <xf numFmtId="3" fontId="3" fillId="0" borderId="16" xfId="0" applyNumberFormat="1" applyFont="1" applyFill="1" applyBorder="1" applyAlignment="1">
      <alignment horizontal="right" wrapText="1"/>
    </xf>
    <xf numFmtId="3" fontId="3" fillId="0" borderId="17" xfId="0" applyNumberFormat="1" applyFont="1" applyFill="1" applyBorder="1" applyAlignment="1">
      <alignment horizontal="right" wrapText="1"/>
    </xf>
    <xf numFmtId="0" fontId="3" fillId="12" borderId="5" xfId="0" applyFont="1" applyFill="1" applyBorder="1" applyAlignment="1">
      <alignment wrapText="1"/>
    </xf>
    <xf numFmtId="3" fontId="3" fillId="12" borderId="14" xfId="0" applyNumberFormat="1" applyFont="1" applyFill="1" applyBorder="1" applyAlignment="1">
      <alignment horizontal="right" wrapText="1"/>
    </xf>
    <xf numFmtId="3" fontId="3" fillId="12" borderId="22" xfId="0" applyNumberFormat="1" applyFont="1" applyFill="1" applyBorder="1" applyAlignment="1">
      <alignment horizontal="right" wrapText="1"/>
    </xf>
    <xf numFmtId="3" fontId="3" fillId="12" borderId="16" xfId="0" applyNumberFormat="1" applyFont="1" applyFill="1" applyBorder="1" applyAlignment="1">
      <alignment horizontal="right" wrapText="1"/>
    </xf>
    <xf numFmtId="3" fontId="3" fillId="12" borderId="17" xfId="0" applyNumberFormat="1" applyFont="1" applyFill="1" applyBorder="1" applyAlignment="1">
      <alignment horizontal="right" wrapText="1"/>
    </xf>
    <xf numFmtId="0" fontId="5" fillId="2" borderId="16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3" fontId="3" fillId="10" borderId="16" xfId="0" applyNumberFormat="1" applyFont="1" applyFill="1" applyBorder="1" applyAlignment="1">
      <alignment horizontal="right" wrapText="1"/>
    </xf>
    <xf numFmtId="3" fontId="3" fillId="10" borderId="17" xfId="0" applyNumberFormat="1" applyFont="1" applyFill="1" applyBorder="1" applyAlignment="1">
      <alignment horizontal="right" wrapText="1"/>
    </xf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2" fillId="2" borderId="49" xfId="0" applyFont="1" applyFill="1" applyBorder="1" applyAlignment="1">
      <alignment horizontal="center" wrapText="1"/>
    </xf>
    <xf numFmtId="0" fontId="2" fillId="2" borderId="50" xfId="0" applyFont="1" applyFill="1" applyBorder="1" applyAlignment="1">
      <alignment horizontal="center" wrapText="1"/>
    </xf>
    <xf numFmtId="49" fontId="2" fillId="2" borderId="51" xfId="0" applyNumberFormat="1" applyFont="1" applyFill="1" applyBorder="1" applyAlignment="1">
      <alignment horizontal="center" wrapText="1"/>
    </xf>
    <xf numFmtId="49" fontId="2" fillId="2" borderId="49" xfId="0" applyNumberFormat="1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center" wrapText="1"/>
    </xf>
    <xf numFmtId="0" fontId="2" fillId="2" borderId="53" xfId="0" applyFont="1" applyFill="1" applyBorder="1" applyAlignment="1">
      <alignment horizontal="center" wrapText="1"/>
    </xf>
    <xf numFmtId="0" fontId="2" fillId="2" borderId="54" xfId="0" applyFont="1" applyFill="1" applyBorder="1" applyAlignment="1">
      <alignment horizontal="center" wrapText="1"/>
    </xf>
    <xf numFmtId="0" fontId="4" fillId="2" borderId="51" xfId="0" applyFont="1" applyFill="1" applyBorder="1" applyAlignment="1">
      <alignment horizontal="center" wrapText="1"/>
    </xf>
    <xf numFmtId="0" fontId="2" fillId="2" borderId="55" xfId="0" applyFont="1" applyFill="1" applyBorder="1" applyAlignment="1">
      <alignment horizontal="center" wrapText="1"/>
    </xf>
    <xf numFmtId="0" fontId="4" fillId="2" borderId="54" xfId="0" applyFont="1" applyFill="1" applyBorder="1" applyAlignment="1">
      <alignment wrapText="1"/>
    </xf>
    <xf numFmtId="3" fontId="4" fillId="2" borderId="56" xfId="0" applyNumberFormat="1" applyFont="1" applyFill="1" applyBorder="1" applyAlignment="1">
      <alignment horizontal="right" wrapText="1"/>
    </xf>
    <xf numFmtId="3" fontId="4" fillId="2" borderId="57" xfId="0" applyNumberFormat="1" applyFont="1" applyFill="1" applyBorder="1" applyAlignment="1">
      <alignment horizontal="right" wrapText="1"/>
    </xf>
    <xf numFmtId="0" fontId="2" fillId="2" borderId="58" xfId="0" applyFont="1" applyFill="1" applyBorder="1" applyAlignment="1">
      <alignment horizontal="center" wrapText="1"/>
    </xf>
    <xf numFmtId="0" fontId="2" fillId="2" borderId="59" xfId="0" applyFont="1" applyFill="1" applyBorder="1" applyAlignment="1">
      <alignment horizontal="center" wrapText="1"/>
    </xf>
    <xf numFmtId="49" fontId="2" fillId="2" borderId="60" xfId="0" applyNumberFormat="1" applyFont="1" applyFill="1" applyBorder="1" applyAlignment="1">
      <alignment horizontal="center" wrapText="1"/>
    </xf>
    <xf numFmtId="49" fontId="2" fillId="2" borderId="58" xfId="0" applyNumberFormat="1" applyFont="1" applyFill="1" applyBorder="1" applyAlignment="1">
      <alignment horizontal="center" wrapText="1"/>
    </xf>
    <xf numFmtId="0" fontId="2" fillId="2" borderId="61" xfId="0" applyFont="1" applyFill="1" applyBorder="1" applyAlignment="1">
      <alignment horizontal="center" wrapText="1"/>
    </xf>
    <xf numFmtId="49" fontId="3" fillId="13" borderId="4" xfId="0" applyNumberFormat="1" applyFont="1" applyFill="1" applyBorder="1" applyAlignment="1">
      <alignment horizontal="center" wrapText="1"/>
    </xf>
    <xf numFmtId="0" fontId="6" fillId="13" borderId="5" xfId="0" applyFont="1" applyFill="1" applyBorder="1" applyAlignment="1">
      <alignment horizontal="center" wrapText="1"/>
    </xf>
    <xf numFmtId="49" fontId="6" fillId="13" borderId="1" xfId="0" applyNumberFormat="1" applyFont="1" applyFill="1" applyBorder="1" applyAlignment="1">
      <alignment horizontal="center" wrapText="1"/>
    </xf>
    <xf numFmtId="0" fontId="6" fillId="13" borderId="2" xfId="0" applyFont="1" applyFill="1" applyBorder="1" applyAlignment="1">
      <alignment horizontal="center" wrapText="1"/>
    </xf>
    <xf numFmtId="49" fontId="6" fillId="13" borderId="6" xfId="0" applyNumberFormat="1" applyFont="1" applyFill="1" applyBorder="1" applyAlignment="1">
      <alignment horizontal="center" wrapText="1"/>
    </xf>
    <xf numFmtId="0" fontId="3" fillId="13" borderId="5" xfId="0" applyFont="1" applyFill="1" applyBorder="1" applyAlignment="1">
      <alignment wrapText="1"/>
    </xf>
    <xf numFmtId="0" fontId="3" fillId="13" borderId="16" xfId="0" applyFont="1" applyFill="1" applyBorder="1" applyAlignment="1">
      <alignment wrapText="1"/>
    </xf>
    <xf numFmtId="0" fontId="3" fillId="13" borderId="17" xfId="0" applyFont="1" applyFill="1" applyBorder="1" applyAlignment="1">
      <alignment wrapText="1"/>
    </xf>
    <xf numFmtId="0" fontId="2" fillId="2" borderId="62" xfId="0" applyFont="1" applyFill="1" applyBorder="1" applyAlignment="1">
      <alignment horizontal="center" wrapText="1"/>
    </xf>
    <xf numFmtId="0" fontId="2" fillId="2" borderId="63" xfId="0" applyFont="1" applyFill="1" applyBorder="1" applyAlignment="1">
      <alignment horizontal="center" wrapText="1"/>
    </xf>
    <xf numFmtId="49" fontId="2" fillId="2" borderId="64" xfId="0" applyNumberFormat="1" applyFont="1" applyFill="1" applyBorder="1" applyAlignment="1">
      <alignment horizontal="center" wrapText="1"/>
    </xf>
    <xf numFmtId="49" fontId="2" fillId="2" borderId="62" xfId="0" applyNumberFormat="1" applyFont="1" applyFill="1" applyBorder="1" applyAlignment="1">
      <alignment horizontal="center" wrapText="1"/>
    </xf>
    <xf numFmtId="0" fontId="2" fillId="2" borderId="6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3" fillId="14" borderId="5" xfId="0" applyFont="1" applyFill="1" applyBorder="1" applyAlignment="1">
      <alignment wrapText="1"/>
    </xf>
    <xf numFmtId="3" fontId="3" fillId="14" borderId="14" xfId="0" applyNumberFormat="1" applyFont="1" applyFill="1" applyBorder="1" applyAlignment="1">
      <alignment horizontal="right" wrapText="1"/>
    </xf>
    <xf numFmtId="3" fontId="3" fillId="14" borderId="22" xfId="0" applyNumberFormat="1" applyFont="1" applyFill="1" applyBorder="1" applyAlignment="1">
      <alignment horizontal="right" wrapText="1"/>
    </xf>
    <xf numFmtId="3" fontId="3" fillId="7" borderId="16" xfId="0" applyNumberFormat="1" applyFont="1" applyFill="1" applyBorder="1" applyAlignment="1">
      <alignment horizontal="right" wrapText="1"/>
    </xf>
    <xf numFmtId="3" fontId="3" fillId="7" borderId="17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3" fontId="3" fillId="6" borderId="66" xfId="0" applyNumberFormat="1" applyFont="1" applyFill="1" applyBorder="1" applyAlignment="1">
      <alignment horizontal="right" wrapText="1"/>
    </xf>
    <xf numFmtId="3" fontId="8" fillId="2" borderId="66" xfId="0" applyNumberFormat="1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3" fontId="7" fillId="0" borderId="14" xfId="0" applyNumberFormat="1" applyFont="1" applyFill="1" applyBorder="1" applyAlignment="1">
      <alignment horizontal="right" wrapText="1"/>
    </xf>
    <xf numFmtId="3" fontId="4" fillId="15" borderId="22" xfId="0" applyNumberFormat="1" applyFont="1" applyFill="1" applyBorder="1" applyAlignment="1">
      <alignment horizontal="right" wrapText="1"/>
    </xf>
    <xf numFmtId="3" fontId="3" fillId="3" borderId="16" xfId="0" applyNumberFormat="1" applyFont="1" applyFill="1" applyBorder="1" applyAlignment="1">
      <alignment horizontal="right" wrapText="1"/>
    </xf>
    <xf numFmtId="3" fontId="3" fillId="3" borderId="17" xfId="0" applyNumberFormat="1" applyFont="1" applyFill="1" applyBorder="1" applyAlignment="1">
      <alignment horizontal="right" wrapText="1"/>
    </xf>
    <xf numFmtId="3" fontId="4" fillId="2" borderId="67" xfId="0" applyNumberFormat="1" applyFont="1" applyFill="1" applyBorder="1" applyAlignment="1">
      <alignment horizontal="right" wrapText="1"/>
    </xf>
    <xf numFmtId="3" fontId="4" fillId="2" borderId="68" xfId="0" applyNumberFormat="1" applyFont="1" applyFill="1" applyBorder="1" applyAlignment="1">
      <alignment horizontal="right" wrapText="1"/>
    </xf>
    <xf numFmtId="3" fontId="2" fillId="9" borderId="0" xfId="0" applyNumberFormat="1" applyFont="1" applyFill="1"/>
    <xf numFmtId="0" fontId="2" fillId="9" borderId="1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49" fontId="4" fillId="9" borderId="6" xfId="0" applyNumberFormat="1" applyFont="1" applyFill="1" applyBorder="1" applyAlignment="1">
      <alignment horizontal="center" wrapText="1"/>
    </xf>
    <xf numFmtId="49" fontId="2" fillId="9" borderId="1" xfId="0" applyNumberFormat="1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0" fontId="2" fillId="9" borderId="35" xfId="0" applyFont="1" applyFill="1" applyBorder="1" applyAlignment="1">
      <alignment horizontal="center" wrapText="1"/>
    </xf>
    <xf numFmtId="49" fontId="2" fillId="9" borderId="6" xfId="0" applyNumberFormat="1" applyFont="1" applyFill="1" applyBorder="1" applyAlignment="1">
      <alignment horizontal="center" wrapText="1"/>
    </xf>
    <xf numFmtId="3" fontId="3" fillId="13" borderId="5" xfId="0" applyNumberFormat="1" applyFont="1" applyFill="1" applyBorder="1" applyAlignment="1">
      <alignment wrapText="1"/>
    </xf>
    <xf numFmtId="0" fontId="2" fillId="9" borderId="0" xfId="0" applyFont="1" applyFill="1"/>
    <xf numFmtId="3" fontId="6" fillId="0" borderId="0" xfId="0" applyNumberFormat="1" applyFont="1"/>
    <xf numFmtId="0" fontId="6" fillId="0" borderId="0" xfId="0" applyFont="1"/>
    <xf numFmtId="0" fontId="13" fillId="0" borderId="0" xfId="0" applyFont="1"/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4" fillId="2" borderId="66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2" borderId="66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3" fontId="6" fillId="0" borderId="0" xfId="0" applyNumberFormat="1" applyFont="1" applyBorder="1"/>
    <xf numFmtId="3" fontId="4" fillId="2" borderId="0" xfId="0" applyNumberFormat="1" applyFont="1" applyFill="1" applyBorder="1" applyAlignment="1">
      <alignment horizontal="right" wrapText="1"/>
    </xf>
    <xf numFmtId="0" fontId="6" fillId="0" borderId="0" xfId="0" applyFont="1" applyBorder="1"/>
    <xf numFmtId="3" fontId="8" fillId="0" borderId="0" xfId="0" applyNumberFormat="1" applyFont="1" applyFill="1" applyBorder="1" applyAlignment="1">
      <alignment horizontal="right" wrapText="1"/>
    </xf>
    <xf numFmtId="3" fontId="4" fillId="16" borderId="22" xfId="0" applyNumberFormat="1" applyFont="1" applyFill="1" applyBorder="1" applyAlignment="1">
      <alignment horizontal="right" wrapText="1"/>
    </xf>
    <xf numFmtId="3" fontId="2" fillId="16" borderId="0" xfId="0" applyNumberFormat="1" applyFont="1" applyFill="1"/>
    <xf numFmtId="0" fontId="2" fillId="15" borderId="1" xfId="0" applyFont="1" applyFill="1" applyBorder="1" applyAlignment="1">
      <alignment horizontal="center" wrapText="1"/>
    </xf>
    <xf numFmtId="0" fontId="2" fillId="15" borderId="2" xfId="0" applyFont="1" applyFill="1" applyBorder="1" applyAlignment="1">
      <alignment horizontal="center" wrapText="1"/>
    </xf>
    <xf numFmtId="49" fontId="2" fillId="15" borderId="1" xfId="0" applyNumberFormat="1" applyFont="1" applyFill="1" applyBorder="1" applyAlignment="1">
      <alignment horizontal="center" wrapText="1"/>
    </xf>
    <xf numFmtId="0" fontId="2" fillId="15" borderId="3" xfId="0" applyFont="1" applyFill="1" applyBorder="1" applyAlignment="1">
      <alignment horizontal="center" wrapText="1"/>
    </xf>
    <xf numFmtId="0" fontId="2" fillId="15" borderId="4" xfId="0" applyFont="1" applyFill="1" applyBorder="1" applyAlignment="1">
      <alignment horizontal="center" wrapText="1"/>
    </xf>
    <xf numFmtId="0" fontId="2" fillId="15" borderId="5" xfId="0" applyFont="1" applyFill="1" applyBorder="1" applyAlignment="1">
      <alignment horizontal="center" wrapText="1"/>
    </xf>
    <xf numFmtId="0" fontId="2" fillId="15" borderId="6" xfId="0" applyFont="1" applyFill="1" applyBorder="1" applyAlignment="1">
      <alignment horizontal="center" wrapText="1"/>
    </xf>
    <xf numFmtId="0" fontId="2" fillId="15" borderId="35" xfId="0" applyFont="1" applyFill="1" applyBorder="1" applyAlignment="1">
      <alignment horizontal="center" wrapText="1"/>
    </xf>
    <xf numFmtId="49" fontId="2" fillId="15" borderId="6" xfId="0" applyNumberFormat="1" applyFont="1" applyFill="1" applyBorder="1" applyAlignment="1">
      <alignment horizontal="center" wrapText="1"/>
    </xf>
    <xf numFmtId="0" fontId="3" fillId="15" borderId="2" xfId="0" applyFont="1" applyFill="1" applyBorder="1" applyAlignment="1">
      <alignment horizontal="center" wrapText="1"/>
    </xf>
    <xf numFmtId="0" fontId="3" fillId="15" borderId="3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horizontal="center" wrapText="1"/>
    </xf>
    <xf numFmtId="49" fontId="3" fillId="15" borderId="4" xfId="0" applyNumberFormat="1" applyFont="1" applyFill="1" applyBorder="1" applyAlignment="1">
      <alignment horizontal="center" wrapText="1"/>
    </xf>
    <xf numFmtId="0" fontId="2" fillId="15" borderId="0" xfId="0" applyFont="1" applyFill="1"/>
    <xf numFmtId="0" fontId="4" fillId="15" borderId="5" xfId="0" applyFont="1" applyFill="1" applyBorder="1" applyAlignment="1">
      <alignment wrapText="1"/>
    </xf>
    <xf numFmtId="0" fontId="15" fillId="0" borderId="0" xfId="0" applyFont="1"/>
    <xf numFmtId="4" fontId="3" fillId="2" borderId="22" xfId="0" applyNumberFormat="1" applyFont="1" applyFill="1" applyBorder="1" applyAlignment="1">
      <alignment horizontal="right" wrapText="1"/>
    </xf>
    <xf numFmtId="4" fontId="3" fillId="4" borderId="16" xfId="0" applyNumberFormat="1" applyFont="1" applyFill="1" applyBorder="1" applyAlignment="1">
      <alignment horizontal="right" wrapText="1"/>
    </xf>
    <xf numFmtId="4" fontId="8" fillId="2" borderId="22" xfId="0" applyNumberFormat="1" applyFont="1" applyFill="1" applyBorder="1" applyAlignment="1">
      <alignment horizontal="right" wrapText="1"/>
    </xf>
    <xf numFmtId="4" fontId="4" fillId="2" borderId="22" xfId="0" applyNumberFormat="1" applyFont="1" applyFill="1" applyBorder="1" applyAlignment="1">
      <alignment horizontal="right" wrapText="1"/>
    </xf>
    <xf numFmtId="4" fontId="3" fillId="4" borderId="22" xfId="0" applyNumberFormat="1" applyFont="1" applyFill="1" applyBorder="1" applyAlignment="1">
      <alignment horizontal="right" wrapText="1"/>
    </xf>
    <xf numFmtId="4" fontId="3" fillId="2" borderId="14" xfId="0" applyNumberFormat="1" applyFont="1" applyFill="1" applyBorder="1" applyAlignment="1">
      <alignment horizontal="right" wrapText="1"/>
    </xf>
    <xf numFmtId="4" fontId="4" fillId="2" borderId="14" xfId="0" applyNumberFormat="1" applyFont="1" applyFill="1" applyBorder="1" applyAlignment="1">
      <alignment horizontal="right" wrapText="1"/>
    </xf>
    <xf numFmtId="4" fontId="4" fillId="0" borderId="14" xfId="0" applyNumberFormat="1" applyFont="1" applyFill="1" applyBorder="1" applyAlignment="1">
      <alignment horizontal="right" wrapText="1"/>
    </xf>
    <xf numFmtId="4" fontId="3" fillId="4" borderId="30" xfId="0" applyNumberFormat="1" applyFont="1" applyFill="1" applyBorder="1" applyAlignment="1">
      <alignment horizontal="right" wrapText="1"/>
    </xf>
    <xf numFmtId="0" fontId="17" fillId="0" borderId="0" xfId="0" applyFont="1" applyAlignment="1">
      <alignment vertical="center"/>
    </xf>
    <xf numFmtId="3" fontId="13" fillId="0" borderId="0" xfId="0" applyNumberFormat="1" applyFont="1" applyAlignment="1"/>
    <xf numFmtId="3" fontId="6" fillId="0" borderId="0" xfId="0" applyNumberFormat="1" applyFont="1" applyAlignment="1">
      <alignment horizontal="center"/>
    </xf>
    <xf numFmtId="3" fontId="4" fillId="2" borderId="89" xfId="0" applyNumberFormat="1" applyFont="1" applyFill="1" applyBorder="1" applyAlignment="1">
      <alignment horizontal="right" wrapText="1"/>
    </xf>
    <xf numFmtId="3" fontId="5" fillId="2" borderId="80" xfId="0" applyNumberFormat="1" applyFont="1" applyFill="1" applyBorder="1" applyAlignment="1">
      <alignment horizontal="right" wrapText="1"/>
    </xf>
    <xf numFmtId="3" fontId="3" fillId="2" borderId="66" xfId="0" applyNumberFormat="1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wrapText="1"/>
    </xf>
    <xf numFmtId="3" fontId="14" fillId="2" borderId="14" xfId="0" applyNumberFormat="1" applyFont="1" applyFill="1" applyBorder="1" applyAlignment="1">
      <alignment horizontal="right" wrapText="1"/>
    </xf>
    <xf numFmtId="3" fontId="14" fillId="2" borderId="66" xfId="0" applyNumberFormat="1" applyFont="1" applyFill="1" applyBorder="1" applyAlignment="1">
      <alignment horizontal="right" wrapText="1"/>
    </xf>
    <xf numFmtId="0" fontId="16" fillId="0" borderId="2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wrapText="1"/>
    </xf>
    <xf numFmtId="3" fontId="16" fillId="0" borderId="14" xfId="0" applyNumberFormat="1" applyFont="1" applyFill="1" applyBorder="1" applyAlignment="1">
      <alignment horizontal="right" wrapText="1"/>
    </xf>
    <xf numFmtId="3" fontId="16" fillId="0" borderId="66" xfId="0" applyNumberFormat="1" applyFont="1" applyFill="1" applyBorder="1" applyAlignment="1">
      <alignment horizontal="right" wrapText="1"/>
    </xf>
    <xf numFmtId="0" fontId="6" fillId="0" borderId="0" xfId="0" applyFont="1" applyFill="1"/>
    <xf numFmtId="49" fontId="7" fillId="0" borderId="6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wrapText="1"/>
    </xf>
    <xf numFmtId="3" fontId="7" fillId="0" borderId="66" xfId="0" applyNumberFormat="1" applyFont="1" applyFill="1" applyBorder="1" applyAlignment="1">
      <alignment horizontal="right" wrapText="1"/>
    </xf>
    <xf numFmtId="0" fontId="16" fillId="2" borderId="2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wrapText="1"/>
    </xf>
    <xf numFmtId="3" fontId="16" fillId="2" borderId="14" xfId="0" applyNumberFormat="1" applyFont="1" applyFill="1" applyBorder="1" applyAlignment="1">
      <alignment horizontal="right" wrapText="1"/>
    </xf>
    <xf numFmtId="3" fontId="16" fillId="2" borderId="66" xfId="0" applyNumberFormat="1" applyFont="1" applyFill="1" applyBorder="1" applyAlignment="1">
      <alignment horizontal="right" wrapText="1"/>
    </xf>
    <xf numFmtId="49" fontId="7" fillId="2" borderId="6" xfId="0" applyNumberFormat="1" applyFont="1" applyFill="1" applyBorder="1" applyAlignment="1">
      <alignment horizontal="center" wrapText="1"/>
    </xf>
    <xf numFmtId="0" fontId="7" fillId="2" borderId="5" xfId="0" applyFont="1" applyFill="1" applyBorder="1" applyAlignment="1">
      <alignment wrapText="1"/>
    </xf>
    <xf numFmtId="3" fontId="7" fillId="2" borderId="14" xfId="0" applyNumberFormat="1" applyFont="1" applyFill="1" applyBorder="1" applyAlignment="1">
      <alignment horizontal="right" wrapText="1"/>
    </xf>
    <xf numFmtId="3" fontId="7" fillId="2" borderId="66" xfId="0" applyNumberFormat="1" applyFont="1" applyFill="1" applyBorder="1" applyAlignment="1">
      <alignment horizontal="right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66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3" fontId="3" fillId="0" borderId="66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wrapText="1"/>
    </xf>
    <xf numFmtId="3" fontId="8" fillId="0" borderId="14" xfId="0" applyNumberFormat="1" applyFont="1" applyFill="1" applyBorder="1" applyAlignment="1">
      <alignment horizontal="right" wrapText="1"/>
    </xf>
    <xf numFmtId="3" fontId="8" fillId="0" borderId="66" xfId="0" applyNumberFormat="1" applyFont="1" applyFill="1" applyBorder="1" applyAlignment="1">
      <alignment horizontal="right" wrapText="1"/>
    </xf>
    <xf numFmtId="49" fontId="3" fillId="0" borderId="1" xfId="0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wrapText="1"/>
    </xf>
    <xf numFmtId="3" fontId="14" fillId="0" borderId="14" xfId="0" applyNumberFormat="1" applyFont="1" applyFill="1" applyBorder="1" applyAlignment="1">
      <alignment horizontal="right" wrapText="1"/>
    </xf>
    <xf numFmtId="3" fontId="14" fillId="0" borderId="66" xfId="0" applyNumberFormat="1" applyFont="1" applyFill="1" applyBorder="1" applyAlignment="1">
      <alignment horizontal="right" wrapText="1"/>
    </xf>
    <xf numFmtId="0" fontId="6" fillId="3" borderId="5" xfId="0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49" fontId="6" fillId="3" borderId="6" xfId="0" applyNumberFormat="1" applyFont="1" applyFill="1" applyBorder="1" applyAlignment="1">
      <alignment horizontal="center" wrapText="1"/>
    </xf>
    <xf numFmtId="3" fontId="3" fillId="3" borderId="66" xfId="0" applyNumberFormat="1" applyFont="1" applyFill="1" applyBorder="1" applyAlignment="1">
      <alignment horizontal="right" wrapText="1"/>
    </xf>
    <xf numFmtId="0" fontId="6" fillId="2" borderId="38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49" fontId="6" fillId="2" borderId="39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wrapText="1"/>
    </xf>
    <xf numFmtId="0" fontId="6" fillId="2" borderId="90" xfId="0" applyFont="1" applyFill="1" applyBorder="1" applyAlignment="1">
      <alignment horizontal="center" wrapText="1"/>
    </xf>
    <xf numFmtId="0" fontId="6" fillId="2" borderId="91" xfId="0" applyFont="1" applyFill="1" applyBorder="1" applyAlignment="1">
      <alignment horizontal="center" wrapText="1"/>
    </xf>
    <xf numFmtId="0" fontId="6" fillId="2" borderId="88" xfId="0" applyFont="1" applyFill="1" applyBorder="1" applyAlignment="1">
      <alignment horizontal="center" wrapText="1"/>
    </xf>
    <xf numFmtId="49" fontId="7" fillId="2" borderId="39" xfId="0" applyNumberFormat="1" applyFont="1" applyFill="1" applyBorder="1" applyAlignment="1">
      <alignment horizontal="center" wrapText="1"/>
    </xf>
    <xf numFmtId="0" fontId="7" fillId="2" borderId="88" xfId="0" applyFont="1" applyFill="1" applyBorder="1" applyAlignment="1">
      <alignment wrapText="1"/>
    </xf>
    <xf numFmtId="3" fontId="7" fillId="2" borderId="86" xfId="0" applyNumberFormat="1" applyFont="1" applyFill="1" applyBorder="1" applyAlignment="1">
      <alignment horizontal="right" wrapText="1"/>
    </xf>
    <xf numFmtId="3" fontId="7" fillId="2" borderId="92" xfId="0" applyNumberFormat="1" applyFont="1" applyFill="1" applyBorder="1" applyAlignment="1">
      <alignment horizontal="right" wrapText="1"/>
    </xf>
    <xf numFmtId="3" fontId="15" fillId="0" borderId="0" xfId="0" applyNumberFormat="1" applyFont="1" applyAlignment="1"/>
    <xf numFmtId="3" fontId="2" fillId="3" borderId="19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right" vertical="center" wrapText="1"/>
    </xf>
    <xf numFmtId="3" fontId="4" fillId="2" borderId="21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3" fontId="5" fillId="2" borderId="15" xfId="0" applyNumberFormat="1" applyFont="1" applyFill="1" applyBorder="1" applyAlignment="1">
      <alignment horizontal="right" vertical="center" wrapText="1"/>
    </xf>
    <xf numFmtId="3" fontId="5" fillId="2" borderId="16" xfId="0" applyNumberFormat="1" applyFont="1" applyFill="1" applyBorder="1" applyAlignment="1">
      <alignment horizontal="right" vertical="center" wrapText="1"/>
    </xf>
    <xf numFmtId="3" fontId="5" fillId="2" borderId="72" xfId="0" applyNumberFormat="1" applyFont="1" applyFill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3" fontId="3" fillId="2" borderId="22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3" fontId="4" fillId="2" borderId="14" xfId="0" applyNumberFormat="1" applyFont="1" applyFill="1" applyBorder="1" applyAlignment="1">
      <alignment horizontal="right" vertical="center" wrapText="1"/>
    </xf>
    <xf numFmtId="3" fontId="4" fillId="2" borderId="22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3" fontId="5" fillId="2" borderId="14" xfId="0" applyNumberFormat="1" applyFont="1" applyFill="1" applyBorder="1" applyAlignment="1">
      <alignment horizontal="right" vertical="center" wrapText="1"/>
    </xf>
    <xf numFmtId="3" fontId="5" fillId="2" borderId="22" xfId="0" applyNumberFormat="1" applyFont="1" applyFill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8" fillId="2" borderId="14" xfId="0" applyNumberFormat="1" applyFont="1" applyFill="1" applyBorder="1" applyAlignment="1">
      <alignment horizontal="right" vertical="center" wrapText="1"/>
    </xf>
    <xf numFmtId="3" fontId="8" fillId="2" borderId="22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horizontal="right" vertical="center" wrapText="1"/>
    </xf>
    <xf numFmtId="3" fontId="16" fillId="2" borderId="14" xfId="0" applyNumberFormat="1" applyFont="1" applyFill="1" applyBorder="1" applyAlignment="1">
      <alignment horizontal="right" vertical="center" wrapText="1"/>
    </xf>
    <xf numFmtId="3" fontId="16" fillId="2" borderId="5" xfId="0" applyNumberFormat="1" applyFont="1" applyFill="1" applyBorder="1" applyAlignment="1">
      <alignment horizontal="right" vertical="center" wrapText="1"/>
    </xf>
    <xf numFmtId="3" fontId="7" fillId="2" borderId="14" xfId="0" applyNumberFormat="1" applyFont="1" applyFill="1" applyBorder="1" applyAlignment="1">
      <alignment horizontal="right" vertical="center" wrapText="1"/>
    </xf>
    <xf numFmtId="3" fontId="6" fillId="2" borderId="22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3" fontId="16" fillId="2" borderId="22" xfId="0" applyNumberFormat="1" applyFont="1" applyFill="1" applyBorder="1" applyAlignment="1">
      <alignment horizontal="right" vertical="center" wrapText="1"/>
    </xf>
    <xf numFmtId="3" fontId="14" fillId="2" borderId="22" xfId="0" applyNumberFormat="1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3" fontId="3" fillId="3" borderId="14" xfId="0" applyNumberFormat="1" applyFont="1" applyFill="1" applyBorder="1" applyAlignment="1">
      <alignment horizontal="right" vertical="center" wrapText="1"/>
    </xf>
    <xf numFmtId="3" fontId="3" fillId="3" borderId="22" xfId="0" applyNumberFormat="1" applyFont="1" applyFill="1" applyBorder="1" applyAlignment="1">
      <alignment horizontal="right" vertical="center" wrapText="1"/>
    </xf>
    <xf numFmtId="3" fontId="3" fillId="3" borderId="5" xfId="0" applyNumberFormat="1" applyFont="1" applyFill="1" applyBorder="1" applyAlignment="1">
      <alignment horizontal="right" vertical="center" wrapText="1"/>
    </xf>
    <xf numFmtId="3" fontId="2" fillId="0" borderId="69" xfId="0" applyNumberFormat="1" applyFont="1" applyBorder="1" applyAlignment="1">
      <alignment vertical="center"/>
    </xf>
    <xf numFmtId="3" fontId="2" fillId="0" borderId="85" xfId="0" applyNumberFormat="1" applyFont="1" applyBorder="1" applyAlignment="1">
      <alignment vertical="center"/>
    </xf>
    <xf numFmtId="3" fontId="2" fillId="0" borderId="77" xfId="0" applyNumberFormat="1" applyFont="1" applyBorder="1" applyAlignment="1">
      <alignment vertical="center"/>
    </xf>
    <xf numFmtId="3" fontId="5" fillId="0" borderId="69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5" fillId="0" borderId="85" xfId="0" applyNumberFormat="1" applyFont="1" applyBorder="1" applyAlignment="1">
      <alignment vertical="center"/>
    </xf>
    <xf numFmtId="3" fontId="5" fillId="0" borderId="77" xfId="0" applyNumberFormat="1" applyFont="1" applyBorder="1" applyAlignment="1">
      <alignment vertical="center"/>
    </xf>
    <xf numFmtId="3" fontId="4" fillId="0" borderId="69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2" borderId="85" xfId="0" applyNumberFormat="1" applyFont="1" applyFill="1" applyBorder="1" applyAlignment="1">
      <alignment horizontal="right" vertical="center" wrapText="1"/>
    </xf>
    <xf numFmtId="3" fontId="4" fillId="2" borderId="77" xfId="0" applyNumberFormat="1" applyFont="1" applyFill="1" applyBorder="1" applyAlignment="1">
      <alignment horizontal="right" vertical="center" wrapText="1"/>
    </xf>
    <xf numFmtId="3" fontId="2" fillId="3" borderId="20" xfId="0" applyNumberFormat="1" applyFont="1" applyFill="1" applyBorder="1" applyAlignment="1">
      <alignment horizontal="center" vertical="center"/>
    </xf>
    <xf numFmtId="3" fontId="7" fillId="2" borderId="93" xfId="0" applyNumberFormat="1" applyFont="1" applyFill="1" applyBorder="1" applyAlignment="1">
      <alignment horizontal="right" wrapText="1"/>
    </xf>
    <xf numFmtId="3" fontId="5" fillId="2" borderId="0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right" wrapText="1"/>
    </xf>
    <xf numFmtId="3" fontId="8" fillId="2" borderId="0" xfId="0" applyNumberFormat="1" applyFont="1" applyFill="1" applyBorder="1" applyAlignment="1">
      <alignment horizontal="right" wrapText="1"/>
    </xf>
    <xf numFmtId="3" fontId="14" fillId="2" borderId="0" xfId="0" applyNumberFormat="1" applyFont="1" applyFill="1" applyBorder="1" applyAlignment="1">
      <alignment horizontal="right" wrapText="1"/>
    </xf>
    <xf numFmtId="3" fontId="16" fillId="2" borderId="0" xfId="0" applyNumberFormat="1" applyFont="1" applyFill="1" applyBorder="1" applyAlignment="1">
      <alignment horizontal="right" wrapText="1"/>
    </xf>
    <xf numFmtId="3" fontId="7" fillId="2" borderId="0" xfId="0" applyNumberFormat="1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3" fontId="16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 wrapText="1"/>
    </xf>
    <xf numFmtId="3" fontId="3" fillId="16" borderId="0" xfId="0" applyNumberFormat="1" applyFont="1" applyFill="1" applyBorder="1" applyAlignment="1">
      <alignment horizontal="right" wrapText="1"/>
    </xf>
    <xf numFmtId="3" fontId="3" fillId="2" borderId="86" xfId="0" applyNumberFormat="1" applyFont="1" applyFill="1" applyBorder="1" applyAlignment="1">
      <alignment horizontal="right" wrapText="1"/>
    </xf>
    <xf numFmtId="3" fontId="20" fillId="2" borderId="80" xfId="0" applyNumberFormat="1" applyFont="1" applyFill="1" applyBorder="1" applyAlignment="1">
      <alignment horizontal="right" wrapText="1"/>
    </xf>
    <xf numFmtId="3" fontId="7" fillId="2" borderId="86" xfId="0" applyNumberFormat="1" applyFont="1" applyFill="1" applyBorder="1" applyAlignment="1">
      <alignment horizontal="right" vertical="center" wrapText="1"/>
    </xf>
    <xf numFmtId="3" fontId="7" fillId="2" borderId="29" xfId="0" applyNumberFormat="1" applyFont="1" applyFill="1" applyBorder="1" applyAlignment="1">
      <alignment horizontal="right" vertical="center" wrapText="1"/>
    </xf>
    <xf numFmtId="0" fontId="2" fillId="17" borderId="0" xfId="0" applyFont="1" applyFill="1"/>
    <xf numFmtId="3" fontId="2" fillId="10" borderId="0" xfId="0" applyNumberFormat="1" applyFont="1" applyFill="1"/>
    <xf numFmtId="0" fontId="2" fillId="16" borderId="0" xfId="0" applyFont="1" applyFill="1"/>
    <xf numFmtId="0" fontId="2" fillId="18" borderId="0" xfId="0" applyFont="1" applyFill="1"/>
    <xf numFmtId="0" fontId="2" fillId="19" borderId="0" xfId="0" applyFont="1" applyFill="1"/>
    <xf numFmtId="0" fontId="20" fillId="16" borderId="0" xfId="0" applyFont="1" applyFill="1"/>
    <xf numFmtId="0" fontId="2" fillId="16" borderId="1" xfId="0" applyFont="1" applyFill="1" applyBorder="1" applyAlignment="1">
      <alignment horizontal="center" wrapText="1"/>
    </xf>
    <xf numFmtId="0" fontId="2" fillId="16" borderId="2" xfId="0" applyFont="1" applyFill="1" applyBorder="1" applyAlignment="1">
      <alignment horizontal="center" wrapText="1"/>
    </xf>
    <xf numFmtId="49" fontId="2" fillId="16" borderId="6" xfId="0" applyNumberFormat="1" applyFont="1" applyFill="1" applyBorder="1" applyAlignment="1">
      <alignment horizontal="center" wrapText="1"/>
    </xf>
    <xf numFmtId="49" fontId="2" fillId="16" borderId="1" xfId="0" applyNumberFormat="1" applyFont="1" applyFill="1" applyBorder="1" applyAlignment="1">
      <alignment horizontal="center" wrapText="1"/>
    </xf>
    <xf numFmtId="0" fontId="2" fillId="16" borderId="3" xfId="0" applyFont="1" applyFill="1" applyBorder="1" applyAlignment="1">
      <alignment horizontal="center" wrapText="1"/>
    </xf>
    <xf numFmtId="0" fontId="2" fillId="16" borderId="4" xfId="0" applyFont="1" applyFill="1" applyBorder="1" applyAlignment="1">
      <alignment horizontal="center" wrapText="1"/>
    </xf>
    <xf numFmtId="0" fontId="2" fillId="16" borderId="5" xfId="0" applyFont="1" applyFill="1" applyBorder="1" applyAlignment="1">
      <alignment horizontal="center" wrapText="1"/>
    </xf>
    <xf numFmtId="0" fontId="4" fillId="16" borderId="6" xfId="0" applyFont="1" applyFill="1" applyBorder="1" applyAlignment="1">
      <alignment horizontal="center" wrapText="1"/>
    </xf>
    <xf numFmtId="0" fontId="2" fillId="16" borderId="35" xfId="0" applyFont="1" applyFill="1" applyBorder="1" applyAlignment="1">
      <alignment horizontal="center" wrapText="1"/>
    </xf>
    <xf numFmtId="0" fontId="4" fillId="16" borderId="5" xfId="0" applyFont="1" applyFill="1" applyBorder="1" applyAlignment="1">
      <alignment wrapText="1"/>
    </xf>
    <xf numFmtId="3" fontId="4" fillId="16" borderId="14" xfId="0" applyNumberFormat="1" applyFont="1" applyFill="1" applyBorder="1" applyAlignment="1">
      <alignment horizontal="right" wrapText="1"/>
    </xf>
    <xf numFmtId="3" fontId="3" fillId="4" borderId="15" xfId="0" applyNumberFormat="1" applyFont="1" applyFill="1" applyBorder="1" applyAlignment="1">
      <alignment horizontal="right" wrapText="1"/>
    </xf>
    <xf numFmtId="3" fontId="4" fillId="9" borderId="15" xfId="0" applyNumberFormat="1" applyFont="1" applyFill="1" applyBorder="1" applyAlignment="1">
      <alignment horizontal="right" wrapText="1"/>
    </xf>
    <xf numFmtId="0" fontId="5" fillId="2" borderId="14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13" borderId="14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3" fontId="2" fillId="10" borderId="22" xfId="0" applyNumberFormat="1" applyFont="1" applyFill="1" applyBorder="1" applyAlignment="1">
      <alignment horizontal="right" wrapText="1"/>
    </xf>
    <xf numFmtId="3" fontId="3" fillId="20" borderId="22" xfId="0" applyNumberFormat="1" applyFont="1" applyFill="1" applyBorder="1" applyAlignment="1">
      <alignment horizontal="right" wrapText="1"/>
    </xf>
    <xf numFmtId="3" fontId="3" fillId="20" borderId="16" xfId="0" applyNumberFormat="1" applyFont="1" applyFill="1" applyBorder="1" applyAlignment="1">
      <alignment horizontal="right" wrapText="1"/>
    </xf>
    <xf numFmtId="3" fontId="3" fillId="20" borderId="17" xfId="0" applyNumberFormat="1" applyFont="1" applyFill="1" applyBorder="1" applyAlignment="1">
      <alignment horizontal="right" wrapText="1"/>
    </xf>
    <xf numFmtId="3" fontId="4" fillId="20" borderId="22" xfId="0" applyNumberFormat="1" applyFont="1" applyFill="1" applyBorder="1" applyAlignment="1">
      <alignment horizontal="right" wrapText="1"/>
    </xf>
    <xf numFmtId="3" fontId="2" fillId="20" borderId="0" xfId="0" applyNumberFormat="1" applyFont="1" applyFill="1"/>
    <xf numFmtId="3" fontId="4" fillId="20" borderId="14" xfId="0" applyNumberFormat="1" applyFont="1" applyFill="1" applyBorder="1" applyAlignment="1">
      <alignment horizontal="right" wrapText="1"/>
    </xf>
    <xf numFmtId="0" fontId="2" fillId="20" borderId="0" xfId="0" applyFont="1" applyFill="1"/>
    <xf numFmtId="49" fontId="6" fillId="2" borderId="62" xfId="0" applyNumberFormat="1" applyFont="1" applyFill="1" applyBorder="1" applyAlignment="1">
      <alignment horizontal="center" wrapText="1"/>
    </xf>
    <xf numFmtId="3" fontId="4" fillId="15" borderId="14" xfId="0" applyNumberFormat="1" applyFont="1" applyFill="1" applyBorder="1" applyAlignment="1">
      <alignment horizontal="right" wrapText="1"/>
    </xf>
    <xf numFmtId="3" fontId="2" fillId="15" borderId="0" xfId="0" applyNumberFormat="1" applyFont="1" applyFill="1"/>
    <xf numFmtId="3" fontId="3" fillId="15" borderId="22" xfId="0" applyNumberFormat="1" applyFont="1" applyFill="1" applyBorder="1" applyAlignment="1">
      <alignment horizontal="right" wrapText="1"/>
    </xf>
    <xf numFmtId="0" fontId="3" fillId="15" borderId="5" xfId="0" applyFont="1" applyFill="1" applyBorder="1" applyAlignment="1">
      <alignment wrapText="1"/>
    </xf>
    <xf numFmtId="3" fontId="4" fillId="0" borderId="22" xfId="0" applyNumberFormat="1" applyFont="1" applyFill="1" applyBorder="1" applyAlignment="1">
      <alignment horizontal="right" wrapText="1"/>
    </xf>
    <xf numFmtId="0" fontId="4" fillId="16" borderId="5" xfId="0" applyFont="1" applyFill="1" applyBorder="1" applyAlignment="1">
      <alignment wrapText="1"/>
    </xf>
    <xf numFmtId="0" fontId="2" fillId="16" borderId="5" xfId="0" applyFont="1" applyFill="1" applyBorder="1" applyAlignment="1">
      <alignment wrapText="1"/>
    </xf>
    <xf numFmtId="0" fontId="12" fillId="16" borderId="35" xfId="0" applyFont="1" applyFill="1" applyBorder="1" applyAlignment="1">
      <alignment horizontal="center" wrapText="1"/>
    </xf>
    <xf numFmtId="49" fontId="12" fillId="16" borderId="6" xfId="0" applyNumberFormat="1" applyFont="1" applyFill="1" applyBorder="1" applyAlignment="1">
      <alignment horizontal="center" wrapText="1"/>
    </xf>
    <xf numFmtId="165" fontId="4" fillId="2" borderId="22" xfId="0" applyNumberFormat="1" applyFont="1" applyFill="1" applyBorder="1" applyAlignment="1">
      <alignment horizontal="right" wrapText="1"/>
    </xf>
    <xf numFmtId="3" fontId="4" fillId="2" borderId="18" xfId="0" applyNumberFormat="1" applyFont="1" applyFill="1" applyBorder="1" applyAlignment="1">
      <alignment horizontal="right" wrapText="1"/>
    </xf>
    <xf numFmtId="0" fontId="8" fillId="15" borderId="5" xfId="0" applyFont="1" applyFill="1" applyBorder="1" applyAlignment="1">
      <alignment horizontal="center" wrapText="1"/>
    </xf>
    <xf numFmtId="0" fontId="8" fillId="15" borderId="5" xfId="0" applyFont="1" applyFill="1" applyBorder="1" applyAlignment="1">
      <alignment wrapText="1"/>
    </xf>
    <xf numFmtId="49" fontId="3" fillId="15" borderId="1" xfId="0" applyNumberFormat="1" applyFont="1" applyFill="1" applyBorder="1" applyAlignment="1">
      <alignment horizontal="center" wrapText="1"/>
    </xf>
    <xf numFmtId="0" fontId="4" fillId="15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16" borderId="5" xfId="0" applyFont="1" applyFill="1" applyBorder="1" applyAlignment="1">
      <alignment wrapText="1"/>
    </xf>
    <xf numFmtId="3" fontId="2" fillId="3" borderId="45" xfId="0" applyNumberFormat="1" applyFont="1" applyFill="1" applyBorder="1" applyAlignment="1">
      <alignment horizontal="center" vertical="center"/>
    </xf>
    <xf numFmtId="3" fontId="7" fillId="2" borderId="66" xfId="0" applyNumberFormat="1" applyFont="1" applyFill="1" applyBorder="1" applyAlignment="1">
      <alignment horizontal="right" vertical="center" wrapText="1"/>
    </xf>
    <xf numFmtId="0" fontId="14" fillId="15" borderId="5" xfId="0" applyFont="1" applyFill="1" applyBorder="1" applyAlignment="1">
      <alignment wrapText="1"/>
    </xf>
    <xf numFmtId="0" fontId="16" fillId="15" borderId="5" xfId="0" applyFont="1" applyFill="1" applyBorder="1" applyAlignment="1">
      <alignment wrapText="1"/>
    </xf>
    <xf numFmtId="0" fontId="7" fillId="15" borderId="5" xfId="0" applyFont="1" applyFill="1" applyBorder="1" applyAlignment="1">
      <alignment wrapText="1"/>
    </xf>
    <xf numFmtId="0" fontId="6" fillId="2" borderId="62" xfId="0" applyFont="1" applyFill="1" applyBorder="1" applyAlignment="1">
      <alignment horizontal="center" wrapText="1"/>
    </xf>
    <xf numFmtId="0" fontId="6" fillId="2" borderId="63" xfId="0" applyFont="1" applyFill="1" applyBorder="1" applyAlignment="1">
      <alignment horizontal="center" wrapText="1"/>
    </xf>
    <xf numFmtId="49" fontId="6" fillId="2" borderId="64" xfId="0" applyNumberFormat="1" applyFont="1" applyFill="1" applyBorder="1" applyAlignment="1">
      <alignment horizontal="center" wrapText="1"/>
    </xf>
    <xf numFmtId="0" fontId="6" fillId="2" borderId="65" xfId="0" applyFont="1" applyFill="1" applyBorder="1" applyAlignment="1">
      <alignment horizontal="center" wrapText="1"/>
    </xf>
    <xf numFmtId="0" fontId="6" fillId="2" borderId="97" xfId="0" applyFont="1" applyFill="1" applyBorder="1" applyAlignment="1">
      <alignment horizontal="center" wrapText="1"/>
    </xf>
    <xf numFmtId="0" fontId="6" fillId="2" borderId="94" xfId="0" applyFont="1" applyFill="1" applyBorder="1" applyAlignment="1">
      <alignment horizontal="center" wrapText="1"/>
    </xf>
    <xf numFmtId="0" fontId="16" fillId="2" borderId="63" xfId="0" applyFont="1" applyFill="1" applyBorder="1" applyAlignment="1">
      <alignment horizontal="center" wrapText="1"/>
    </xf>
    <xf numFmtId="3" fontId="16" fillId="2" borderId="93" xfId="0" applyNumberFormat="1" applyFont="1" applyFill="1" applyBorder="1" applyAlignment="1">
      <alignment horizontal="right" wrapText="1"/>
    </xf>
    <xf numFmtId="3" fontId="16" fillId="2" borderId="87" xfId="0" applyNumberFormat="1" applyFont="1" applyFill="1" applyBorder="1" applyAlignment="1">
      <alignment horizontal="right" wrapText="1"/>
    </xf>
    <xf numFmtId="3" fontId="14" fillId="2" borderId="66" xfId="0" applyNumberFormat="1" applyFont="1" applyFill="1" applyBorder="1" applyAlignment="1">
      <alignment horizontal="center" vertical="center" wrapText="1"/>
    </xf>
    <xf numFmtId="3" fontId="14" fillId="2" borderId="66" xfId="0" applyNumberFormat="1" applyFont="1" applyFill="1" applyBorder="1" applyAlignment="1">
      <alignment horizontal="right" vertical="center" wrapText="1"/>
    </xf>
    <xf numFmtId="3" fontId="20" fillId="2" borderId="89" xfId="0" applyNumberFormat="1" applyFont="1" applyFill="1" applyBorder="1" applyAlignment="1">
      <alignment horizontal="right" wrapText="1"/>
    </xf>
    <xf numFmtId="3" fontId="21" fillId="0" borderId="70" xfId="0" applyNumberFormat="1" applyFont="1" applyBorder="1" applyAlignment="1">
      <alignment horizontal="right" vertical="center" wrapText="1"/>
    </xf>
    <xf numFmtId="3" fontId="5" fillId="8" borderId="20" xfId="0" applyNumberFormat="1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8" borderId="73" xfId="0" applyFont="1" applyFill="1" applyBorder="1" applyAlignment="1">
      <alignment horizontal="center" vertical="center" wrapText="1"/>
    </xf>
    <xf numFmtId="0" fontId="3" fillId="8" borderId="74" xfId="0" applyFont="1" applyFill="1" applyBorder="1" applyAlignment="1">
      <alignment horizontal="center" vertical="center" wrapText="1"/>
    </xf>
    <xf numFmtId="0" fontId="3" fillId="8" borderId="77" xfId="0" applyFont="1" applyFill="1" applyBorder="1" applyAlignment="1">
      <alignment horizontal="center" vertical="center" wrapText="1"/>
    </xf>
    <xf numFmtId="0" fontId="2" fillId="8" borderId="76" xfId="0" applyFont="1" applyFill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49" fontId="5" fillId="8" borderId="20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49" fontId="5" fillId="8" borderId="83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5" fillId="8" borderId="75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3" fontId="5" fillId="8" borderId="20" xfId="0" applyNumberFormat="1" applyFont="1" applyFill="1" applyBorder="1" applyAlignment="1">
      <alignment horizontal="center" vertical="center" wrapText="1"/>
    </xf>
    <xf numFmtId="3" fontId="5" fillId="8" borderId="45" xfId="0" applyNumberFormat="1" applyFont="1" applyFill="1" applyBorder="1" applyAlignment="1">
      <alignment horizontal="center" vertical="center" wrapText="1"/>
    </xf>
    <xf numFmtId="3" fontId="5" fillId="8" borderId="46" xfId="0" applyNumberFormat="1" applyFont="1" applyFill="1" applyBorder="1" applyAlignment="1">
      <alignment horizontal="center" vertical="center" wrapText="1"/>
    </xf>
    <xf numFmtId="3" fontId="2" fillId="3" borderId="76" xfId="0" applyNumberFormat="1" applyFont="1" applyFill="1" applyBorder="1" applyAlignment="1">
      <alignment horizontal="center" vertical="center" wrapText="1"/>
    </xf>
    <xf numFmtId="3" fontId="2" fillId="3" borderId="75" xfId="0" applyNumberFormat="1" applyFont="1" applyFill="1" applyBorder="1" applyAlignment="1">
      <alignment horizontal="center" vertical="center" wrapText="1"/>
    </xf>
    <xf numFmtId="3" fontId="2" fillId="3" borderId="79" xfId="0" applyNumberFormat="1" applyFont="1" applyFill="1" applyBorder="1" applyAlignment="1">
      <alignment horizontal="center" vertical="center" wrapText="1"/>
    </xf>
    <xf numFmtId="3" fontId="2" fillId="3" borderId="81" xfId="0" applyNumberFormat="1" applyFont="1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3" fontId="5" fillId="8" borderId="73" xfId="0" applyNumberFormat="1" applyFont="1" applyFill="1" applyBorder="1" applyAlignment="1">
      <alignment horizontal="center" vertical="center" wrapText="1"/>
    </xf>
    <xf numFmtId="3" fontId="5" fillId="8" borderId="77" xfId="0" applyNumberFormat="1" applyFont="1" applyFill="1" applyBorder="1" applyAlignment="1">
      <alignment horizontal="center" vertical="center" wrapText="1"/>
    </xf>
    <xf numFmtId="3" fontId="5" fillId="3" borderId="76" xfId="0" applyNumberFormat="1" applyFont="1" applyFill="1" applyBorder="1" applyAlignment="1">
      <alignment horizontal="center" vertical="center" wrapText="1"/>
    </xf>
    <xf numFmtId="3" fontId="5" fillId="3" borderId="75" xfId="0" applyNumberFormat="1" applyFont="1" applyFill="1" applyBorder="1" applyAlignment="1">
      <alignment horizontal="center" vertical="center" wrapText="1"/>
    </xf>
    <xf numFmtId="3" fontId="5" fillId="3" borderId="79" xfId="0" applyNumberFormat="1" applyFont="1" applyFill="1" applyBorder="1" applyAlignment="1">
      <alignment horizontal="center" vertical="center" wrapText="1"/>
    </xf>
    <xf numFmtId="3" fontId="5" fillId="3" borderId="81" xfId="0" applyNumberFormat="1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3" fontId="2" fillId="3" borderId="46" xfId="0" applyNumberFormat="1" applyFont="1" applyFill="1" applyBorder="1" applyAlignment="1">
      <alignment horizontal="center" vertical="center"/>
    </xf>
    <xf numFmtId="49" fontId="5" fillId="8" borderId="46" xfId="0" applyNumberFormat="1" applyFont="1" applyFill="1" applyBorder="1" applyAlignment="1">
      <alignment horizontal="center" vertical="center" wrapText="1"/>
    </xf>
    <xf numFmtId="3" fontId="2" fillId="3" borderId="76" xfId="0" applyNumberFormat="1" applyFont="1" applyFill="1" applyBorder="1" applyAlignment="1">
      <alignment horizontal="center" vertical="center"/>
    </xf>
    <xf numFmtId="3" fontId="2" fillId="3" borderId="71" xfId="0" applyNumberFormat="1" applyFont="1" applyFill="1" applyBorder="1" applyAlignment="1">
      <alignment horizontal="center" vertical="center"/>
    </xf>
    <xf numFmtId="3" fontId="2" fillId="3" borderId="82" xfId="0" applyNumberFormat="1" applyFont="1" applyFill="1" applyBorder="1" applyAlignment="1">
      <alignment horizontal="center" vertical="center"/>
    </xf>
    <xf numFmtId="3" fontId="18" fillId="0" borderId="75" xfId="0" applyNumberFormat="1" applyFont="1" applyBorder="1" applyAlignment="1">
      <alignment horizontal="center" vertical="center" wrapText="1"/>
    </xf>
    <xf numFmtId="3" fontId="18" fillId="0" borderId="79" xfId="0" applyNumberFormat="1" applyFont="1" applyBorder="1" applyAlignment="1">
      <alignment horizontal="center" vertical="center" wrapText="1"/>
    </xf>
    <xf numFmtId="3" fontId="18" fillId="0" borderId="81" xfId="0" applyNumberFormat="1" applyFont="1" applyBorder="1" applyAlignment="1">
      <alignment horizontal="center" vertical="center" wrapText="1"/>
    </xf>
    <xf numFmtId="3" fontId="18" fillId="0" borderId="82" xfId="0" applyNumberFormat="1" applyFont="1" applyBorder="1" applyAlignment="1">
      <alignment horizontal="center" vertical="center" wrapText="1"/>
    </xf>
    <xf numFmtId="3" fontId="18" fillId="0" borderId="24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8" borderId="78" xfId="0" applyFont="1" applyFill="1" applyBorder="1" applyAlignment="1">
      <alignment horizontal="center" vertical="center" wrapText="1"/>
    </xf>
    <xf numFmtId="0" fontId="2" fillId="8" borderId="75" xfId="0" applyFont="1" applyFill="1" applyBorder="1" applyAlignment="1">
      <alignment horizontal="center" vertical="center" wrapText="1"/>
    </xf>
    <xf numFmtId="0" fontId="2" fillId="8" borderId="95" xfId="0" applyFont="1" applyFill="1" applyBorder="1" applyAlignment="1">
      <alignment horizontal="center" vertical="center" wrapText="1"/>
    </xf>
    <xf numFmtId="0" fontId="2" fillId="8" borderId="96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2" fillId="8" borderId="79" xfId="0" applyFont="1" applyFill="1" applyBorder="1" applyAlignment="1">
      <alignment horizontal="center" vertical="center" wrapText="1"/>
    </xf>
    <xf numFmtId="0" fontId="2" fillId="8" borderId="84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 vertical="center" wrapText="1"/>
    </xf>
    <xf numFmtId="3" fontId="18" fillId="0" borderId="71" xfId="0" applyNumberFormat="1" applyFont="1" applyBorder="1" applyAlignment="1">
      <alignment horizontal="center" vertical="center" wrapText="1"/>
    </xf>
    <xf numFmtId="3" fontId="20" fillId="2" borderId="13" xfId="0" applyNumberFormat="1" applyFont="1" applyFill="1" applyBorder="1" applyAlignment="1">
      <alignment horizontal="right"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6" fillId="2" borderId="8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&#246;k&#231;e/Downloads/2016%20B&#220;T&#199;ELER%20(26.02.2016)%20son/2016%20GE&#199;&#304;C&#304;%20B&#220;T&#199;E%20UYGULAMASI%20(20.01.2016)%20gece/FORM%209%20(2016%20GE&#199;&#304;C&#304;%20B&#220;T&#199;E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ncere/Desktop/2015%20B&#220;T&#199;ELER/2015-2017%20YILI%20B&#220;T&#199;ES&#304;%20B&#304;R&#304;MLER%20(%20TERT&#304;P)%20B&#220;T&#199;ES&#304;/Kopya%20YTU%202015%20-%202017%20Donemi%20Butcesi-Harcama%20Birimleri%20Dagitim%20Cetveli%20(En%20Son)12%2001%20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ncere/Desktop/AYSER%20AFP%20DOSYA/2015%20%20AYRINTILI%20F&#304;NANSMAN%20PROGRAMI(%2017.01.2015)/2015%20%20AYRINTILI%20F&#304;NANSMAN%20PROGRAMI(%2017.01.2015)/YTU%202015%20-%202017%20Donemi%20Butcesi-Harcama%20Birimleri%20Dagitim%20Cetveli%20aysers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ÜMKO"/>
      <sheetName val="Sayfa1"/>
    </sheetNames>
    <sheetDataSet>
      <sheetData sheetId="0">
        <row r="1">
          <cell r="A1" t="str">
            <v>AĞUSTOS</v>
          </cell>
        </row>
        <row r="7">
          <cell r="D7">
            <v>2016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PK Bütçe Tavanları"/>
      <sheetName val="ÖZ GELİR DAĞILIMI"/>
      <sheetName val="YPK BÜTÇE TAVANLARI 2015"/>
      <sheetName val="ÖZGELİR TAVANLARI 2015"/>
      <sheetName val="HAZİNE TAVANLARI 2015"/>
      <sheetName val="KURUM GENELİ FONK.-EKO.4.DÜZ."/>
      <sheetName val="KURUM GENELİ FONK.-EKO.2.DÜZ."/>
      <sheetName val="ÖD1"/>
      <sheetName val="DETAY"/>
      <sheetName val="TÜM YATIRIMLAR"/>
      <sheetName val="FONKSİYONEL 1.DÜZ."/>
      <sheetName val="EKONOMİK 1.DÜZ."/>
      <sheetName val="EKONOMİK 2.DÜZ."/>
      <sheetName val="FONKS. VE EKON. 1.DÜZ."/>
      <sheetName val="GELİR B - CETVELİ"/>
      <sheetName val="B GELİR CET.AÇIKLAMALARI"/>
      <sheetName val="FEN BİLİMLERİ ENS."/>
      <sheetName val="FEN EDEBİYAT FAK."/>
      <sheetName val="KİYA METALURJİ FAK."/>
      <sheetName val="GEMİ İNŞAAT FAK."/>
      <sheetName val="İNŞAAT FAK."/>
      <sheetName val="ELEKTRİK ELEKTRONİK FAK."/>
      <sheetName val="MAKİNE FAK."/>
      <sheetName val="MİMARLIK FAK."/>
      <sheetName val="TEKNİK MES.YÜK.OKU."/>
      <sheetName val="MİLLİ SARAYLAR MYK."/>
      <sheetName val="SOSYAL BİLİMLER ENS."/>
      <sheetName val="EĞİTİM FAK."/>
      <sheetName val="İKTİSAT FAK."/>
      <sheetName val="SANAT TASARIM FAK."/>
      <sheetName val="YABANCI DİLLER Y.OKULU"/>
      <sheetName val="DİĞER MERKEZLER"/>
      <sheetName val="BÖLÜMLER"/>
      <sheetName val="BİL.ARA.PRJ.KOOR."/>
      <sheetName val="REKTÖRLÜK ÖZEL KALEM"/>
      <sheetName val="İÇ DENETİM BİRİMİ"/>
      <sheetName val="GENEL SEKRETERLİK"/>
      <sheetName val="İDARİ VE MALİ İŞLER"/>
      <sheetName val="PERSONEL"/>
      <sheetName val="KÜTÜPHANE"/>
      <sheetName val="SAĞLIK KÜLTÜR"/>
      <sheetName val="BİLGİ İŞLEM"/>
      <sheetName val="YAPI İŞLERİ"/>
      <sheetName val="ÖĞRENCİ İŞLERİ"/>
      <sheetName val="STRATEJİ GELİŞTİRME"/>
      <sheetName val="HUKUK MÜŞAVİRLİĞ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48">
          <cell r="P2248">
            <v>100000</v>
          </cell>
          <cell r="Q2248">
            <v>1074000</v>
          </cell>
          <cell r="R2248">
            <v>3376000</v>
          </cell>
        </row>
        <row r="2265">
          <cell r="P2265">
            <v>20000</v>
          </cell>
          <cell r="Q2265">
            <v>100000</v>
          </cell>
          <cell r="R2265">
            <v>180000</v>
          </cell>
        </row>
        <row r="2278">
          <cell r="P2278">
            <v>10000</v>
          </cell>
          <cell r="Q2278">
            <v>20000</v>
          </cell>
          <cell r="R2278">
            <v>20000</v>
          </cell>
        </row>
        <row r="2287">
          <cell r="P2287">
            <v>3750000</v>
          </cell>
          <cell r="Q2287">
            <v>3000000</v>
          </cell>
          <cell r="R2287">
            <v>1000000</v>
          </cell>
        </row>
        <row r="2290">
          <cell r="P2290">
            <v>20000</v>
          </cell>
          <cell r="Q2290">
            <v>30000</v>
          </cell>
          <cell r="R2290">
            <v>50000</v>
          </cell>
        </row>
        <row r="2291">
          <cell r="P2291">
            <v>20000</v>
          </cell>
          <cell r="Q2291">
            <v>30000</v>
          </cell>
          <cell r="R2291">
            <v>70000</v>
          </cell>
        </row>
        <row r="2293">
          <cell r="P2293">
            <v>80000</v>
          </cell>
          <cell r="Q2293">
            <v>90000</v>
          </cell>
          <cell r="R2293">
            <v>90000</v>
          </cell>
        </row>
        <row r="2658">
          <cell r="P2658">
            <v>300000</v>
          </cell>
          <cell r="Q2658">
            <v>300000</v>
          </cell>
          <cell r="R2658">
            <v>350000</v>
          </cell>
        </row>
        <row r="2659">
          <cell r="P2659">
            <v>0</v>
          </cell>
          <cell r="Q2659">
            <v>0</v>
          </cell>
          <cell r="R2659">
            <v>0</v>
          </cell>
        </row>
        <row r="2662">
          <cell r="P2662">
            <v>70000</v>
          </cell>
          <cell r="Q2662">
            <v>70000</v>
          </cell>
          <cell r="R2662">
            <v>80000</v>
          </cell>
        </row>
        <row r="2663">
          <cell r="P2663">
            <v>70000</v>
          </cell>
          <cell r="Q2663">
            <v>70000</v>
          </cell>
          <cell r="R2663">
            <v>80000</v>
          </cell>
        </row>
        <row r="2665">
          <cell r="P2665">
            <v>120000</v>
          </cell>
          <cell r="Q2665">
            <v>130000</v>
          </cell>
          <cell r="R2665">
            <v>154000</v>
          </cell>
        </row>
        <row r="2666">
          <cell r="P2666">
            <v>70000</v>
          </cell>
          <cell r="Q2666">
            <v>80000</v>
          </cell>
          <cell r="R2666">
            <v>90000</v>
          </cell>
        </row>
        <row r="2667">
          <cell r="P2667">
            <v>120000</v>
          </cell>
          <cell r="Q2667">
            <v>145000</v>
          </cell>
          <cell r="R2667">
            <v>160000</v>
          </cell>
        </row>
        <row r="2740">
          <cell r="P2740">
            <v>180000</v>
          </cell>
          <cell r="Q2740">
            <v>200000</v>
          </cell>
          <cell r="R2740">
            <v>300000</v>
          </cell>
        </row>
        <row r="2741">
          <cell r="P2741">
            <v>80000</v>
          </cell>
          <cell r="Q2741">
            <v>100000</v>
          </cell>
          <cell r="R2741">
            <v>300000</v>
          </cell>
        </row>
        <row r="2744">
          <cell r="P2744">
            <v>80000</v>
          </cell>
          <cell r="Q2744">
            <v>100000</v>
          </cell>
          <cell r="R2744">
            <v>300000</v>
          </cell>
        </row>
        <row r="2745">
          <cell r="P2745">
            <v>1000000</v>
          </cell>
          <cell r="Q2745">
            <v>1500000</v>
          </cell>
          <cell r="R2745">
            <v>2000000</v>
          </cell>
        </row>
        <row r="2746">
          <cell r="P2746">
            <v>1700000</v>
          </cell>
          <cell r="Q2746">
            <v>2500000</v>
          </cell>
          <cell r="R2746">
            <v>3300000</v>
          </cell>
        </row>
        <row r="2747">
          <cell r="P2747">
            <v>160000</v>
          </cell>
          <cell r="Q2747">
            <v>200000</v>
          </cell>
          <cell r="R2747">
            <v>200000</v>
          </cell>
        </row>
        <row r="2748">
          <cell r="P2748">
            <v>160000</v>
          </cell>
          <cell r="Q2748">
            <v>200000</v>
          </cell>
          <cell r="R2748">
            <v>300000</v>
          </cell>
        </row>
        <row r="2750">
          <cell r="P2750">
            <v>40000</v>
          </cell>
          <cell r="Q2750">
            <v>93000</v>
          </cell>
          <cell r="R2750">
            <v>181000</v>
          </cell>
        </row>
        <row r="2756">
          <cell r="P2756">
            <v>40000</v>
          </cell>
          <cell r="Q2756">
            <v>100000</v>
          </cell>
          <cell r="R2756">
            <v>100000</v>
          </cell>
        </row>
        <row r="2758">
          <cell r="P2758">
            <v>260000</v>
          </cell>
          <cell r="Q2758">
            <v>300000</v>
          </cell>
          <cell r="R2758">
            <v>300000</v>
          </cell>
        </row>
        <row r="2767">
          <cell r="P2767">
            <v>100000</v>
          </cell>
          <cell r="Q2767">
            <v>100000</v>
          </cell>
          <cell r="R2767">
            <v>150000</v>
          </cell>
        </row>
        <row r="2769">
          <cell r="P2769">
            <v>300000</v>
          </cell>
          <cell r="Q2769">
            <v>300000</v>
          </cell>
          <cell r="R2769">
            <v>350000</v>
          </cell>
        </row>
        <row r="2772">
          <cell r="P2772">
            <v>40000</v>
          </cell>
          <cell r="Q2772">
            <v>40000</v>
          </cell>
          <cell r="R2772">
            <v>100000</v>
          </cell>
        </row>
        <row r="2775">
          <cell r="P2775">
            <v>40000</v>
          </cell>
          <cell r="Q2775">
            <v>50000</v>
          </cell>
          <cell r="R2775">
            <v>50000</v>
          </cell>
        </row>
        <row r="2987">
          <cell r="P2987">
            <v>400000</v>
          </cell>
          <cell r="Q2987">
            <v>400000</v>
          </cell>
          <cell r="R2987">
            <v>400000</v>
          </cell>
        </row>
        <row r="2988">
          <cell r="P2988">
            <v>1200000</v>
          </cell>
          <cell r="Q2988">
            <v>1400000</v>
          </cell>
          <cell r="R2988">
            <v>1600000</v>
          </cell>
        </row>
        <row r="2989">
          <cell r="P2989">
            <v>200000</v>
          </cell>
          <cell r="Q2989">
            <v>200000</v>
          </cell>
          <cell r="R2989">
            <v>200000</v>
          </cell>
        </row>
        <row r="2990">
          <cell r="P2990">
            <v>200000</v>
          </cell>
          <cell r="Q2990">
            <v>200000</v>
          </cell>
          <cell r="R2990">
            <v>200000</v>
          </cell>
        </row>
        <row r="3256">
          <cell r="P3256">
            <v>200000</v>
          </cell>
          <cell r="Q3256">
            <v>200000</v>
          </cell>
          <cell r="R3256">
            <v>200000</v>
          </cell>
        </row>
        <row r="3257">
          <cell r="P3257">
            <v>200000</v>
          </cell>
          <cell r="Q3257">
            <v>200000</v>
          </cell>
          <cell r="R3257">
            <v>200000</v>
          </cell>
        </row>
        <row r="3259">
          <cell r="P3259">
            <v>30000</v>
          </cell>
          <cell r="Q3259">
            <v>30000</v>
          </cell>
          <cell r="R3259">
            <v>30000</v>
          </cell>
        </row>
        <row r="3260">
          <cell r="P3260">
            <v>500000</v>
          </cell>
          <cell r="Q3260">
            <v>512000</v>
          </cell>
          <cell r="R3260">
            <v>514000</v>
          </cell>
        </row>
        <row r="3261">
          <cell r="P3261">
            <v>1100000</v>
          </cell>
          <cell r="Q3261">
            <v>1200000</v>
          </cell>
          <cell r="R3261">
            <v>1300000</v>
          </cell>
        </row>
        <row r="3262">
          <cell r="P3262">
            <v>70000</v>
          </cell>
          <cell r="Q3262">
            <v>70000</v>
          </cell>
          <cell r="R3262">
            <v>80000</v>
          </cell>
        </row>
        <row r="3263">
          <cell r="P3263">
            <v>20000</v>
          </cell>
          <cell r="Q3263">
            <v>20000</v>
          </cell>
          <cell r="R3263">
            <v>20000</v>
          </cell>
        </row>
        <row r="3369">
          <cell r="P3369">
            <v>1000000</v>
          </cell>
          <cell r="Q3369">
            <v>1106000</v>
          </cell>
          <cell r="R3369">
            <v>1219000</v>
          </cell>
        </row>
        <row r="3386">
          <cell r="P3386">
            <v>100000</v>
          </cell>
          <cell r="Q3386">
            <v>100000</v>
          </cell>
          <cell r="R3386">
            <v>100000</v>
          </cell>
        </row>
        <row r="3388">
          <cell r="P3388">
            <v>15000000</v>
          </cell>
          <cell r="Q3388">
            <v>18000000</v>
          </cell>
          <cell r="R3388">
            <v>22000000</v>
          </cell>
        </row>
        <row r="3391">
          <cell r="P3391">
            <v>100000</v>
          </cell>
          <cell r="Q3391">
            <v>100000</v>
          </cell>
          <cell r="R3391">
            <v>100000</v>
          </cell>
        </row>
        <row r="3394">
          <cell r="P3394">
            <v>1500000</v>
          </cell>
          <cell r="Q3394">
            <v>2000000</v>
          </cell>
          <cell r="R3394">
            <v>2200000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PK Bütçe Tavanları"/>
      <sheetName val="ÖZ GELİR DAĞILIMI"/>
      <sheetName val="YPK BÜTÇE TAVANLARI 2015"/>
      <sheetName val="ÖZGELİR TAVANLARI 2015"/>
      <sheetName val="HAZİNE TAVANLARI 2015"/>
      <sheetName val="KURUM GENELİ FONK.-EKO.4.DÜZ."/>
      <sheetName val="KURUM GENELİ FONK.-EKO.2.DÜZ."/>
      <sheetName val="ÖD1"/>
      <sheetName val="DETAY (2)"/>
      <sheetName val="DETAY"/>
      <sheetName val="TÜM YATIRIMLAR"/>
      <sheetName val="FONKSİYONEL 1.DÜZ."/>
      <sheetName val="EKONOMİK 1.DÜZ."/>
      <sheetName val="EKONOMİK 2.DÜZ."/>
      <sheetName val="FONKS. VE EKON. 1.DÜZ."/>
      <sheetName val="GELİR B - CETVELİ"/>
      <sheetName val="B GELİR CET.AÇIKLAMALARI"/>
      <sheetName val="Sayfa1"/>
      <sheetName val="Sayfa2"/>
      <sheetName val="FEN BİLİMLERİ ENS."/>
      <sheetName val="FEN EDEBİYAT FAK."/>
      <sheetName val="KİYA METALURJİ FAK."/>
      <sheetName val="GEMİ İNŞAAT FAK."/>
      <sheetName val="İNŞAAT FAK."/>
      <sheetName val="ELEKTRİK ELEKTRONİK FAK."/>
      <sheetName val="MAKİNE FAK."/>
      <sheetName val="MİMARLIK FAK."/>
      <sheetName val="TEKNİK MES.YÜK.OKU."/>
      <sheetName val="MİLLİ SARAYLAR MYK."/>
      <sheetName val="SOSYAL BİLİMLER ENS."/>
      <sheetName val="EĞİTİM FAK."/>
      <sheetName val="İKTİSAT FAK."/>
      <sheetName val="SANAT TASARIM FAK."/>
      <sheetName val="YABANCI DİLLER Y.OKULU"/>
      <sheetName val="DİĞER MERKEZLER"/>
      <sheetName val="BÖLÜMLER"/>
      <sheetName val="BİL.ARA.PRJ.KOOR."/>
      <sheetName val="REKTÖRLÜK ÖZEL KALEM"/>
      <sheetName val="İÇ DENETİM BİRİMİ"/>
      <sheetName val="GENEL SEKRETERLİK"/>
      <sheetName val="İDARİ VE MALİ İŞLER"/>
      <sheetName val="PERSONEL"/>
      <sheetName val="KÜTÜPHANE"/>
      <sheetName val="SAĞLIK KÜLTÜR"/>
      <sheetName val="BİLGİ İŞLEM"/>
      <sheetName val="YAPI İŞLERİ"/>
      <sheetName val="ÖĞRENCİ İŞLERİ"/>
      <sheetName val="STRATEJİ GELİŞTİRME"/>
      <sheetName val="HUKUK MÜŞAVİRLİĞ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B306"/>
  <sheetViews>
    <sheetView topLeftCell="AF1" zoomScale="70" zoomScaleNormal="70" workbookViewId="0">
      <pane ySplit="9" topLeftCell="A10" activePane="bottomLeft" state="frozen"/>
      <selection pane="bottomLeft" activeCell="AV13" sqref="AV13"/>
    </sheetView>
  </sheetViews>
  <sheetFormatPr defaultRowHeight="12.75" x14ac:dyDescent="0.2"/>
  <cols>
    <col min="1" max="13" width="4.7109375" style="320" customWidth="1"/>
    <col min="14" max="14" width="28.42578125" style="320" customWidth="1"/>
    <col min="15" max="16" width="11.85546875" style="319" hidden="1" customWidth="1"/>
    <col min="17" max="17" width="13.42578125" style="319" hidden="1" customWidth="1"/>
    <col min="18" max="18" width="18.5703125" style="320" customWidth="1"/>
    <col min="19" max="19" width="14.7109375" style="320" customWidth="1"/>
    <col min="20" max="20" width="16.5703125" style="320" customWidth="1"/>
    <col min="21" max="21" width="13.140625" style="320" customWidth="1"/>
    <col min="22" max="22" width="14.140625" style="320" customWidth="1"/>
    <col min="23" max="23" width="9.140625" style="320"/>
    <col min="24" max="24" width="3.42578125" style="320" customWidth="1"/>
    <col min="25" max="25" width="13.7109375" style="320" customWidth="1"/>
    <col min="26" max="26" width="12.42578125" style="320" customWidth="1"/>
    <col min="27" max="27" width="11.85546875" style="320" customWidth="1"/>
    <col min="28" max="28" width="12.7109375" style="320" customWidth="1"/>
    <col min="29" max="29" width="15.42578125" style="320" customWidth="1"/>
    <col min="30" max="30" width="2.42578125" style="320" customWidth="1"/>
    <col min="31" max="31" width="14" style="320" customWidth="1"/>
    <col min="32" max="32" width="12.7109375" style="320" customWidth="1"/>
    <col min="33" max="33" width="3.85546875" style="320" customWidth="1"/>
    <col min="34" max="34" width="13.42578125" style="320" customWidth="1"/>
    <col min="35" max="35" width="12.28515625" style="320" customWidth="1"/>
    <col min="36" max="36" width="12.7109375" style="320" customWidth="1"/>
    <col min="37" max="37" width="12.85546875" style="320" customWidth="1"/>
    <col min="38" max="38" width="12.5703125" style="320" customWidth="1"/>
    <col min="39" max="39" width="5" style="320" customWidth="1"/>
    <col min="40" max="40" width="17.140625" style="320" customWidth="1"/>
    <col min="41" max="41" width="12.7109375" style="320" customWidth="1"/>
    <col min="42" max="42" width="11.85546875" style="320" customWidth="1"/>
    <col min="43" max="43" width="12.5703125" style="320" customWidth="1"/>
    <col min="44" max="44" width="13" style="320" customWidth="1"/>
    <col min="45" max="45" width="4" style="320" customWidth="1"/>
    <col min="46" max="46" width="13.5703125" style="320" customWidth="1"/>
    <col min="47" max="47" width="9.7109375" style="320" bestFit="1" customWidth="1"/>
    <col min="48" max="48" width="16.7109375" style="320" customWidth="1"/>
    <col min="49" max="49" width="13.5703125" style="320" customWidth="1"/>
    <col min="50" max="50" width="4" style="320" customWidth="1"/>
    <col min="51" max="51" width="16.5703125" style="320" customWidth="1"/>
    <col min="52" max="52" width="11.85546875" style="320" customWidth="1"/>
    <col min="53" max="53" width="15.28515625" style="320" customWidth="1"/>
    <col min="54" max="54" width="0" style="320" hidden="1" customWidth="1"/>
    <col min="55" max="16384" width="9.140625" style="320"/>
  </cols>
  <sheetData>
    <row r="1" spans="1:54" s="359" customFormat="1" ht="18.95" customHeight="1" x14ac:dyDescent="0.2">
      <c r="A1" s="615" t="s">
        <v>179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</row>
    <row r="2" spans="1:54" s="359" customFormat="1" ht="18.95" customHeight="1" x14ac:dyDescent="0.2">
      <c r="A2" s="615" t="s">
        <v>247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</row>
    <row r="3" spans="1:54" s="359" customFormat="1" ht="18.95" customHeight="1" x14ac:dyDescent="0.2">
      <c r="A3" s="616" t="s">
        <v>180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</row>
    <row r="4" spans="1:54" s="321" customFormat="1" ht="12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60"/>
      <c r="P4" s="360"/>
      <c r="Q4" s="360"/>
    </row>
    <row r="5" spans="1:54" ht="15" customHeight="1" thickBot="1" x14ac:dyDescent="0.25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61"/>
      <c r="P5" s="361"/>
      <c r="Q5" s="61"/>
    </row>
    <row r="6" spans="1:54" s="323" customFormat="1" ht="15.75" customHeight="1" thickBot="1" x14ac:dyDescent="0.25">
      <c r="A6" s="557" t="s">
        <v>117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9"/>
    </row>
    <row r="7" spans="1:54" ht="41.25" customHeight="1" thickBot="1" x14ac:dyDescent="0.25">
      <c r="A7" s="560" t="s">
        <v>181</v>
      </c>
      <c r="B7" s="617"/>
      <c r="C7" s="617"/>
      <c r="D7" s="618"/>
      <c r="E7" s="560" t="s">
        <v>182</v>
      </c>
      <c r="F7" s="617"/>
      <c r="G7" s="617"/>
      <c r="H7" s="618"/>
      <c r="I7" s="575" t="s">
        <v>98</v>
      </c>
      <c r="J7" s="560" t="s">
        <v>177</v>
      </c>
      <c r="K7" s="617"/>
      <c r="L7" s="617"/>
      <c r="M7" s="618"/>
      <c r="N7" s="187" t="s">
        <v>7</v>
      </c>
      <c r="O7" s="94" t="s">
        <v>116</v>
      </c>
      <c r="P7" s="587" t="s">
        <v>130</v>
      </c>
      <c r="Q7" s="588"/>
      <c r="R7" s="94" t="s">
        <v>235</v>
      </c>
      <c r="S7" s="602" t="s">
        <v>77</v>
      </c>
      <c r="T7" s="602" t="s">
        <v>78</v>
      </c>
      <c r="U7" s="606" t="s">
        <v>79</v>
      </c>
      <c r="V7" s="581" t="s">
        <v>91</v>
      </c>
      <c r="W7" s="609"/>
      <c r="X7" s="322"/>
      <c r="Y7" s="602" t="s">
        <v>80</v>
      </c>
      <c r="Z7" s="602" t="s">
        <v>81</v>
      </c>
      <c r="AA7" s="606" t="s">
        <v>82</v>
      </c>
      <c r="AB7" s="581" t="s">
        <v>92</v>
      </c>
      <c r="AC7" s="609"/>
      <c r="AD7" s="322"/>
      <c r="AE7" s="581" t="s">
        <v>95</v>
      </c>
      <c r="AF7" s="609"/>
      <c r="AG7" s="322"/>
      <c r="AH7" s="602" t="s">
        <v>83</v>
      </c>
      <c r="AI7" s="602" t="s">
        <v>84</v>
      </c>
      <c r="AJ7" s="606" t="s">
        <v>85</v>
      </c>
      <c r="AK7" s="581" t="s">
        <v>93</v>
      </c>
      <c r="AL7" s="609"/>
      <c r="AM7" s="322"/>
      <c r="AN7" s="602" t="s">
        <v>86</v>
      </c>
      <c r="AO7" s="602" t="s">
        <v>87</v>
      </c>
      <c r="AP7" s="606" t="s">
        <v>88</v>
      </c>
      <c r="AQ7" s="581" t="s">
        <v>94</v>
      </c>
      <c r="AR7" s="609"/>
      <c r="AS7" s="322"/>
      <c r="AT7" s="581" t="s">
        <v>96</v>
      </c>
      <c r="AU7" s="609"/>
      <c r="AV7" s="581" t="s">
        <v>25</v>
      </c>
      <c r="AW7" s="609"/>
      <c r="AX7" s="322"/>
      <c r="AY7" s="581" t="s">
        <v>124</v>
      </c>
      <c r="AZ7" s="609"/>
    </row>
    <row r="8" spans="1:54" ht="33.75" customHeight="1" thickBot="1" x14ac:dyDescent="0.25">
      <c r="A8" s="619"/>
      <c r="B8" s="620"/>
      <c r="C8" s="620"/>
      <c r="D8" s="621"/>
      <c r="E8" s="622"/>
      <c r="F8" s="623"/>
      <c r="G8" s="623"/>
      <c r="H8" s="624"/>
      <c r="I8" s="585"/>
      <c r="J8" s="619"/>
      <c r="K8" s="620"/>
      <c r="L8" s="620"/>
      <c r="M8" s="621"/>
      <c r="N8" s="188"/>
      <c r="O8" s="569" t="s">
        <v>162</v>
      </c>
      <c r="P8" s="569" t="s">
        <v>163</v>
      </c>
      <c r="Q8" s="569" t="s">
        <v>167</v>
      </c>
      <c r="R8" s="569" t="s">
        <v>167</v>
      </c>
      <c r="S8" s="603"/>
      <c r="T8" s="603"/>
      <c r="U8" s="607"/>
      <c r="V8" s="612"/>
      <c r="W8" s="613"/>
      <c r="X8" s="322"/>
      <c r="Y8" s="603"/>
      <c r="Z8" s="603"/>
      <c r="AA8" s="607"/>
      <c r="AB8" s="610"/>
      <c r="AC8" s="611"/>
      <c r="AD8" s="322"/>
      <c r="AE8" s="610"/>
      <c r="AF8" s="611"/>
      <c r="AG8" s="322"/>
      <c r="AH8" s="603"/>
      <c r="AI8" s="603"/>
      <c r="AJ8" s="607"/>
      <c r="AK8" s="610"/>
      <c r="AL8" s="611"/>
      <c r="AM8" s="322"/>
      <c r="AN8" s="603"/>
      <c r="AO8" s="603"/>
      <c r="AP8" s="607"/>
      <c r="AQ8" s="610"/>
      <c r="AR8" s="611"/>
      <c r="AS8" s="322"/>
      <c r="AT8" s="610"/>
      <c r="AU8" s="611"/>
      <c r="AV8" s="610"/>
      <c r="AW8" s="611"/>
      <c r="AX8" s="322"/>
      <c r="AY8" s="625"/>
      <c r="AZ8" s="611"/>
    </row>
    <row r="9" spans="1:54" s="323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586"/>
      <c r="J9" s="152" t="s">
        <v>8</v>
      </c>
      <c r="K9" s="154" t="s">
        <v>9</v>
      </c>
      <c r="L9" s="154" t="s">
        <v>10</v>
      </c>
      <c r="M9" s="153" t="s">
        <v>11</v>
      </c>
      <c r="N9" s="189"/>
      <c r="O9" s="605"/>
      <c r="P9" s="605"/>
      <c r="Q9" s="605"/>
      <c r="R9" s="605"/>
      <c r="S9" s="604"/>
      <c r="T9" s="604"/>
      <c r="U9" s="608"/>
      <c r="V9" s="530" t="s">
        <v>89</v>
      </c>
      <c r="W9" s="421" t="s">
        <v>109</v>
      </c>
      <c r="X9" s="322"/>
      <c r="Y9" s="604"/>
      <c r="Z9" s="604"/>
      <c r="AA9" s="608"/>
      <c r="AB9" s="55" t="s">
        <v>89</v>
      </c>
      <c r="AC9" s="421" t="s">
        <v>109</v>
      </c>
      <c r="AD9" s="322"/>
      <c r="AE9" s="55" t="s">
        <v>89</v>
      </c>
      <c r="AF9" s="421" t="s">
        <v>109</v>
      </c>
      <c r="AG9" s="322"/>
      <c r="AH9" s="603"/>
      <c r="AI9" s="603"/>
      <c r="AJ9" s="607"/>
      <c r="AK9" s="55" t="s">
        <v>89</v>
      </c>
      <c r="AL9" s="421" t="s">
        <v>109</v>
      </c>
      <c r="AM9" s="322"/>
      <c r="AN9" s="604"/>
      <c r="AO9" s="604"/>
      <c r="AP9" s="607"/>
      <c r="AQ9" s="55" t="s">
        <v>89</v>
      </c>
      <c r="AR9" s="421" t="s">
        <v>109</v>
      </c>
      <c r="AS9" s="322"/>
      <c r="AT9" s="55" t="s">
        <v>89</v>
      </c>
      <c r="AU9" s="421" t="s">
        <v>109</v>
      </c>
      <c r="AV9" s="55" t="s">
        <v>89</v>
      </c>
      <c r="AW9" s="421" t="s">
        <v>109</v>
      </c>
      <c r="AX9" s="322"/>
      <c r="AY9" s="464" t="s">
        <v>89</v>
      </c>
      <c r="AZ9" s="421" t="s">
        <v>109</v>
      </c>
    </row>
    <row r="10" spans="1:54" s="9" customFormat="1" ht="29.1" customHeight="1" thickBot="1" x14ac:dyDescent="0.25">
      <c r="A10" s="32">
        <v>38</v>
      </c>
      <c r="B10" s="33"/>
      <c r="C10" s="33"/>
      <c r="D10" s="34"/>
      <c r="E10" s="35"/>
      <c r="F10" s="33"/>
      <c r="G10" s="36"/>
      <c r="H10" s="37"/>
      <c r="I10" s="38"/>
      <c r="J10" s="35"/>
      <c r="K10" s="33"/>
      <c r="L10" s="33"/>
      <c r="M10" s="34"/>
      <c r="N10" s="39" t="s">
        <v>12</v>
      </c>
      <c r="O10" s="362" t="e">
        <f t="shared" ref="O10:U11" si="0">O11</f>
        <v>#REF!</v>
      </c>
      <c r="P10" s="362" t="e">
        <f t="shared" si="0"/>
        <v>#REF!</v>
      </c>
      <c r="Q10" s="42" t="e">
        <f t="shared" si="0"/>
        <v>#REF!</v>
      </c>
      <c r="R10" s="362">
        <f t="shared" si="0"/>
        <v>30510000</v>
      </c>
      <c r="S10" s="362">
        <f t="shared" si="0"/>
        <v>0</v>
      </c>
      <c r="T10" s="362">
        <f t="shared" si="0"/>
        <v>1020000</v>
      </c>
      <c r="U10" s="362">
        <f t="shared" si="0"/>
        <v>3844000</v>
      </c>
      <c r="V10" s="42">
        <f>S10+T10+U10</f>
        <v>4864000</v>
      </c>
      <c r="W10" s="424">
        <f>V10/(R10/100)</f>
        <v>15.942313995411341</v>
      </c>
      <c r="X10" s="322"/>
      <c r="Y10" s="362">
        <f t="shared" ref="Y10:AA11" si="1">Y11</f>
        <v>2583000</v>
      </c>
      <c r="Z10" s="422">
        <f t="shared" si="1"/>
        <v>2573000</v>
      </c>
      <c r="AA10" s="422">
        <f t="shared" si="1"/>
        <v>2573000</v>
      </c>
      <c r="AB10" s="423">
        <f>AB11</f>
        <v>7729000</v>
      </c>
      <c r="AC10" s="424">
        <f t="shared" ref="AC10:AC21" si="2">AB10/(R10/100)</f>
        <v>25.332677810553918</v>
      </c>
      <c r="AD10" s="322"/>
      <c r="AE10" s="42">
        <f>V10+AB10</f>
        <v>12593000</v>
      </c>
      <c r="AF10" s="424">
        <f t="shared" ref="AF10:AF21" si="3">AE10/(R10/100)</f>
        <v>41.274991805965257</v>
      </c>
      <c r="AG10" s="322"/>
      <c r="AH10" s="362">
        <f t="shared" ref="AH10:AJ11" si="4">AH11</f>
        <v>3283000</v>
      </c>
      <c r="AI10" s="422">
        <f t="shared" si="4"/>
        <v>3278000</v>
      </c>
      <c r="AJ10" s="422">
        <f t="shared" si="4"/>
        <v>3400000</v>
      </c>
      <c r="AK10" s="423">
        <f>AK11</f>
        <v>9961000</v>
      </c>
      <c r="AL10" s="424">
        <f t="shared" ref="AL10:AL21" si="5">AK10/(R10/100)</f>
        <v>32.648312028843002</v>
      </c>
      <c r="AM10" s="322"/>
      <c r="AN10" s="362">
        <f t="shared" ref="AN10:AP11" si="6">AN11</f>
        <v>2562000</v>
      </c>
      <c r="AO10" s="422">
        <f t="shared" si="6"/>
        <v>2603000</v>
      </c>
      <c r="AP10" s="422">
        <f t="shared" si="6"/>
        <v>2791000</v>
      </c>
      <c r="AQ10" s="422">
        <f>AQ11</f>
        <v>7956000</v>
      </c>
      <c r="AR10" s="424">
        <f t="shared" ref="AR10:AR21" si="7">AQ10/(R10/100)</f>
        <v>26.076696165191741</v>
      </c>
      <c r="AS10" s="322"/>
      <c r="AT10" s="362">
        <f>AK10+AQ10</f>
        <v>17917000</v>
      </c>
      <c r="AU10" s="362">
        <f t="shared" ref="AU10:AU74" si="8">AT10/(R10/100)</f>
        <v>58.725008194034743</v>
      </c>
      <c r="AV10" s="42">
        <f>AE10+AT10</f>
        <v>30510000</v>
      </c>
      <c r="AW10" s="424">
        <f>AV10/(R10/100)</f>
        <v>100</v>
      </c>
      <c r="AX10" s="322"/>
      <c r="AY10" s="42">
        <f>R10-AV10</f>
        <v>0</v>
      </c>
      <c r="AZ10" s="424">
        <f>AV10/(R10/100)</f>
        <v>100</v>
      </c>
      <c r="BA10" s="42">
        <f>AV10-AY10</f>
        <v>30510000</v>
      </c>
      <c r="BB10" s="424"/>
    </row>
    <row r="11" spans="1:54" s="9" customFormat="1" ht="29.1" customHeight="1" thickBot="1" x14ac:dyDescent="0.25">
      <c r="A11" s="12"/>
      <c r="B11" s="2">
        <v>10</v>
      </c>
      <c r="C11" s="3"/>
      <c r="D11" s="8"/>
      <c r="E11" s="7"/>
      <c r="F11" s="3"/>
      <c r="G11" s="4"/>
      <c r="H11" s="5"/>
      <c r="I11" s="6"/>
      <c r="J11" s="7"/>
      <c r="K11" s="3"/>
      <c r="L11" s="3"/>
      <c r="M11" s="8"/>
      <c r="N11" s="40" t="s">
        <v>13</v>
      </c>
      <c r="O11" s="363" t="e">
        <f t="shared" si="0"/>
        <v>#REF!</v>
      </c>
      <c r="P11" s="363" t="e">
        <f t="shared" si="0"/>
        <v>#REF!</v>
      </c>
      <c r="Q11" s="49" t="e">
        <f t="shared" si="0"/>
        <v>#REF!</v>
      </c>
      <c r="R11" s="546">
        <f t="shared" si="0"/>
        <v>30510000</v>
      </c>
      <c r="S11" s="363">
        <f t="shared" si="0"/>
        <v>0</v>
      </c>
      <c r="T11" s="478">
        <f t="shared" si="0"/>
        <v>1020000</v>
      </c>
      <c r="U11" s="363">
        <f t="shared" si="0"/>
        <v>3844000</v>
      </c>
      <c r="V11" s="49">
        <f t="shared" ref="V11:V75" si="9">S11+T11+U11</f>
        <v>4864000</v>
      </c>
      <c r="W11" s="424">
        <f t="shared" ref="W11:W40" si="10">V11/(R11/100)</f>
        <v>15.942313995411341</v>
      </c>
      <c r="X11" s="322"/>
      <c r="Y11" s="363">
        <f t="shared" si="1"/>
        <v>2583000</v>
      </c>
      <c r="Z11" s="425">
        <f t="shared" si="1"/>
        <v>2573000</v>
      </c>
      <c r="AA11" s="425">
        <f t="shared" si="1"/>
        <v>2573000</v>
      </c>
      <c r="AB11" s="426">
        <f>AB12</f>
        <v>7729000</v>
      </c>
      <c r="AC11" s="427">
        <f t="shared" si="2"/>
        <v>25.332677810553918</v>
      </c>
      <c r="AD11" s="322"/>
      <c r="AE11" s="49">
        <f t="shared" ref="AE11:AE75" si="11">V11+AB11</f>
        <v>12593000</v>
      </c>
      <c r="AF11" s="427">
        <f t="shared" si="3"/>
        <v>41.274991805965257</v>
      </c>
      <c r="AG11" s="322"/>
      <c r="AH11" s="363">
        <f t="shared" si="4"/>
        <v>3283000</v>
      </c>
      <c r="AI11" s="425">
        <f t="shared" si="4"/>
        <v>3278000</v>
      </c>
      <c r="AJ11" s="425">
        <f t="shared" si="4"/>
        <v>3400000</v>
      </c>
      <c r="AK11" s="426">
        <f>AK12</f>
        <v>9961000</v>
      </c>
      <c r="AL11" s="427">
        <f t="shared" si="5"/>
        <v>32.648312028843002</v>
      </c>
      <c r="AM11" s="322"/>
      <c r="AN11" s="363">
        <f t="shared" si="6"/>
        <v>2562000</v>
      </c>
      <c r="AO11" s="425">
        <f t="shared" si="6"/>
        <v>2603000</v>
      </c>
      <c r="AP11" s="425">
        <f t="shared" si="6"/>
        <v>2791000</v>
      </c>
      <c r="AQ11" s="425">
        <f>AQ12</f>
        <v>7956000</v>
      </c>
      <c r="AR11" s="427">
        <f t="shared" si="7"/>
        <v>26.076696165191741</v>
      </c>
      <c r="AS11" s="322"/>
      <c r="AT11" s="363">
        <f t="shared" ref="AT11:AT75" si="12">AK11+AQ11</f>
        <v>17917000</v>
      </c>
      <c r="AU11" s="363">
        <f t="shared" si="8"/>
        <v>58.725008194034743</v>
      </c>
      <c r="AV11" s="49">
        <f>AE11+AT11</f>
        <v>30510000</v>
      </c>
      <c r="AW11" s="427">
        <f>AV11/(R11/100)</f>
        <v>100</v>
      </c>
      <c r="AX11" s="322"/>
      <c r="AY11" s="49">
        <f>R11-AV11</f>
        <v>0</v>
      </c>
      <c r="AZ11" s="427">
        <f>AV11/(R11/100)</f>
        <v>100</v>
      </c>
      <c r="BA11" s="49">
        <f t="shared" ref="BA11:BA75" si="13">AV11-AY11</f>
        <v>30510000</v>
      </c>
      <c r="BB11" s="427"/>
    </row>
    <row r="12" spans="1:54" s="9" customFormat="1" ht="29.1" customHeight="1" thickBot="1" x14ac:dyDescent="0.25">
      <c r="A12" s="12"/>
      <c r="B12" s="3"/>
      <c r="C12" s="13" t="s">
        <v>73</v>
      </c>
      <c r="D12" s="8"/>
      <c r="E12" s="7"/>
      <c r="F12" s="3"/>
      <c r="G12" s="4"/>
      <c r="H12" s="5"/>
      <c r="I12" s="6"/>
      <c r="J12" s="7"/>
      <c r="K12" s="3"/>
      <c r="L12" s="3"/>
      <c r="M12" s="8"/>
      <c r="N12" s="31" t="s">
        <v>132</v>
      </c>
      <c r="O12" s="364" t="e">
        <f t="shared" ref="O12:U12" si="14">O13+O38+O97+O110+O127</f>
        <v>#REF!</v>
      </c>
      <c r="P12" s="364" t="e">
        <f t="shared" si="14"/>
        <v>#REF!</v>
      </c>
      <c r="Q12" s="44" t="e">
        <f t="shared" si="14"/>
        <v>#REF!</v>
      </c>
      <c r="R12" s="364">
        <f>R13+R38+R97+R110+R127</f>
        <v>30510000</v>
      </c>
      <c r="S12" s="364">
        <f>S13+S97+S110+S127</f>
        <v>0</v>
      </c>
      <c r="T12" s="364">
        <f>T13+T38+T97+T110+T127</f>
        <v>1020000</v>
      </c>
      <c r="U12" s="364">
        <f t="shared" si="14"/>
        <v>3844000</v>
      </c>
      <c r="V12" s="44">
        <f t="shared" si="9"/>
        <v>4864000</v>
      </c>
      <c r="W12" s="424">
        <f t="shared" si="10"/>
        <v>15.942313995411341</v>
      </c>
      <c r="X12" s="322"/>
      <c r="Y12" s="364">
        <f>Y13+Y97+Y110+Y127+Y38</f>
        <v>2583000</v>
      </c>
      <c r="Z12" s="364">
        <f t="shared" ref="Z12:AA12" si="15">Z13+Z97+Z110+Z127+Z38</f>
        <v>2573000</v>
      </c>
      <c r="AA12" s="364">
        <f t="shared" si="15"/>
        <v>2573000</v>
      </c>
      <c r="AB12" s="429">
        <f>AB13+AB97+AB110+AB127+AB38</f>
        <v>7729000</v>
      </c>
      <c r="AC12" s="430">
        <f t="shared" si="2"/>
        <v>25.332677810553918</v>
      </c>
      <c r="AD12" s="322"/>
      <c r="AE12" s="44">
        <f t="shared" si="11"/>
        <v>12593000</v>
      </c>
      <c r="AF12" s="430">
        <f t="shared" si="3"/>
        <v>41.274991805965257</v>
      </c>
      <c r="AG12" s="322"/>
      <c r="AH12" s="364">
        <f>AH13+AH97+AH110+AH127+AH38</f>
        <v>3283000</v>
      </c>
      <c r="AI12" s="364">
        <f t="shared" ref="AI12:AJ12" si="16">AI13+AI97+AI110+AI127+AI38</f>
        <v>3278000</v>
      </c>
      <c r="AJ12" s="364">
        <f t="shared" si="16"/>
        <v>3400000</v>
      </c>
      <c r="AK12" s="429">
        <f>AK13+AK97+AK110+AK127+AK38</f>
        <v>9961000</v>
      </c>
      <c r="AL12" s="430">
        <f t="shared" si="5"/>
        <v>32.648312028843002</v>
      </c>
      <c r="AM12" s="322"/>
      <c r="AN12" s="364">
        <f>AN13+AN97+AN110+AN127+AN38</f>
        <v>2562000</v>
      </c>
      <c r="AO12" s="364">
        <f t="shared" ref="AO12:AP12" si="17">AO13+AO97+AO110+AO127+AO38</f>
        <v>2603000</v>
      </c>
      <c r="AP12" s="364">
        <f t="shared" si="17"/>
        <v>2791000</v>
      </c>
      <c r="AQ12" s="428">
        <f>AQ13+AQ97+AQ110+AQ127+AQ38</f>
        <v>7956000</v>
      </c>
      <c r="AR12" s="430">
        <f t="shared" si="7"/>
        <v>26.076696165191741</v>
      </c>
      <c r="AS12" s="322"/>
      <c r="AT12" s="364">
        <f t="shared" si="12"/>
        <v>17917000</v>
      </c>
      <c r="AU12" s="364">
        <f t="shared" si="8"/>
        <v>58.725008194034743</v>
      </c>
      <c r="AV12" s="44">
        <f>AE12+AT12</f>
        <v>30510000</v>
      </c>
      <c r="AW12" s="430">
        <f>AV12/(R12/100)</f>
        <v>100</v>
      </c>
      <c r="AX12" s="322"/>
      <c r="AY12" s="44">
        <f>R12-AV12</f>
        <v>0</v>
      </c>
      <c r="AZ12" s="430">
        <f>AV12/(R12/100)</f>
        <v>100</v>
      </c>
      <c r="BA12" s="44">
        <f t="shared" si="13"/>
        <v>30510000</v>
      </c>
      <c r="BB12" s="430"/>
    </row>
    <row r="13" spans="1:54" s="9" customFormat="1" ht="29.1" customHeight="1" thickBot="1" x14ac:dyDescent="0.25">
      <c r="A13" s="12"/>
      <c r="B13" s="3"/>
      <c r="C13" s="3"/>
      <c r="D13" s="14" t="s">
        <v>74</v>
      </c>
      <c r="E13" s="7"/>
      <c r="F13" s="3"/>
      <c r="G13" s="4"/>
      <c r="H13" s="5"/>
      <c r="I13" s="6"/>
      <c r="J13" s="7"/>
      <c r="K13" s="3"/>
      <c r="L13" s="3"/>
      <c r="M13" s="8"/>
      <c r="N13" s="41" t="s">
        <v>133</v>
      </c>
      <c r="O13" s="324" t="e">
        <f t="shared" ref="O13:U16" si="18">O14</f>
        <v>#REF!</v>
      </c>
      <c r="P13" s="324" t="e">
        <f t="shared" si="18"/>
        <v>#REF!</v>
      </c>
      <c r="Q13" s="45" t="e">
        <f t="shared" si="18"/>
        <v>#REF!</v>
      </c>
      <c r="R13" s="324">
        <f t="shared" si="18"/>
        <v>10000</v>
      </c>
      <c r="S13" s="324">
        <f t="shared" si="18"/>
        <v>0</v>
      </c>
      <c r="T13" s="431">
        <f t="shared" si="18"/>
        <v>0</v>
      </c>
      <c r="U13" s="431">
        <f t="shared" si="18"/>
        <v>10000</v>
      </c>
      <c r="V13" s="431">
        <f t="shared" si="9"/>
        <v>10000</v>
      </c>
      <c r="W13" s="424">
        <f t="shared" si="10"/>
        <v>100</v>
      </c>
      <c r="X13" s="322"/>
      <c r="Y13" s="324">
        <f t="shared" ref="Y13:AA16" si="19">Y14</f>
        <v>0</v>
      </c>
      <c r="Z13" s="431">
        <f t="shared" si="19"/>
        <v>0</v>
      </c>
      <c r="AA13" s="431">
        <f t="shared" si="19"/>
        <v>0</v>
      </c>
      <c r="AB13" s="432">
        <f t="shared" ref="AB13:AB18" si="20">AB14</f>
        <v>0</v>
      </c>
      <c r="AC13" s="433">
        <f t="shared" si="2"/>
        <v>0</v>
      </c>
      <c r="AD13" s="322"/>
      <c r="AE13" s="431">
        <f t="shared" si="11"/>
        <v>10000</v>
      </c>
      <c r="AF13" s="433">
        <f t="shared" si="3"/>
        <v>100</v>
      </c>
      <c r="AG13" s="322"/>
      <c r="AH13" s="324">
        <f t="shared" ref="AH13:AJ16" si="21">AH14</f>
        <v>0</v>
      </c>
      <c r="AI13" s="431">
        <f t="shared" si="21"/>
        <v>0</v>
      </c>
      <c r="AJ13" s="431">
        <f t="shared" si="21"/>
        <v>0</v>
      </c>
      <c r="AK13" s="432">
        <f t="shared" ref="AK13:AK18" si="22">AK14</f>
        <v>0</v>
      </c>
      <c r="AL13" s="433">
        <f t="shared" si="5"/>
        <v>0</v>
      </c>
      <c r="AM13" s="322"/>
      <c r="AN13" s="324">
        <f t="shared" ref="AN13:AP16" si="23">AN14</f>
        <v>0</v>
      </c>
      <c r="AO13" s="431">
        <f t="shared" si="23"/>
        <v>0</v>
      </c>
      <c r="AP13" s="431">
        <f t="shared" si="23"/>
        <v>0</v>
      </c>
      <c r="AQ13" s="431">
        <f t="shared" ref="AQ13:AQ18" si="24">AQ14</f>
        <v>0</v>
      </c>
      <c r="AR13" s="433">
        <f t="shared" si="7"/>
        <v>0</v>
      </c>
      <c r="AS13" s="322"/>
      <c r="AT13" s="431">
        <f t="shared" si="12"/>
        <v>0</v>
      </c>
      <c r="AU13" s="431">
        <f t="shared" si="8"/>
        <v>0</v>
      </c>
      <c r="AV13" s="431">
        <f>AE13+AT13</f>
        <v>10000</v>
      </c>
      <c r="AW13" s="433">
        <f>AV13/(R13/100)</f>
        <v>100</v>
      </c>
      <c r="AX13" s="322"/>
      <c r="AY13" s="431">
        <f>R13-AV13</f>
        <v>0</v>
      </c>
      <c r="AZ13" s="433">
        <f>AV13/(R13/100)</f>
        <v>100</v>
      </c>
      <c r="BA13" s="431">
        <f t="shared" si="13"/>
        <v>10000</v>
      </c>
      <c r="BB13" s="433"/>
    </row>
    <row r="14" spans="1:54" ht="29.1" customHeight="1" thickBot="1" x14ac:dyDescent="0.25">
      <c r="A14" s="15"/>
      <c r="B14" s="10"/>
      <c r="C14" s="10"/>
      <c r="D14" s="11"/>
      <c r="E14" s="1" t="s">
        <v>73</v>
      </c>
      <c r="F14" s="3"/>
      <c r="G14" s="4"/>
      <c r="H14" s="5"/>
      <c r="I14" s="6"/>
      <c r="J14" s="7"/>
      <c r="K14" s="3"/>
      <c r="L14" s="3"/>
      <c r="M14" s="8"/>
      <c r="N14" s="40" t="s">
        <v>14</v>
      </c>
      <c r="O14" s="326" t="e">
        <f t="shared" si="18"/>
        <v>#REF!</v>
      </c>
      <c r="P14" s="326" t="e">
        <f t="shared" si="18"/>
        <v>#REF!</v>
      </c>
      <c r="Q14" s="43" t="e">
        <f t="shared" si="18"/>
        <v>#REF!</v>
      </c>
      <c r="R14" s="326">
        <f t="shared" si="18"/>
        <v>10000</v>
      </c>
      <c r="S14" s="326">
        <f t="shared" si="18"/>
        <v>0</v>
      </c>
      <c r="T14" s="434">
        <f t="shared" si="18"/>
        <v>0</v>
      </c>
      <c r="U14" s="434">
        <f t="shared" si="18"/>
        <v>10000</v>
      </c>
      <c r="V14" s="434">
        <f t="shared" si="9"/>
        <v>10000</v>
      </c>
      <c r="W14" s="424">
        <f t="shared" si="10"/>
        <v>100</v>
      </c>
      <c r="X14" s="322"/>
      <c r="Y14" s="326">
        <f t="shared" si="19"/>
        <v>0</v>
      </c>
      <c r="Z14" s="434">
        <f t="shared" si="19"/>
        <v>0</v>
      </c>
      <c r="AA14" s="434">
        <f t="shared" si="19"/>
        <v>0</v>
      </c>
      <c r="AB14" s="435">
        <f t="shared" si="20"/>
        <v>0</v>
      </c>
      <c r="AC14" s="436">
        <f t="shared" si="2"/>
        <v>0</v>
      </c>
      <c r="AD14" s="322"/>
      <c r="AE14" s="434">
        <f t="shared" si="11"/>
        <v>10000</v>
      </c>
      <c r="AF14" s="436">
        <f t="shared" si="3"/>
        <v>100</v>
      </c>
      <c r="AG14" s="322"/>
      <c r="AH14" s="326">
        <f t="shared" si="21"/>
        <v>0</v>
      </c>
      <c r="AI14" s="434">
        <f t="shared" si="21"/>
        <v>0</v>
      </c>
      <c r="AJ14" s="434">
        <f t="shared" si="21"/>
        <v>0</v>
      </c>
      <c r="AK14" s="435">
        <f t="shared" si="22"/>
        <v>0</v>
      </c>
      <c r="AL14" s="436">
        <f t="shared" si="5"/>
        <v>0</v>
      </c>
      <c r="AM14" s="322"/>
      <c r="AN14" s="326">
        <f t="shared" si="23"/>
        <v>0</v>
      </c>
      <c r="AO14" s="434">
        <f t="shared" si="23"/>
        <v>0</v>
      </c>
      <c r="AP14" s="434">
        <f t="shared" si="23"/>
        <v>0</v>
      </c>
      <c r="AQ14" s="42">
        <f t="shared" si="24"/>
        <v>0</v>
      </c>
      <c r="AR14" s="436">
        <f t="shared" si="7"/>
        <v>0</v>
      </c>
      <c r="AS14" s="322"/>
      <c r="AT14" s="434">
        <f t="shared" si="12"/>
        <v>0</v>
      </c>
      <c r="AU14" s="434">
        <f t="shared" si="8"/>
        <v>0</v>
      </c>
      <c r="AV14" s="434">
        <f>AE14+AT14</f>
        <v>10000</v>
      </c>
      <c r="AW14" s="436">
        <f>AV14/(R14/100)</f>
        <v>100</v>
      </c>
      <c r="AX14" s="322"/>
      <c r="AY14" s="434">
        <f>R14-AV14</f>
        <v>0</v>
      </c>
      <c r="AZ14" s="436">
        <f>AV14/(R14/100)</f>
        <v>100</v>
      </c>
      <c r="BA14" s="434">
        <f t="shared" si="13"/>
        <v>10000</v>
      </c>
      <c r="BB14" s="436"/>
    </row>
    <row r="15" spans="1:54" ht="29.1" customHeight="1" thickBot="1" x14ac:dyDescent="0.25">
      <c r="A15" s="15"/>
      <c r="B15" s="10"/>
      <c r="C15" s="10"/>
      <c r="D15" s="11"/>
      <c r="E15" s="16"/>
      <c r="F15" s="17">
        <v>8</v>
      </c>
      <c r="G15" s="18"/>
      <c r="H15" s="19"/>
      <c r="I15" s="20"/>
      <c r="J15" s="16"/>
      <c r="K15" s="10"/>
      <c r="L15" s="10"/>
      <c r="M15" s="11"/>
      <c r="N15" s="31" t="s">
        <v>15</v>
      </c>
      <c r="O15" s="364" t="e">
        <f t="shared" si="18"/>
        <v>#REF!</v>
      </c>
      <c r="P15" s="364" t="e">
        <f t="shared" si="18"/>
        <v>#REF!</v>
      </c>
      <c r="Q15" s="44" t="e">
        <f t="shared" si="18"/>
        <v>#REF!</v>
      </c>
      <c r="R15" s="364">
        <f t="shared" si="18"/>
        <v>10000</v>
      </c>
      <c r="S15" s="364">
        <f t="shared" si="18"/>
        <v>0</v>
      </c>
      <c r="T15" s="428">
        <f t="shared" si="18"/>
        <v>0</v>
      </c>
      <c r="U15" s="428">
        <f t="shared" si="18"/>
        <v>10000</v>
      </c>
      <c r="V15" s="428">
        <f t="shared" si="9"/>
        <v>10000</v>
      </c>
      <c r="W15" s="424">
        <f t="shared" si="10"/>
        <v>100</v>
      </c>
      <c r="X15" s="322"/>
      <c r="Y15" s="364">
        <f t="shared" si="19"/>
        <v>0</v>
      </c>
      <c r="Z15" s="428">
        <f t="shared" si="19"/>
        <v>0</v>
      </c>
      <c r="AA15" s="428">
        <f t="shared" si="19"/>
        <v>0</v>
      </c>
      <c r="AB15" s="429">
        <f t="shared" si="20"/>
        <v>0</v>
      </c>
      <c r="AC15" s="430">
        <f t="shared" si="2"/>
        <v>0</v>
      </c>
      <c r="AD15" s="322"/>
      <c r="AE15" s="428">
        <f t="shared" si="11"/>
        <v>10000</v>
      </c>
      <c r="AF15" s="430">
        <f t="shared" si="3"/>
        <v>100</v>
      </c>
      <c r="AG15" s="322"/>
      <c r="AH15" s="364">
        <f t="shared" si="21"/>
        <v>0</v>
      </c>
      <c r="AI15" s="428">
        <f t="shared" si="21"/>
        <v>0</v>
      </c>
      <c r="AJ15" s="428">
        <f t="shared" si="21"/>
        <v>0</v>
      </c>
      <c r="AK15" s="429">
        <f t="shared" si="22"/>
        <v>0</v>
      </c>
      <c r="AL15" s="430">
        <f t="shared" si="5"/>
        <v>0</v>
      </c>
      <c r="AM15" s="322"/>
      <c r="AN15" s="364">
        <f t="shared" si="23"/>
        <v>0</v>
      </c>
      <c r="AO15" s="428">
        <f t="shared" si="23"/>
        <v>0</v>
      </c>
      <c r="AP15" s="428">
        <f t="shared" si="23"/>
        <v>0</v>
      </c>
      <c r="AQ15" s="49">
        <f t="shared" si="24"/>
        <v>0</v>
      </c>
      <c r="AR15" s="430">
        <f t="shared" si="7"/>
        <v>0</v>
      </c>
      <c r="AS15" s="322"/>
      <c r="AT15" s="428">
        <f t="shared" si="12"/>
        <v>0</v>
      </c>
      <c r="AU15" s="428">
        <f t="shared" si="8"/>
        <v>0</v>
      </c>
      <c r="AV15" s="428">
        <f>AE15+AT15</f>
        <v>10000</v>
      </c>
      <c r="AW15" s="430">
        <f>AV15/(R15/100)</f>
        <v>100</v>
      </c>
      <c r="AX15" s="322"/>
      <c r="AY15" s="428">
        <f>R15-AV15</f>
        <v>0</v>
      </c>
      <c r="AZ15" s="430">
        <f>AV15/(R15/100)</f>
        <v>100</v>
      </c>
      <c r="BA15" s="428">
        <f t="shared" si="13"/>
        <v>10000</v>
      </c>
      <c r="BB15" s="430"/>
    </row>
    <row r="16" spans="1:54" ht="29.1" customHeight="1" thickBot="1" x14ac:dyDescent="0.25">
      <c r="A16" s="15"/>
      <c r="B16" s="10"/>
      <c r="C16" s="10"/>
      <c r="D16" s="11"/>
      <c r="E16" s="16"/>
      <c r="F16" s="10"/>
      <c r="G16" s="21">
        <v>8</v>
      </c>
      <c r="H16" s="22"/>
      <c r="I16" s="20"/>
      <c r="J16" s="16"/>
      <c r="K16" s="10"/>
      <c r="L16" s="10"/>
      <c r="M16" s="11"/>
      <c r="N16" s="31" t="s">
        <v>15</v>
      </c>
      <c r="O16" s="364" t="e">
        <f>O17+#REF!</f>
        <v>#REF!</v>
      </c>
      <c r="P16" s="364" t="e">
        <f>P17+#REF!</f>
        <v>#REF!</v>
      </c>
      <c r="Q16" s="44" t="e">
        <f t="shared" ref="Q16:S18" si="25">Q17</f>
        <v>#REF!</v>
      </c>
      <c r="R16" s="364">
        <f t="shared" si="25"/>
        <v>10000</v>
      </c>
      <c r="S16" s="364">
        <f t="shared" si="25"/>
        <v>0</v>
      </c>
      <c r="T16" s="428">
        <f t="shared" si="18"/>
        <v>0</v>
      </c>
      <c r="U16" s="428">
        <f t="shared" si="18"/>
        <v>10000</v>
      </c>
      <c r="V16" s="428">
        <f t="shared" si="9"/>
        <v>10000</v>
      </c>
      <c r="W16" s="424">
        <f t="shared" si="10"/>
        <v>100</v>
      </c>
      <c r="X16" s="322"/>
      <c r="Y16" s="364">
        <f>Y17</f>
        <v>0</v>
      </c>
      <c r="Z16" s="428">
        <f t="shared" si="19"/>
        <v>0</v>
      </c>
      <c r="AA16" s="428">
        <f t="shared" si="19"/>
        <v>0</v>
      </c>
      <c r="AB16" s="429">
        <f t="shared" si="20"/>
        <v>0</v>
      </c>
      <c r="AC16" s="430">
        <f t="shared" si="2"/>
        <v>0</v>
      </c>
      <c r="AD16" s="322"/>
      <c r="AE16" s="428">
        <f t="shared" si="11"/>
        <v>10000</v>
      </c>
      <c r="AF16" s="430">
        <f t="shared" si="3"/>
        <v>100</v>
      </c>
      <c r="AG16" s="322"/>
      <c r="AH16" s="364">
        <f>AH17</f>
        <v>0</v>
      </c>
      <c r="AI16" s="428">
        <f t="shared" si="21"/>
        <v>0</v>
      </c>
      <c r="AJ16" s="428">
        <f t="shared" si="21"/>
        <v>0</v>
      </c>
      <c r="AK16" s="429">
        <f t="shared" si="22"/>
        <v>0</v>
      </c>
      <c r="AL16" s="430">
        <f t="shared" si="5"/>
        <v>0</v>
      </c>
      <c r="AM16" s="322"/>
      <c r="AN16" s="364">
        <f>AN17</f>
        <v>0</v>
      </c>
      <c r="AO16" s="428">
        <f t="shared" si="23"/>
        <v>0</v>
      </c>
      <c r="AP16" s="428">
        <f t="shared" si="23"/>
        <v>0</v>
      </c>
      <c r="AQ16" s="44">
        <f t="shared" si="24"/>
        <v>0</v>
      </c>
      <c r="AR16" s="430">
        <f t="shared" si="7"/>
        <v>0</v>
      </c>
      <c r="AS16" s="322"/>
      <c r="AT16" s="428">
        <f t="shared" si="12"/>
        <v>0</v>
      </c>
      <c r="AU16" s="428">
        <f t="shared" si="8"/>
        <v>0</v>
      </c>
      <c r="AV16" s="428">
        <f>AE16+AT16</f>
        <v>10000</v>
      </c>
      <c r="AW16" s="430">
        <f>AV16/(R16/100)</f>
        <v>100</v>
      </c>
      <c r="AX16" s="322"/>
      <c r="AY16" s="428">
        <f>R16-AV16</f>
        <v>0</v>
      </c>
      <c r="AZ16" s="430">
        <f>AV16/(R16/100)</f>
        <v>100</v>
      </c>
      <c r="BA16" s="428">
        <f t="shared" si="13"/>
        <v>10000</v>
      </c>
      <c r="BB16" s="430"/>
    </row>
    <row r="17" spans="1:54" ht="29.1" customHeight="1" thickBot="1" x14ac:dyDescent="0.25">
      <c r="A17" s="15"/>
      <c r="B17" s="10"/>
      <c r="C17" s="10"/>
      <c r="D17" s="11"/>
      <c r="E17" s="16"/>
      <c r="F17" s="10"/>
      <c r="G17" s="21"/>
      <c r="H17" s="92" t="s">
        <v>97</v>
      </c>
      <c r="I17" s="20"/>
      <c r="J17" s="16"/>
      <c r="K17" s="10"/>
      <c r="L17" s="10"/>
      <c r="M17" s="11"/>
      <c r="N17" s="31" t="s">
        <v>15</v>
      </c>
      <c r="O17" s="364" t="e">
        <f>O18</f>
        <v>#REF!</v>
      </c>
      <c r="P17" s="364" t="e">
        <f>P18</f>
        <v>#REF!</v>
      </c>
      <c r="Q17" s="44" t="e">
        <f t="shared" si="25"/>
        <v>#REF!</v>
      </c>
      <c r="R17" s="364">
        <f t="shared" si="25"/>
        <v>10000</v>
      </c>
      <c r="S17" s="364">
        <f t="shared" si="25"/>
        <v>0</v>
      </c>
      <c r="T17" s="428">
        <f>T18</f>
        <v>0</v>
      </c>
      <c r="U17" s="428">
        <f>U18</f>
        <v>10000</v>
      </c>
      <c r="V17" s="428">
        <f t="shared" si="9"/>
        <v>10000</v>
      </c>
      <c r="W17" s="424">
        <f t="shared" si="10"/>
        <v>100</v>
      </c>
      <c r="X17" s="322"/>
      <c r="Y17" s="364">
        <f>Y18</f>
        <v>0</v>
      </c>
      <c r="Z17" s="428">
        <f>Z18</f>
        <v>0</v>
      </c>
      <c r="AA17" s="428">
        <f>AA18</f>
        <v>0</v>
      </c>
      <c r="AB17" s="429">
        <f t="shared" si="20"/>
        <v>0</v>
      </c>
      <c r="AC17" s="430">
        <f t="shared" si="2"/>
        <v>0</v>
      </c>
      <c r="AD17" s="322"/>
      <c r="AE17" s="428">
        <f t="shared" si="11"/>
        <v>10000</v>
      </c>
      <c r="AF17" s="430">
        <f t="shared" si="3"/>
        <v>100</v>
      </c>
      <c r="AG17" s="322"/>
      <c r="AH17" s="364">
        <f>AH18</f>
        <v>0</v>
      </c>
      <c r="AI17" s="428">
        <f>AI18</f>
        <v>0</v>
      </c>
      <c r="AJ17" s="428">
        <f>AJ18</f>
        <v>0</v>
      </c>
      <c r="AK17" s="429">
        <f t="shared" si="22"/>
        <v>0</v>
      </c>
      <c r="AL17" s="430">
        <f t="shared" si="5"/>
        <v>0</v>
      </c>
      <c r="AM17" s="322"/>
      <c r="AN17" s="364">
        <f>AN18</f>
        <v>0</v>
      </c>
      <c r="AO17" s="428">
        <f>AO18</f>
        <v>0</v>
      </c>
      <c r="AP17" s="428">
        <f>AP18</f>
        <v>0</v>
      </c>
      <c r="AQ17" s="431">
        <f t="shared" si="24"/>
        <v>0</v>
      </c>
      <c r="AR17" s="430">
        <f t="shared" si="7"/>
        <v>0</v>
      </c>
      <c r="AS17" s="322"/>
      <c r="AT17" s="428">
        <f t="shared" si="12"/>
        <v>0</v>
      </c>
      <c r="AU17" s="428">
        <f t="shared" si="8"/>
        <v>0</v>
      </c>
      <c r="AV17" s="428">
        <f>AE17+AT17</f>
        <v>10000</v>
      </c>
      <c r="AW17" s="430">
        <f>AV17/(R17/100)</f>
        <v>100</v>
      </c>
      <c r="AX17" s="322"/>
      <c r="AY17" s="428">
        <f>R17-AV17</f>
        <v>0</v>
      </c>
      <c r="AZ17" s="430">
        <f>AV17/(R17/100)</f>
        <v>100</v>
      </c>
      <c r="BA17" s="428">
        <f t="shared" si="13"/>
        <v>10000</v>
      </c>
      <c r="BB17" s="430"/>
    </row>
    <row r="18" spans="1:54" s="9" customFormat="1" ht="29.1" customHeight="1" thickBot="1" x14ac:dyDescent="0.25">
      <c r="A18" s="12"/>
      <c r="B18" s="3"/>
      <c r="C18" s="3"/>
      <c r="D18" s="8"/>
      <c r="E18" s="7"/>
      <c r="F18" s="3"/>
      <c r="G18" s="4"/>
      <c r="H18" s="5"/>
      <c r="I18" s="23">
        <v>2</v>
      </c>
      <c r="J18" s="7"/>
      <c r="K18" s="3"/>
      <c r="L18" s="3"/>
      <c r="M18" s="8"/>
      <c r="N18" s="30" t="s">
        <v>126</v>
      </c>
      <c r="O18" s="297" t="e">
        <f>O19+#REF!</f>
        <v>#REF!</v>
      </c>
      <c r="P18" s="297" t="e">
        <f>P19+#REF!</f>
        <v>#REF!</v>
      </c>
      <c r="Q18" s="46" t="e">
        <f t="shared" si="25"/>
        <v>#REF!</v>
      </c>
      <c r="R18" s="297">
        <f t="shared" si="25"/>
        <v>10000</v>
      </c>
      <c r="S18" s="297">
        <f t="shared" si="25"/>
        <v>0</v>
      </c>
      <c r="T18" s="297">
        <f>T19</f>
        <v>0</v>
      </c>
      <c r="U18" s="297">
        <f>U19</f>
        <v>10000</v>
      </c>
      <c r="V18" s="46">
        <f t="shared" si="9"/>
        <v>10000</v>
      </c>
      <c r="W18" s="424">
        <f t="shared" si="10"/>
        <v>100</v>
      </c>
      <c r="X18" s="322"/>
      <c r="Y18" s="297">
        <f>Y19</f>
        <v>0</v>
      </c>
      <c r="Z18" s="297">
        <f>Z19</f>
        <v>0</v>
      </c>
      <c r="AA18" s="297">
        <f>AA19</f>
        <v>0</v>
      </c>
      <c r="AB18" s="438">
        <f t="shared" si="20"/>
        <v>0</v>
      </c>
      <c r="AC18" s="439">
        <f t="shared" si="2"/>
        <v>0</v>
      </c>
      <c r="AD18" s="322"/>
      <c r="AE18" s="46">
        <f t="shared" si="11"/>
        <v>10000</v>
      </c>
      <c r="AF18" s="439">
        <f t="shared" si="3"/>
        <v>100</v>
      </c>
      <c r="AG18" s="322"/>
      <c r="AH18" s="297">
        <f>AH19</f>
        <v>0</v>
      </c>
      <c r="AI18" s="297">
        <f>AI19</f>
        <v>0</v>
      </c>
      <c r="AJ18" s="297">
        <f>AJ19</f>
        <v>0</v>
      </c>
      <c r="AK18" s="438">
        <f t="shared" si="22"/>
        <v>0</v>
      </c>
      <c r="AL18" s="439">
        <f t="shared" si="5"/>
        <v>0</v>
      </c>
      <c r="AM18" s="322"/>
      <c r="AN18" s="297">
        <f>AN19</f>
        <v>0</v>
      </c>
      <c r="AO18" s="297">
        <f>AO19</f>
        <v>0</v>
      </c>
      <c r="AP18" s="297">
        <f>AP19</f>
        <v>0</v>
      </c>
      <c r="AQ18" s="434">
        <f t="shared" si="24"/>
        <v>0</v>
      </c>
      <c r="AR18" s="439">
        <f t="shared" si="7"/>
        <v>0</v>
      </c>
      <c r="AS18" s="322"/>
      <c r="AT18" s="297">
        <f t="shared" si="12"/>
        <v>0</v>
      </c>
      <c r="AU18" s="297">
        <f t="shared" si="8"/>
        <v>0</v>
      </c>
      <c r="AV18" s="46">
        <f>AE18+AT18</f>
        <v>10000</v>
      </c>
      <c r="AW18" s="439">
        <f>AV18/(R18/100)</f>
        <v>100</v>
      </c>
      <c r="AX18" s="322"/>
      <c r="AY18" s="46">
        <f>R18-AV18</f>
        <v>0</v>
      </c>
      <c r="AZ18" s="439">
        <f>AV18/(R18/100)</f>
        <v>100</v>
      </c>
      <c r="BA18" s="46">
        <f t="shared" si="13"/>
        <v>10000</v>
      </c>
      <c r="BB18" s="439"/>
    </row>
    <row r="19" spans="1:54" ht="29.1" customHeight="1" thickBot="1" x14ac:dyDescent="0.25">
      <c r="A19" s="15"/>
      <c r="B19" s="10"/>
      <c r="C19" s="10"/>
      <c r="D19" s="11"/>
      <c r="E19" s="16"/>
      <c r="F19" s="10"/>
      <c r="G19" s="18"/>
      <c r="H19" s="19"/>
      <c r="I19" s="20"/>
      <c r="J19" s="24" t="s">
        <v>76</v>
      </c>
      <c r="K19" s="10"/>
      <c r="L19" s="10"/>
      <c r="M19" s="11"/>
      <c r="N19" s="31" t="s">
        <v>20</v>
      </c>
      <c r="O19" s="364" t="e">
        <f t="shared" ref="O19:U19" si="26">O20+O23+O26+O29+O32</f>
        <v>#REF!</v>
      </c>
      <c r="P19" s="364" t="e">
        <f t="shared" si="26"/>
        <v>#REF!</v>
      </c>
      <c r="Q19" s="44" t="e">
        <f t="shared" si="26"/>
        <v>#REF!</v>
      </c>
      <c r="R19" s="364">
        <f t="shared" si="26"/>
        <v>10000</v>
      </c>
      <c r="S19" s="364">
        <f t="shared" si="26"/>
        <v>0</v>
      </c>
      <c r="T19" s="364">
        <f t="shared" si="26"/>
        <v>0</v>
      </c>
      <c r="U19" s="364">
        <f t="shared" si="26"/>
        <v>10000</v>
      </c>
      <c r="V19" s="44">
        <f t="shared" si="9"/>
        <v>10000</v>
      </c>
      <c r="W19" s="424">
        <f t="shared" si="10"/>
        <v>100</v>
      </c>
      <c r="X19" s="322"/>
      <c r="Y19" s="364">
        <f>Y20+Y23+Y26+Y29+Y32</f>
        <v>0</v>
      </c>
      <c r="Z19" s="428">
        <f>Z20+Z23+Z26+Z29+Z32</f>
        <v>0</v>
      </c>
      <c r="AA19" s="428">
        <f>AA20+AA23+AA26+AA29+AA32</f>
        <v>0</v>
      </c>
      <c r="AB19" s="429">
        <f>AB20+AB23+AB26+AB29+AB32</f>
        <v>0</v>
      </c>
      <c r="AC19" s="430">
        <f t="shared" si="2"/>
        <v>0</v>
      </c>
      <c r="AD19" s="322"/>
      <c r="AE19" s="44">
        <f t="shared" si="11"/>
        <v>10000</v>
      </c>
      <c r="AF19" s="430">
        <f t="shared" si="3"/>
        <v>100</v>
      </c>
      <c r="AG19" s="322"/>
      <c r="AH19" s="364">
        <f>AH20+AH23+AH26+AH29+AH32</f>
        <v>0</v>
      </c>
      <c r="AI19" s="428">
        <f>AI20+AI23+AI26+AI29+AI32</f>
        <v>0</v>
      </c>
      <c r="AJ19" s="428">
        <f>AJ20+AJ23+AJ26+AJ29+AJ32</f>
        <v>0</v>
      </c>
      <c r="AK19" s="429">
        <f>AK20+AK23+AK26+AK29+AK32</f>
        <v>0</v>
      </c>
      <c r="AL19" s="430">
        <f t="shared" si="5"/>
        <v>0</v>
      </c>
      <c r="AM19" s="322"/>
      <c r="AN19" s="364">
        <f>AN20+AN23+AN26+AN29+AN32</f>
        <v>0</v>
      </c>
      <c r="AO19" s="428">
        <f>AO20+AO23+AO26+AO29+AO32</f>
        <v>0</v>
      </c>
      <c r="AP19" s="428">
        <f>AP20+AP23+AP26+AP29+AP32</f>
        <v>0</v>
      </c>
      <c r="AQ19" s="428">
        <f>AQ20+AQ23+AQ26+AQ29+AQ32</f>
        <v>0</v>
      </c>
      <c r="AR19" s="430">
        <f t="shared" si="7"/>
        <v>0</v>
      </c>
      <c r="AS19" s="322"/>
      <c r="AT19" s="364">
        <f t="shared" si="12"/>
        <v>0</v>
      </c>
      <c r="AU19" s="364">
        <f t="shared" si="8"/>
        <v>0</v>
      </c>
      <c r="AV19" s="44">
        <f>AE19+AT19</f>
        <v>10000</v>
      </c>
      <c r="AW19" s="430">
        <f>AV19/(R19/100)</f>
        <v>100</v>
      </c>
      <c r="AX19" s="322"/>
      <c r="AY19" s="44">
        <f>R19-AV19</f>
        <v>0</v>
      </c>
      <c r="AZ19" s="430">
        <f>AV19/(R19/100)</f>
        <v>100</v>
      </c>
      <c r="BA19" s="44">
        <f t="shared" si="13"/>
        <v>10000</v>
      </c>
      <c r="BB19" s="430"/>
    </row>
    <row r="20" spans="1:54" ht="29.1" customHeight="1" thickBot="1" x14ac:dyDescent="0.25">
      <c r="A20" s="15"/>
      <c r="B20" s="10"/>
      <c r="C20" s="10"/>
      <c r="D20" s="11"/>
      <c r="E20" s="16"/>
      <c r="F20" s="10"/>
      <c r="G20" s="18"/>
      <c r="H20" s="19"/>
      <c r="I20" s="20"/>
      <c r="J20" s="16"/>
      <c r="K20" s="365">
        <v>1</v>
      </c>
      <c r="L20" s="10"/>
      <c r="M20" s="11"/>
      <c r="N20" s="366" t="s">
        <v>21</v>
      </c>
      <c r="O20" s="368" t="e">
        <f>O21+#REF!+#REF!+#REF!</f>
        <v>#REF!</v>
      </c>
      <c r="P20" s="368" t="e">
        <f>P21+#REF!+#REF!+#REF!</f>
        <v>#REF!</v>
      </c>
      <c r="Q20" s="367" t="e">
        <f>Q21+#REF!+#REF!+#REF!</f>
        <v>#REF!</v>
      </c>
      <c r="R20" s="368">
        <f t="shared" ref="R20:U21" si="27">R21</f>
        <v>10000</v>
      </c>
      <c r="S20" s="368">
        <f t="shared" si="27"/>
        <v>0</v>
      </c>
      <c r="T20" s="440">
        <f t="shared" si="27"/>
        <v>0</v>
      </c>
      <c r="U20" s="440">
        <f t="shared" si="27"/>
        <v>10000</v>
      </c>
      <c r="V20" s="440">
        <f t="shared" si="9"/>
        <v>10000</v>
      </c>
      <c r="W20" s="424">
        <f t="shared" si="10"/>
        <v>100</v>
      </c>
      <c r="X20" s="322"/>
      <c r="Y20" s="368">
        <f t="shared" ref="Y20:AB21" si="28">Y21</f>
        <v>0</v>
      </c>
      <c r="Z20" s="440">
        <f t="shared" si="28"/>
        <v>0</v>
      </c>
      <c r="AA20" s="440">
        <f t="shared" si="28"/>
        <v>0</v>
      </c>
      <c r="AB20" s="440">
        <f t="shared" si="28"/>
        <v>0</v>
      </c>
      <c r="AC20" s="441">
        <f t="shared" si="2"/>
        <v>0</v>
      </c>
      <c r="AD20" s="322"/>
      <c r="AE20" s="440">
        <f t="shared" si="11"/>
        <v>10000</v>
      </c>
      <c r="AF20" s="441">
        <f t="shared" si="3"/>
        <v>100</v>
      </c>
      <c r="AG20" s="322"/>
      <c r="AH20" s="368">
        <f t="shared" ref="AH20:AJ21" si="29">AH21</f>
        <v>0</v>
      </c>
      <c r="AI20" s="440">
        <f t="shared" si="29"/>
        <v>0</v>
      </c>
      <c r="AJ20" s="440">
        <f t="shared" si="29"/>
        <v>0</v>
      </c>
      <c r="AK20" s="440">
        <f>AK21</f>
        <v>0</v>
      </c>
      <c r="AL20" s="441">
        <f t="shared" si="5"/>
        <v>0</v>
      </c>
      <c r="AM20" s="322"/>
      <c r="AN20" s="368">
        <f t="shared" ref="AN20:AP21" si="30">AN21</f>
        <v>0</v>
      </c>
      <c r="AO20" s="440">
        <f t="shared" si="30"/>
        <v>0</v>
      </c>
      <c r="AP20" s="440">
        <f t="shared" si="30"/>
        <v>0</v>
      </c>
      <c r="AQ20" s="428">
        <f>AQ21</f>
        <v>0</v>
      </c>
      <c r="AR20" s="441">
        <f t="shared" si="7"/>
        <v>0</v>
      </c>
      <c r="AS20" s="322"/>
      <c r="AT20" s="440">
        <f t="shared" si="12"/>
        <v>0</v>
      </c>
      <c r="AU20" s="440">
        <f t="shared" si="8"/>
        <v>0</v>
      </c>
      <c r="AV20" s="440">
        <f>AE20+AT20</f>
        <v>10000</v>
      </c>
      <c r="AW20" s="441">
        <f>AV20/(R20/100)</f>
        <v>100</v>
      </c>
      <c r="AX20" s="322"/>
      <c r="AY20" s="440">
        <f>R20-AV20</f>
        <v>0</v>
      </c>
      <c r="AZ20" s="441">
        <f>AV20/(R20/100)</f>
        <v>100</v>
      </c>
      <c r="BA20" s="440">
        <f t="shared" si="13"/>
        <v>10000</v>
      </c>
      <c r="BB20" s="441"/>
    </row>
    <row r="21" spans="1:54" ht="29.1" customHeight="1" thickBot="1" x14ac:dyDescent="0.25">
      <c r="A21" s="15"/>
      <c r="B21" s="10"/>
      <c r="C21" s="10"/>
      <c r="D21" s="11"/>
      <c r="E21" s="16"/>
      <c r="F21" s="10"/>
      <c r="G21" s="18"/>
      <c r="H21" s="19"/>
      <c r="I21" s="20"/>
      <c r="J21" s="16"/>
      <c r="K21" s="10"/>
      <c r="L21" s="377">
        <v>1</v>
      </c>
      <c r="M21" s="11"/>
      <c r="N21" s="378" t="s">
        <v>184</v>
      </c>
      <c r="O21" s="380" t="e">
        <f>#REF!+#REF!+O22+#REF!</f>
        <v>#REF!</v>
      </c>
      <c r="P21" s="380" t="e">
        <f>#REF!+#REF!+P22+#REF!</f>
        <v>#REF!</v>
      </c>
      <c r="Q21" s="379" t="e">
        <f>#REF!+#REF!+Q22+#REF!</f>
        <v>#REF!</v>
      </c>
      <c r="R21" s="380">
        <f t="shared" si="27"/>
        <v>10000</v>
      </c>
      <c r="S21" s="380">
        <f t="shared" si="27"/>
        <v>0</v>
      </c>
      <c r="T21" s="442">
        <f t="shared" si="27"/>
        <v>0</v>
      </c>
      <c r="U21" s="442">
        <f t="shared" si="27"/>
        <v>10000</v>
      </c>
      <c r="V21" s="442">
        <f t="shared" si="9"/>
        <v>10000</v>
      </c>
      <c r="W21" s="424">
        <f t="shared" si="10"/>
        <v>100</v>
      </c>
      <c r="X21" s="322"/>
      <c r="Y21" s="380">
        <f t="shared" si="28"/>
        <v>0</v>
      </c>
      <c r="Z21" s="442">
        <f t="shared" si="28"/>
        <v>0</v>
      </c>
      <c r="AA21" s="442">
        <f t="shared" si="28"/>
        <v>0</v>
      </c>
      <c r="AB21" s="442">
        <f t="shared" si="28"/>
        <v>0</v>
      </c>
      <c r="AC21" s="443">
        <f t="shared" si="2"/>
        <v>0</v>
      </c>
      <c r="AD21" s="322"/>
      <c r="AE21" s="442">
        <f t="shared" si="11"/>
        <v>10000</v>
      </c>
      <c r="AF21" s="443">
        <f t="shared" si="3"/>
        <v>100</v>
      </c>
      <c r="AG21" s="322"/>
      <c r="AH21" s="380">
        <f t="shared" si="29"/>
        <v>0</v>
      </c>
      <c r="AI21" s="442">
        <f t="shared" si="29"/>
        <v>0</v>
      </c>
      <c r="AJ21" s="442">
        <f t="shared" si="29"/>
        <v>0</v>
      </c>
      <c r="AK21" s="442">
        <f>AK22</f>
        <v>0</v>
      </c>
      <c r="AL21" s="443">
        <f t="shared" si="5"/>
        <v>0</v>
      </c>
      <c r="AM21" s="322"/>
      <c r="AN21" s="380">
        <f t="shared" si="30"/>
        <v>0</v>
      </c>
      <c r="AO21" s="442">
        <f t="shared" si="30"/>
        <v>0</v>
      </c>
      <c r="AP21" s="442">
        <f t="shared" si="30"/>
        <v>0</v>
      </c>
      <c r="AQ21" s="428">
        <f>AQ22</f>
        <v>0</v>
      </c>
      <c r="AR21" s="443">
        <f t="shared" si="7"/>
        <v>0</v>
      </c>
      <c r="AS21" s="322"/>
      <c r="AT21" s="442">
        <f t="shared" si="12"/>
        <v>0</v>
      </c>
      <c r="AU21" s="442">
        <f t="shared" si="8"/>
        <v>0</v>
      </c>
      <c r="AV21" s="442">
        <f>AE21+AT21</f>
        <v>10000</v>
      </c>
      <c r="AW21" s="443">
        <f>AV21/(R21/100)</f>
        <v>100</v>
      </c>
      <c r="AX21" s="322"/>
      <c r="AY21" s="442">
        <f>R21-AV21</f>
        <v>0</v>
      </c>
      <c r="AZ21" s="443">
        <f>AV21/(R21/100)</f>
        <v>100</v>
      </c>
      <c r="BA21" s="442">
        <f t="shared" si="13"/>
        <v>10000</v>
      </c>
      <c r="BB21" s="443"/>
    </row>
    <row r="22" spans="1:54" ht="29.1" customHeight="1" thickBot="1" x14ac:dyDescent="0.25">
      <c r="A22" s="15"/>
      <c r="B22" s="10"/>
      <c r="C22" s="10"/>
      <c r="D22" s="11"/>
      <c r="E22" s="16"/>
      <c r="F22" s="10"/>
      <c r="G22" s="18"/>
      <c r="H22" s="19"/>
      <c r="I22" s="20"/>
      <c r="J22" s="16"/>
      <c r="K22" s="10"/>
      <c r="L22" s="10"/>
      <c r="M22" s="381" t="s">
        <v>74</v>
      </c>
      <c r="N22" s="382" t="s">
        <v>169</v>
      </c>
      <c r="O22" s="384">
        <f>[2]ÖD1!P2248</f>
        <v>100000</v>
      </c>
      <c r="P22" s="384">
        <f>[2]ÖD1!Q2248</f>
        <v>1074000</v>
      </c>
      <c r="Q22" s="383">
        <f>[2]ÖD1!R2248</f>
        <v>3376000</v>
      </c>
      <c r="R22" s="384">
        <v>10000</v>
      </c>
      <c r="S22" s="384"/>
      <c r="T22" s="444"/>
      <c r="U22" s="444">
        <v>10000</v>
      </c>
      <c r="V22" s="444">
        <f t="shared" si="9"/>
        <v>10000</v>
      </c>
      <c r="W22" s="424">
        <f t="shared" si="10"/>
        <v>100</v>
      </c>
      <c r="X22" s="322"/>
      <c r="Y22" s="384"/>
      <c r="Z22" s="444"/>
      <c r="AA22" s="444"/>
      <c r="AB22" s="445">
        <f>SUM(Y22:AA22)</f>
        <v>0</v>
      </c>
      <c r="AC22" s="446">
        <f t="shared" ref="AC22:AC37" si="31">AB22/(Q22/100)</f>
        <v>0</v>
      </c>
      <c r="AD22" s="322"/>
      <c r="AE22" s="444">
        <f t="shared" si="11"/>
        <v>10000</v>
      </c>
      <c r="AF22" s="446">
        <f t="shared" ref="AF22:AF37" si="32">AE22/(Q22/100)</f>
        <v>0.29620853080568721</v>
      </c>
      <c r="AG22" s="322"/>
      <c r="AH22" s="384"/>
      <c r="AI22" s="444"/>
      <c r="AJ22" s="444"/>
      <c r="AK22" s="445">
        <f>SUM(AH22:AJ22)</f>
        <v>0</v>
      </c>
      <c r="AL22" s="446">
        <f>AK22/(Q22/100)</f>
        <v>0</v>
      </c>
      <c r="AM22" s="322"/>
      <c r="AN22" s="384"/>
      <c r="AO22" s="444"/>
      <c r="AP22" s="444"/>
      <c r="AQ22" s="46">
        <f>SUM(AN22:AP22)</f>
        <v>0</v>
      </c>
      <c r="AR22" s="446">
        <f>AQ22/(Q22/100)</f>
        <v>0</v>
      </c>
      <c r="AS22" s="322"/>
      <c r="AT22" s="444">
        <f t="shared" si="12"/>
        <v>0</v>
      </c>
      <c r="AU22" s="444">
        <f t="shared" si="8"/>
        <v>0</v>
      </c>
      <c r="AV22" s="444">
        <f>AE22+AT22</f>
        <v>10000</v>
      </c>
      <c r="AW22" s="446">
        <f>AV22/(Q22/100)</f>
        <v>0.29620853080568721</v>
      </c>
      <c r="AX22" s="322"/>
      <c r="AY22" s="444">
        <f>R22-AV22</f>
        <v>0</v>
      </c>
      <c r="AZ22" s="446">
        <f>AV22/(R22/100)</f>
        <v>100</v>
      </c>
      <c r="BA22" s="444">
        <f t="shared" si="13"/>
        <v>10000</v>
      </c>
      <c r="BB22" s="446"/>
    </row>
    <row r="23" spans="1:54" ht="29.1" hidden="1" customHeight="1" thickBot="1" x14ac:dyDescent="0.25">
      <c r="A23" s="15"/>
      <c r="B23" s="10"/>
      <c r="C23" s="10"/>
      <c r="D23" s="11"/>
      <c r="E23" s="16"/>
      <c r="F23" s="10"/>
      <c r="G23" s="18"/>
      <c r="H23" s="19"/>
      <c r="I23" s="20"/>
      <c r="J23" s="16"/>
      <c r="K23" s="365">
        <v>2</v>
      </c>
      <c r="L23" s="10"/>
      <c r="M23" s="11"/>
      <c r="N23" s="366" t="s">
        <v>22</v>
      </c>
      <c r="O23" s="368" t="e">
        <f>#REF!+O24+#REF!+#REF!+#REF!</f>
        <v>#REF!</v>
      </c>
      <c r="P23" s="368" t="e">
        <f>#REF!+P24+#REF!+#REF!+#REF!</f>
        <v>#REF!</v>
      </c>
      <c r="Q23" s="367" t="e">
        <f>#REF!+Q24+#REF!+#REF!+#REF!</f>
        <v>#REF!</v>
      </c>
      <c r="R23" s="368">
        <f t="shared" ref="R23:U24" si="33">R24</f>
        <v>0</v>
      </c>
      <c r="S23" s="368">
        <f t="shared" si="33"/>
        <v>0</v>
      </c>
      <c r="T23" s="440">
        <f t="shared" si="33"/>
        <v>0</v>
      </c>
      <c r="U23" s="440">
        <f t="shared" si="33"/>
        <v>0</v>
      </c>
      <c r="V23" s="440">
        <f t="shared" si="9"/>
        <v>0</v>
      </c>
      <c r="W23" s="424" t="e">
        <f t="shared" si="10"/>
        <v>#DIV/0!</v>
      </c>
      <c r="X23" s="322"/>
      <c r="Y23" s="368">
        <f t="shared" ref="Y23:AB24" si="34">Y24</f>
        <v>0</v>
      </c>
      <c r="Z23" s="440">
        <f t="shared" si="34"/>
        <v>0</v>
      </c>
      <c r="AA23" s="440">
        <f t="shared" si="34"/>
        <v>0</v>
      </c>
      <c r="AB23" s="440">
        <f t="shared" si="34"/>
        <v>0</v>
      </c>
      <c r="AC23" s="441" t="e">
        <f>AB23/(R23/100)</f>
        <v>#DIV/0!</v>
      </c>
      <c r="AD23" s="322"/>
      <c r="AE23" s="440">
        <f t="shared" si="11"/>
        <v>0</v>
      </c>
      <c r="AF23" s="441" t="e">
        <f>AE23/(R23/100)</f>
        <v>#DIV/0!</v>
      </c>
      <c r="AG23" s="322"/>
      <c r="AH23" s="368">
        <f t="shared" ref="AH23:AJ24" si="35">AH24</f>
        <v>0</v>
      </c>
      <c r="AI23" s="440">
        <f t="shared" si="35"/>
        <v>0</v>
      </c>
      <c r="AJ23" s="440">
        <f t="shared" si="35"/>
        <v>0</v>
      </c>
      <c r="AK23" s="440">
        <f>AK24</f>
        <v>0</v>
      </c>
      <c r="AL23" s="441" t="e">
        <f>AK23/(R23/100)</f>
        <v>#DIV/0!</v>
      </c>
      <c r="AM23" s="322"/>
      <c r="AN23" s="368">
        <f t="shared" ref="AN23:AP24" si="36">AN24</f>
        <v>0</v>
      </c>
      <c r="AO23" s="440">
        <f t="shared" si="36"/>
        <v>0</v>
      </c>
      <c r="AP23" s="440">
        <f t="shared" si="36"/>
        <v>0</v>
      </c>
      <c r="AQ23" s="44">
        <f>AQ24</f>
        <v>0</v>
      </c>
      <c r="AR23" s="441" t="e">
        <f>AQ23/(R23/100)</f>
        <v>#DIV/0!</v>
      </c>
      <c r="AS23" s="322"/>
      <c r="AT23" s="440">
        <f t="shared" si="12"/>
        <v>0</v>
      </c>
      <c r="AU23" s="440" t="e">
        <f t="shared" si="8"/>
        <v>#DIV/0!</v>
      </c>
      <c r="AV23" s="440">
        <f>AE23+AT23</f>
        <v>0</v>
      </c>
      <c r="AW23" s="441" t="e">
        <f>AV23/(R23/100)</f>
        <v>#DIV/0!</v>
      </c>
      <c r="AX23" s="322"/>
      <c r="AY23" s="440">
        <f>R23-AV23</f>
        <v>0</v>
      </c>
      <c r="AZ23" s="441" t="e">
        <f>AV23/(R23/100)</f>
        <v>#DIV/0!</v>
      </c>
      <c r="BA23" s="440">
        <f t="shared" si="13"/>
        <v>0</v>
      </c>
      <c r="BB23" s="441"/>
    </row>
    <row r="24" spans="1:54" ht="29.1" hidden="1" customHeight="1" thickBot="1" x14ac:dyDescent="0.25">
      <c r="A24" s="15"/>
      <c r="B24" s="10"/>
      <c r="C24" s="10"/>
      <c r="D24" s="11"/>
      <c r="E24" s="16"/>
      <c r="F24" s="10"/>
      <c r="G24" s="18"/>
      <c r="H24" s="19"/>
      <c r="I24" s="20"/>
      <c r="J24" s="16"/>
      <c r="K24" s="10"/>
      <c r="L24" s="377">
        <v>2</v>
      </c>
      <c r="M24" s="11"/>
      <c r="N24" s="378" t="s">
        <v>170</v>
      </c>
      <c r="O24" s="380">
        <f>O25</f>
        <v>20000</v>
      </c>
      <c r="P24" s="380">
        <f>P25</f>
        <v>100000</v>
      </c>
      <c r="Q24" s="379">
        <f>Q25</f>
        <v>180000</v>
      </c>
      <c r="R24" s="380">
        <f t="shared" si="33"/>
        <v>0</v>
      </c>
      <c r="S24" s="380">
        <f t="shared" si="33"/>
        <v>0</v>
      </c>
      <c r="T24" s="442">
        <f t="shared" si="33"/>
        <v>0</v>
      </c>
      <c r="U24" s="442">
        <f t="shared" si="33"/>
        <v>0</v>
      </c>
      <c r="V24" s="442">
        <f t="shared" si="9"/>
        <v>0</v>
      </c>
      <c r="W24" s="424" t="e">
        <f t="shared" si="10"/>
        <v>#DIV/0!</v>
      </c>
      <c r="X24" s="322"/>
      <c r="Y24" s="380">
        <f t="shared" si="34"/>
        <v>0</v>
      </c>
      <c r="Z24" s="442">
        <f t="shared" si="34"/>
        <v>0</v>
      </c>
      <c r="AA24" s="442">
        <f t="shared" si="34"/>
        <v>0</v>
      </c>
      <c r="AB24" s="447">
        <f t="shared" si="34"/>
        <v>0</v>
      </c>
      <c r="AC24" s="443">
        <f t="shared" si="31"/>
        <v>0</v>
      </c>
      <c r="AD24" s="322"/>
      <c r="AE24" s="442">
        <f t="shared" si="11"/>
        <v>0</v>
      </c>
      <c r="AF24" s="443">
        <f t="shared" si="32"/>
        <v>0</v>
      </c>
      <c r="AG24" s="322"/>
      <c r="AH24" s="380">
        <f t="shared" si="35"/>
        <v>0</v>
      </c>
      <c r="AI24" s="442">
        <f t="shared" si="35"/>
        <v>0</v>
      </c>
      <c r="AJ24" s="442">
        <f t="shared" si="35"/>
        <v>0</v>
      </c>
      <c r="AK24" s="447">
        <f>AK25</f>
        <v>0</v>
      </c>
      <c r="AL24" s="443">
        <f>AK24/(Q24/100)</f>
        <v>0</v>
      </c>
      <c r="AM24" s="322"/>
      <c r="AN24" s="380">
        <f t="shared" si="36"/>
        <v>0</v>
      </c>
      <c r="AO24" s="442">
        <f t="shared" si="36"/>
        <v>0</v>
      </c>
      <c r="AP24" s="442">
        <f t="shared" si="36"/>
        <v>0</v>
      </c>
      <c r="AQ24" s="440">
        <f>AQ25</f>
        <v>0</v>
      </c>
      <c r="AR24" s="443">
        <f>AQ24/(Q24/100)</f>
        <v>0</v>
      </c>
      <c r="AS24" s="322"/>
      <c r="AT24" s="442">
        <f t="shared" si="12"/>
        <v>0</v>
      </c>
      <c r="AU24" s="442" t="e">
        <f t="shared" si="8"/>
        <v>#DIV/0!</v>
      </c>
      <c r="AV24" s="442">
        <f>AE24+AT24</f>
        <v>0</v>
      </c>
      <c r="AW24" s="443">
        <f>AV24/(Q24/100)</f>
        <v>0</v>
      </c>
      <c r="AX24" s="322"/>
      <c r="AY24" s="442">
        <f>R24-AV24</f>
        <v>0</v>
      </c>
      <c r="AZ24" s="443" t="e">
        <f>AV24/(R24/100)</f>
        <v>#DIV/0!</v>
      </c>
      <c r="BA24" s="442">
        <f t="shared" si="13"/>
        <v>0</v>
      </c>
      <c r="BB24" s="443"/>
    </row>
    <row r="25" spans="1:54" ht="29.1" hidden="1" customHeight="1" thickBot="1" x14ac:dyDescent="0.25">
      <c r="A25" s="15"/>
      <c r="B25" s="10"/>
      <c r="C25" s="10"/>
      <c r="D25" s="11"/>
      <c r="E25" s="16"/>
      <c r="F25" s="10"/>
      <c r="G25" s="18"/>
      <c r="H25" s="19"/>
      <c r="I25" s="20"/>
      <c r="J25" s="16"/>
      <c r="K25" s="10"/>
      <c r="L25" s="10"/>
      <c r="M25" s="381" t="s">
        <v>74</v>
      </c>
      <c r="N25" s="382" t="s">
        <v>170</v>
      </c>
      <c r="O25" s="384">
        <f>[2]ÖD1!P2265</f>
        <v>20000</v>
      </c>
      <c r="P25" s="384">
        <f>[2]ÖD1!Q2265</f>
        <v>100000</v>
      </c>
      <c r="Q25" s="383">
        <f>[2]ÖD1!R2265</f>
        <v>180000</v>
      </c>
      <c r="R25" s="384">
        <v>0</v>
      </c>
      <c r="S25" s="384"/>
      <c r="T25" s="444"/>
      <c r="U25" s="444"/>
      <c r="V25" s="444">
        <f t="shared" si="9"/>
        <v>0</v>
      </c>
      <c r="W25" s="424" t="e">
        <f t="shared" si="10"/>
        <v>#DIV/0!</v>
      </c>
      <c r="X25" s="322"/>
      <c r="Y25" s="384"/>
      <c r="Z25" s="444"/>
      <c r="AA25" s="444"/>
      <c r="AB25" s="445">
        <f>SUM(Y25:AA25)</f>
        <v>0</v>
      </c>
      <c r="AC25" s="446">
        <f t="shared" si="31"/>
        <v>0</v>
      </c>
      <c r="AD25" s="322"/>
      <c r="AE25" s="444">
        <f t="shared" si="11"/>
        <v>0</v>
      </c>
      <c r="AF25" s="446">
        <f t="shared" si="32"/>
        <v>0</v>
      </c>
      <c r="AG25" s="322"/>
      <c r="AH25" s="384"/>
      <c r="AI25" s="444"/>
      <c r="AJ25" s="444"/>
      <c r="AK25" s="445">
        <f>SUM(AH25:AJ25)</f>
        <v>0</v>
      </c>
      <c r="AL25" s="446">
        <f>AK25/(Q25/100)</f>
        <v>0</v>
      </c>
      <c r="AM25" s="322"/>
      <c r="AN25" s="384"/>
      <c r="AO25" s="444"/>
      <c r="AP25" s="444"/>
      <c r="AQ25" s="442">
        <f>SUM(AN25:AP25)</f>
        <v>0</v>
      </c>
      <c r="AR25" s="446">
        <f>AQ25/(Q25/100)</f>
        <v>0</v>
      </c>
      <c r="AS25" s="322"/>
      <c r="AT25" s="444">
        <f t="shared" si="12"/>
        <v>0</v>
      </c>
      <c r="AU25" s="444" t="e">
        <f t="shared" si="8"/>
        <v>#DIV/0!</v>
      </c>
      <c r="AV25" s="444">
        <f>AE25+AT25</f>
        <v>0</v>
      </c>
      <c r="AW25" s="446">
        <f>AV25/(Q25/100)</f>
        <v>0</v>
      </c>
      <c r="AX25" s="322"/>
      <c r="AY25" s="444">
        <f>R25-AV25</f>
        <v>0</v>
      </c>
      <c r="AZ25" s="446" t="e">
        <f>AV25/(R25/100)</f>
        <v>#DIV/0!</v>
      </c>
      <c r="BA25" s="444">
        <f t="shared" si="13"/>
        <v>0</v>
      </c>
      <c r="BB25" s="446"/>
    </row>
    <row r="26" spans="1:54" ht="29.1" hidden="1" customHeight="1" thickBot="1" x14ac:dyDescent="0.25">
      <c r="A26" s="15"/>
      <c r="B26" s="10"/>
      <c r="C26" s="10"/>
      <c r="D26" s="11"/>
      <c r="E26" s="16"/>
      <c r="F26" s="10"/>
      <c r="G26" s="18"/>
      <c r="H26" s="19"/>
      <c r="I26" s="20"/>
      <c r="J26" s="16"/>
      <c r="K26" s="365">
        <v>3</v>
      </c>
      <c r="L26" s="10"/>
      <c r="M26" s="11"/>
      <c r="N26" s="366" t="s">
        <v>43</v>
      </c>
      <c r="O26" s="368" t="e">
        <f>#REF!+#REF!+#REF!+O27+#REF!</f>
        <v>#REF!</v>
      </c>
      <c r="P26" s="368" t="e">
        <f>#REF!+#REF!+#REF!+P27+#REF!</f>
        <v>#REF!</v>
      </c>
      <c r="Q26" s="367" t="e">
        <f>#REF!+#REF!+#REF!+Q27+#REF!</f>
        <v>#REF!</v>
      </c>
      <c r="R26" s="368">
        <f t="shared" ref="R26:U27" si="37">R27</f>
        <v>0</v>
      </c>
      <c r="S26" s="368">
        <f t="shared" si="37"/>
        <v>0</v>
      </c>
      <c r="T26" s="440">
        <f t="shared" si="37"/>
        <v>0</v>
      </c>
      <c r="U26" s="440">
        <f t="shared" si="37"/>
        <v>0</v>
      </c>
      <c r="V26" s="440">
        <f t="shared" si="9"/>
        <v>0</v>
      </c>
      <c r="W26" s="424" t="e">
        <f t="shared" si="10"/>
        <v>#DIV/0!</v>
      </c>
      <c r="X26" s="322"/>
      <c r="Y26" s="368">
        <f t="shared" ref="Y26:AB27" si="38">Y27</f>
        <v>0</v>
      </c>
      <c r="Z26" s="440">
        <f t="shared" si="38"/>
        <v>0</v>
      </c>
      <c r="AA26" s="440">
        <f t="shared" si="38"/>
        <v>0</v>
      </c>
      <c r="AB26" s="440">
        <f t="shared" si="38"/>
        <v>0</v>
      </c>
      <c r="AC26" s="441" t="e">
        <f>AB26/(R26/100)</f>
        <v>#DIV/0!</v>
      </c>
      <c r="AD26" s="322"/>
      <c r="AE26" s="440">
        <f t="shared" si="11"/>
        <v>0</v>
      </c>
      <c r="AF26" s="441" t="e">
        <f>AE26/(R26/100)</f>
        <v>#DIV/0!</v>
      </c>
      <c r="AG26" s="322"/>
      <c r="AH26" s="368">
        <f t="shared" ref="AH26:AJ27" si="39">AH27</f>
        <v>0</v>
      </c>
      <c r="AI26" s="440">
        <f t="shared" si="39"/>
        <v>0</v>
      </c>
      <c r="AJ26" s="440">
        <f t="shared" si="39"/>
        <v>0</v>
      </c>
      <c r="AK26" s="440">
        <f>AK27</f>
        <v>0</v>
      </c>
      <c r="AL26" s="441" t="e">
        <f>AK26/(R26/100)</f>
        <v>#DIV/0!</v>
      </c>
      <c r="AM26" s="322"/>
      <c r="AN26" s="368">
        <f t="shared" ref="AN26:AP27" si="40">AN27</f>
        <v>0</v>
      </c>
      <c r="AO26" s="440">
        <f t="shared" si="40"/>
        <v>0</v>
      </c>
      <c r="AP26" s="440">
        <f t="shared" si="40"/>
        <v>0</v>
      </c>
      <c r="AQ26" s="444">
        <f>AQ27</f>
        <v>0</v>
      </c>
      <c r="AR26" s="441" t="e">
        <f>AQ26/(R26/100)</f>
        <v>#DIV/0!</v>
      </c>
      <c r="AS26" s="322"/>
      <c r="AT26" s="440">
        <f t="shared" si="12"/>
        <v>0</v>
      </c>
      <c r="AU26" s="440" t="e">
        <f t="shared" si="8"/>
        <v>#DIV/0!</v>
      </c>
      <c r="AV26" s="440">
        <f>AE26+AT26</f>
        <v>0</v>
      </c>
      <c r="AW26" s="441" t="e">
        <f>AV26/(R26/100)</f>
        <v>#DIV/0!</v>
      </c>
      <c r="AX26" s="322"/>
      <c r="AY26" s="440">
        <f>R26-AV26</f>
        <v>0</v>
      </c>
      <c r="AZ26" s="441" t="e">
        <f>AV26/(R26/100)</f>
        <v>#DIV/0!</v>
      </c>
      <c r="BA26" s="440">
        <f t="shared" si="13"/>
        <v>0</v>
      </c>
      <c r="BB26" s="441"/>
    </row>
    <row r="27" spans="1:54" s="373" customFormat="1" ht="29.1" hidden="1" customHeight="1" thickBot="1" x14ac:dyDescent="0.25">
      <c r="A27" s="291"/>
      <c r="B27" s="292"/>
      <c r="C27" s="292"/>
      <c r="D27" s="293"/>
      <c r="E27" s="294"/>
      <c r="F27" s="292"/>
      <c r="G27" s="295"/>
      <c r="H27" s="298"/>
      <c r="I27" s="299"/>
      <c r="J27" s="294"/>
      <c r="K27" s="292"/>
      <c r="L27" s="369">
        <v>3</v>
      </c>
      <c r="M27" s="293"/>
      <c r="N27" s="370" t="s">
        <v>172</v>
      </c>
      <c r="O27" s="380">
        <f>O28</f>
        <v>10000</v>
      </c>
      <c r="P27" s="380">
        <f>P28</f>
        <v>20000</v>
      </c>
      <c r="Q27" s="379">
        <f>Q28</f>
        <v>20000</v>
      </c>
      <c r="R27" s="380">
        <f t="shared" si="37"/>
        <v>0</v>
      </c>
      <c r="S27" s="380">
        <f t="shared" si="37"/>
        <v>0</v>
      </c>
      <c r="T27" s="442">
        <f t="shared" si="37"/>
        <v>0</v>
      </c>
      <c r="U27" s="442">
        <f t="shared" si="37"/>
        <v>0</v>
      </c>
      <c r="V27" s="442">
        <f t="shared" si="9"/>
        <v>0</v>
      </c>
      <c r="W27" s="424" t="e">
        <f t="shared" si="10"/>
        <v>#DIV/0!</v>
      </c>
      <c r="X27" s="322"/>
      <c r="Y27" s="380">
        <f t="shared" si="38"/>
        <v>0</v>
      </c>
      <c r="Z27" s="442">
        <f t="shared" si="38"/>
        <v>0</v>
      </c>
      <c r="AA27" s="442">
        <f t="shared" si="38"/>
        <v>0</v>
      </c>
      <c r="AB27" s="447">
        <f t="shared" si="38"/>
        <v>0</v>
      </c>
      <c r="AC27" s="443">
        <f>AB27/(Q27/100)</f>
        <v>0</v>
      </c>
      <c r="AD27" s="322"/>
      <c r="AE27" s="442">
        <f t="shared" si="11"/>
        <v>0</v>
      </c>
      <c r="AF27" s="443">
        <f>AE27/(Q27/100)</f>
        <v>0</v>
      </c>
      <c r="AG27" s="322"/>
      <c r="AH27" s="380">
        <f t="shared" si="39"/>
        <v>0</v>
      </c>
      <c r="AI27" s="442">
        <f t="shared" si="39"/>
        <v>0</v>
      </c>
      <c r="AJ27" s="442">
        <f t="shared" si="39"/>
        <v>0</v>
      </c>
      <c r="AK27" s="447">
        <f>AK28</f>
        <v>0</v>
      </c>
      <c r="AL27" s="443">
        <f>AK27/(Q27/100)</f>
        <v>0</v>
      </c>
      <c r="AM27" s="322"/>
      <c r="AN27" s="380">
        <f t="shared" si="40"/>
        <v>0</v>
      </c>
      <c r="AO27" s="442">
        <f t="shared" si="40"/>
        <v>0</v>
      </c>
      <c r="AP27" s="442">
        <f t="shared" si="40"/>
        <v>0</v>
      </c>
      <c r="AQ27" s="440">
        <f>AQ28</f>
        <v>0</v>
      </c>
      <c r="AR27" s="443">
        <f>AQ27/(Q27/100)</f>
        <v>0</v>
      </c>
      <c r="AS27" s="322"/>
      <c r="AT27" s="442">
        <f t="shared" si="12"/>
        <v>0</v>
      </c>
      <c r="AU27" s="442" t="e">
        <f t="shared" si="8"/>
        <v>#DIV/0!</v>
      </c>
      <c r="AV27" s="442">
        <f>AE27+AT27</f>
        <v>0</v>
      </c>
      <c r="AW27" s="443">
        <f>AV27/(Q27/100)</f>
        <v>0</v>
      </c>
      <c r="AX27" s="322"/>
      <c r="AY27" s="442">
        <f>R27-AV27</f>
        <v>0</v>
      </c>
      <c r="AZ27" s="443" t="e">
        <f>AV27/(R27/100)</f>
        <v>#DIV/0!</v>
      </c>
      <c r="BA27" s="442">
        <f t="shared" si="13"/>
        <v>0</v>
      </c>
      <c r="BB27" s="443"/>
    </row>
    <row r="28" spans="1:54" s="373" customFormat="1" ht="29.1" hidden="1" customHeight="1" thickBot="1" x14ac:dyDescent="0.25">
      <c r="A28" s="291"/>
      <c r="B28" s="292"/>
      <c r="C28" s="292"/>
      <c r="D28" s="293"/>
      <c r="E28" s="294"/>
      <c r="F28" s="292"/>
      <c r="G28" s="295"/>
      <c r="H28" s="298"/>
      <c r="I28" s="299"/>
      <c r="J28" s="294"/>
      <c r="K28" s="292"/>
      <c r="L28" s="292"/>
      <c r="M28" s="374" t="s">
        <v>74</v>
      </c>
      <c r="N28" s="375" t="s">
        <v>172</v>
      </c>
      <c r="O28" s="384">
        <f>[2]ÖD1!P2278</f>
        <v>10000</v>
      </c>
      <c r="P28" s="384">
        <f>[2]ÖD1!Q2278</f>
        <v>20000</v>
      </c>
      <c r="Q28" s="383">
        <f>[2]ÖD1!R2278</f>
        <v>20000</v>
      </c>
      <c r="R28" s="384">
        <v>0</v>
      </c>
      <c r="S28" s="384"/>
      <c r="T28" s="444"/>
      <c r="U28" s="444"/>
      <c r="V28" s="444">
        <f t="shared" si="9"/>
        <v>0</v>
      </c>
      <c r="W28" s="424" t="e">
        <f t="shared" si="10"/>
        <v>#DIV/0!</v>
      </c>
      <c r="X28" s="322"/>
      <c r="Y28" s="384"/>
      <c r="Z28" s="444"/>
      <c r="AA28" s="444"/>
      <c r="AB28" s="445">
        <f>SUM(Y28:AA28)</f>
        <v>0</v>
      </c>
      <c r="AC28" s="446">
        <f>AB28/(Q28/100)</f>
        <v>0</v>
      </c>
      <c r="AD28" s="322"/>
      <c r="AE28" s="444">
        <f t="shared" si="11"/>
        <v>0</v>
      </c>
      <c r="AF28" s="446">
        <f>AE28/(Q28/100)</f>
        <v>0</v>
      </c>
      <c r="AG28" s="322"/>
      <c r="AH28" s="384"/>
      <c r="AI28" s="444"/>
      <c r="AJ28" s="444"/>
      <c r="AK28" s="445">
        <f>SUM(AH28:AJ28)</f>
        <v>0</v>
      </c>
      <c r="AL28" s="446">
        <f>AK28/(Q28/100)</f>
        <v>0</v>
      </c>
      <c r="AM28" s="322"/>
      <c r="AN28" s="384"/>
      <c r="AO28" s="444"/>
      <c r="AP28" s="444"/>
      <c r="AQ28" s="442">
        <f>SUM(AN28:AP28)</f>
        <v>0</v>
      </c>
      <c r="AR28" s="446">
        <f>AQ28/(Q28/100)</f>
        <v>0</v>
      </c>
      <c r="AS28" s="322"/>
      <c r="AT28" s="444">
        <f t="shared" si="12"/>
        <v>0</v>
      </c>
      <c r="AU28" s="444" t="e">
        <f t="shared" si="8"/>
        <v>#DIV/0!</v>
      </c>
      <c r="AV28" s="444">
        <f>AE28+AT28</f>
        <v>0</v>
      </c>
      <c r="AW28" s="446">
        <f>AV28/(Q28/100)</f>
        <v>0</v>
      </c>
      <c r="AX28" s="322"/>
      <c r="AY28" s="444">
        <f>R28-AV28</f>
        <v>0</v>
      </c>
      <c r="AZ28" s="446" t="e">
        <f>AV28/(R28/100)</f>
        <v>#DIV/0!</v>
      </c>
      <c r="BA28" s="444">
        <f t="shared" si="13"/>
        <v>0</v>
      </c>
      <c r="BB28" s="446"/>
    </row>
    <row r="29" spans="1:54" ht="29.1" hidden="1" customHeight="1" thickBot="1" x14ac:dyDescent="0.25">
      <c r="A29" s="15"/>
      <c r="B29" s="10"/>
      <c r="C29" s="10"/>
      <c r="D29" s="11"/>
      <c r="E29" s="16"/>
      <c r="F29" s="10"/>
      <c r="G29" s="18"/>
      <c r="H29" s="19"/>
      <c r="I29" s="20"/>
      <c r="J29" s="16"/>
      <c r="K29" s="365">
        <v>5</v>
      </c>
      <c r="L29" s="10"/>
      <c r="M29" s="11"/>
      <c r="N29" s="366" t="s">
        <v>49</v>
      </c>
      <c r="O29" s="368" t="e">
        <f>O30+#REF!</f>
        <v>#REF!</v>
      </c>
      <c r="P29" s="368" t="e">
        <f>P30+#REF!</f>
        <v>#REF!</v>
      </c>
      <c r="Q29" s="367" t="e">
        <f>Q30+#REF!</f>
        <v>#REF!</v>
      </c>
      <c r="R29" s="368">
        <f t="shared" ref="R29:U30" si="41">R30</f>
        <v>0</v>
      </c>
      <c r="S29" s="368">
        <f t="shared" si="41"/>
        <v>0</v>
      </c>
      <c r="T29" s="440">
        <f t="shared" si="41"/>
        <v>0</v>
      </c>
      <c r="U29" s="440">
        <f t="shared" si="41"/>
        <v>0</v>
      </c>
      <c r="V29" s="440">
        <f t="shared" si="9"/>
        <v>0</v>
      </c>
      <c r="W29" s="424" t="e">
        <f t="shared" si="10"/>
        <v>#DIV/0!</v>
      </c>
      <c r="X29" s="322"/>
      <c r="Y29" s="368">
        <f t="shared" ref="Y29:AB30" si="42">Y30</f>
        <v>0</v>
      </c>
      <c r="Z29" s="440">
        <f t="shared" si="42"/>
        <v>0</v>
      </c>
      <c r="AA29" s="440">
        <f t="shared" si="42"/>
        <v>0</v>
      </c>
      <c r="AB29" s="440">
        <f t="shared" si="42"/>
        <v>0</v>
      </c>
      <c r="AC29" s="441" t="e">
        <f>AB29/(R2948/100)</f>
        <v>#DIV/0!</v>
      </c>
      <c r="AD29" s="322"/>
      <c r="AE29" s="440">
        <f t="shared" si="11"/>
        <v>0</v>
      </c>
      <c r="AF29" s="441" t="e">
        <f>AE29/(R29/100)</f>
        <v>#DIV/0!</v>
      </c>
      <c r="AG29" s="322"/>
      <c r="AH29" s="368">
        <f t="shared" ref="AH29:AJ30" si="43">AH30</f>
        <v>0</v>
      </c>
      <c r="AI29" s="440">
        <f t="shared" si="43"/>
        <v>0</v>
      </c>
      <c r="AJ29" s="440">
        <f t="shared" si="43"/>
        <v>0</v>
      </c>
      <c r="AK29" s="440">
        <f>AK30</f>
        <v>0</v>
      </c>
      <c r="AL29" s="441" t="e">
        <f>AK29/(R29/100)</f>
        <v>#DIV/0!</v>
      </c>
      <c r="AM29" s="322"/>
      <c r="AN29" s="368">
        <f t="shared" ref="AN29:AP30" si="44">AN30</f>
        <v>0</v>
      </c>
      <c r="AO29" s="440">
        <f t="shared" si="44"/>
        <v>0</v>
      </c>
      <c r="AP29" s="440">
        <f t="shared" si="44"/>
        <v>0</v>
      </c>
      <c r="AQ29" s="444">
        <f>AQ30</f>
        <v>0</v>
      </c>
      <c r="AR29" s="441" t="e">
        <f>AQ29/(R29/100)</f>
        <v>#DIV/0!</v>
      </c>
      <c r="AS29" s="322"/>
      <c r="AT29" s="440">
        <f t="shared" si="12"/>
        <v>0</v>
      </c>
      <c r="AU29" s="440" t="e">
        <f t="shared" si="8"/>
        <v>#DIV/0!</v>
      </c>
      <c r="AV29" s="440">
        <f>AE29+AT29</f>
        <v>0</v>
      </c>
      <c r="AW29" s="441" t="e">
        <f>AV29/(R29/100)</f>
        <v>#DIV/0!</v>
      </c>
      <c r="AX29" s="322"/>
      <c r="AY29" s="440">
        <f>R29-AV29</f>
        <v>0</v>
      </c>
      <c r="AZ29" s="441" t="e">
        <f>AV29/(R29/100)</f>
        <v>#DIV/0!</v>
      </c>
      <c r="BA29" s="440">
        <f t="shared" si="13"/>
        <v>0</v>
      </c>
      <c r="BB29" s="441"/>
    </row>
    <row r="30" spans="1:54" ht="29.1" hidden="1" customHeight="1" thickBot="1" x14ac:dyDescent="0.25">
      <c r="A30" s="15"/>
      <c r="B30" s="10"/>
      <c r="C30" s="10"/>
      <c r="D30" s="11"/>
      <c r="E30" s="16"/>
      <c r="F30" s="10"/>
      <c r="G30" s="18"/>
      <c r="H30" s="19"/>
      <c r="I30" s="20"/>
      <c r="J30" s="16"/>
      <c r="K30" s="10"/>
      <c r="L30" s="377">
        <v>7</v>
      </c>
      <c r="M30" s="11"/>
      <c r="N30" s="378" t="s">
        <v>188</v>
      </c>
      <c r="O30" s="380">
        <f>O31</f>
        <v>3750000</v>
      </c>
      <c r="P30" s="380">
        <f>P31</f>
        <v>3000000</v>
      </c>
      <c r="Q30" s="379">
        <f>Q31</f>
        <v>1000000</v>
      </c>
      <c r="R30" s="380">
        <f t="shared" si="41"/>
        <v>0</v>
      </c>
      <c r="S30" s="380">
        <f t="shared" si="41"/>
        <v>0</v>
      </c>
      <c r="T30" s="442">
        <f t="shared" si="41"/>
        <v>0</v>
      </c>
      <c r="U30" s="442">
        <f t="shared" si="41"/>
        <v>0</v>
      </c>
      <c r="V30" s="442">
        <f t="shared" si="9"/>
        <v>0</v>
      </c>
      <c r="W30" s="424" t="e">
        <f t="shared" si="10"/>
        <v>#DIV/0!</v>
      </c>
      <c r="X30" s="322"/>
      <c r="Y30" s="380">
        <f t="shared" si="42"/>
        <v>0</v>
      </c>
      <c r="Z30" s="442">
        <f t="shared" si="42"/>
        <v>0</v>
      </c>
      <c r="AA30" s="442">
        <f t="shared" si="42"/>
        <v>0</v>
      </c>
      <c r="AB30" s="447">
        <f t="shared" si="42"/>
        <v>0</v>
      </c>
      <c r="AC30" s="443">
        <f t="shared" si="31"/>
        <v>0</v>
      </c>
      <c r="AD30" s="322"/>
      <c r="AE30" s="442">
        <f t="shared" si="11"/>
        <v>0</v>
      </c>
      <c r="AF30" s="443">
        <f t="shared" si="32"/>
        <v>0</v>
      </c>
      <c r="AG30" s="322"/>
      <c r="AH30" s="380">
        <f t="shared" si="43"/>
        <v>0</v>
      </c>
      <c r="AI30" s="442">
        <f t="shared" si="43"/>
        <v>0</v>
      </c>
      <c r="AJ30" s="442">
        <f t="shared" si="43"/>
        <v>0</v>
      </c>
      <c r="AK30" s="447">
        <f>AK31</f>
        <v>0</v>
      </c>
      <c r="AL30" s="443">
        <f t="shared" ref="AL30:AL37" si="45">AK30/(Q30/100)</f>
        <v>0</v>
      </c>
      <c r="AM30" s="322"/>
      <c r="AN30" s="380">
        <f t="shared" si="44"/>
        <v>0</v>
      </c>
      <c r="AO30" s="442">
        <f t="shared" si="44"/>
        <v>0</v>
      </c>
      <c r="AP30" s="442">
        <f t="shared" si="44"/>
        <v>0</v>
      </c>
      <c r="AQ30" s="440">
        <f>AQ31</f>
        <v>0</v>
      </c>
      <c r="AR30" s="443">
        <f t="shared" ref="AR30:AR37" si="46">AQ30/(Q30/100)</f>
        <v>0</v>
      </c>
      <c r="AS30" s="322"/>
      <c r="AT30" s="442">
        <f t="shared" si="12"/>
        <v>0</v>
      </c>
      <c r="AU30" s="442" t="e">
        <f t="shared" si="8"/>
        <v>#DIV/0!</v>
      </c>
      <c r="AV30" s="442">
        <f>AE30+AT30</f>
        <v>0</v>
      </c>
      <c r="AW30" s="443">
        <f>AV30/(Q30/100)</f>
        <v>0</v>
      </c>
      <c r="AX30" s="322"/>
      <c r="AY30" s="442">
        <f>R30-AV30</f>
        <v>0</v>
      </c>
      <c r="AZ30" s="443" t="e">
        <f>AV30/(R30/100)</f>
        <v>#DIV/0!</v>
      </c>
      <c r="BA30" s="442">
        <f t="shared" si="13"/>
        <v>0</v>
      </c>
      <c r="BB30" s="443"/>
    </row>
    <row r="31" spans="1:54" ht="29.1" hidden="1" customHeight="1" thickBot="1" x14ac:dyDescent="0.25">
      <c r="A31" s="15"/>
      <c r="B31" s="10"/>
      <c r="C31" s="10"/>
      <c r="D31" s="11"/>
      <c r="E31" s="16"/>
      <c r="F31" s="10"/>
      <c r="G31" s="18"/>
      <c r="H31" s="19"/>
      <c r="I31" s="20"/>
      <c r="J31" s="16"/>
      <c r="K31" s="10"/>
      <c r="L31" s="10"/>
      <c r="M31" s="381" t="s">
        <v>74</v>
      </c>
      <c r="N31" s="382" t="s">
        <v>174</v>
      </c>
      <c r="O31" s="384">
        <f>[2]ÖD1!P2287</f>
        <v>3750000</v>
      </c>
      <c r="P31" s="384">
        <f>[2]ÖD1!Q2287</f>
        <v>3000000</v>
      </c>
      <c r="Q31" s="383">
        <f>[2]ÖD1!R2287</f>
        <v>1000000</v>
      </c>
      <c r="R31" s="384">
        <v>0</v>
      </c>
      <c r="S31" s="384"/>
      <c r="T31" s="444"/>
      <c r="U31" s="444"/>
      <c r="V31" s="444">
        <f t="shared" si="9"/>
        <v>0</v>
      </c>
      <c r="W31" s="424" t="e">
        <f t="shared" si="10"/>
        <v>#DIV/0!</v>
      </c>
      <c r="X31" s="322"/>
      <c r="Y31" s="384"/>
      <c r="Z31" s="444"/>
      <c r="AA31" s="444"/>
      <c r="AB31" s="445">
        <f>SUM(Y31:AA31)</f>
        <v>0</v>
      </c>
      <c r="AC31" s="446">
        <f t="shared" si="31"/>
        <v>0</v>
      </c>
      <c r="AD31" s="322"/>
      <c r="AE31" s="444">
        <f t="shared" si="11"/>
        <v>0</v>
      </c>
      <c r="AF31" s="446">
        <f t="shared" si="32"/>
        <v>0</v>
      </c>
      <c r="AG31" s="322"/>
      <c r="AH31" s="384"/>
      <c r="AI31" s="444"/>
      <c r="AJ31" s="444"/>
      <c r="AK31" s="445">
        <f>SUM(AH31:AJ31)</f>
        <v>0</v>
      </c>
      <c r="AL31" s="446">
        <f t="shared" si="45"/>
        <v>0</v>
      </c>
      <c r="AM31" s="322"/>
      <c r="AN31" s="384"/>
      <c r="AO31" s="444"/>
      <c r="AP31" s="444"/>
      <c r="AQ31" s="442">
        <f>SUM(AN31:AP31)</f>
        <v>0</v>
      </c>
      <c r="AR31" s="446">
        <f t="shared" si="46"/>
        <v>0</v>
      </c>
      <c r="AS31" s="322"/>
      <c r="AT31" s="444">
        <f t="shared" si="12"/>
        <v>0</v>
      </c>
      <c r="AU31" s="444" t="e">
        <f t="shared" si="8"/>
        <v>#DIV/0!</v>
      </c>
      <c r="AV31" s="444">
        <f>AE31+AT31</f>
        <v>0</v>
      </c>
      <c r="AW31" s="446">
        <f>AV31/(Q31/100)</f>
        <v>0</v>
      </c>
      <c r="AX31" s="322"/>
      <c r="AY31" s="444">
        <f>R31-AV31</f>
        <v>0</v>
      </c>
      <c r="AZ31" s="446" t="e">
        <f>AV31/(R31/100)</f>
        <v>#DIV/0!</v>
      </c>
      <c r="BA31" s="444">
        <f t="shared" si="13"/>
        <v>0</v>
      </c>
      <c r="BB31" s="446"/>
    </row>
    <row r="32" spans="1:54" ht="29.1" hidden="1" customHeight="1" thickBot="1" x14ac:dyDescent="0.25">
      <c r="A32" s="15"/>
      <c r="B32" s="10"/>
      <c r="C32" s="10"/>
      <c r="D32" s="11"/>
      <c r="E32" s="16"/>
      <c r="F32" s="10"/>
      <c r="G32" s="18"/>
      <c r="H32" s="19"/>
      <c r="I32" s="20"/>
      <c r="J32" s="16"/>
      <c r="K32" s="365">
        <v>9</v>
      </c>
      <c r="L32" s="10"/>
      <c r="M32" s="11"/>
      <c r="N32" s="366" t="s">
        <v>66</v>
      </c>
      <c r="O32" s="368">
        <f t="shared" ref="O32:U32" si="47">O33+O36</f>
        <v>120000</v>
      </c>
      <c r="P32" s="368">
        <f t="shared" si="47"/>
        <v>150000</v>
      </c>
      <c r="Q32" s="367">
        <f t="shared" si="47"/>
        <v>210000</v>
      </c>
      <c r="R32" s="368">
        <f t="shared" si="47"/>
        <v>0</v>
      </c>
      <c r="S32" s="368">
        <f t="shared" si="47"/>
        <v>0</v>
      </c>
      <c r="T32" s="440">
        <f t="shared" si="47"/>
        <v>0</v>
      </c>
      <c r="U32" s="440">
        <f t="shared" si="47"/>
        <v>0</v>
      </c>
      <c r="V32" s="440">
        <f t="shared" si="9"/>
        <v>0</v>
      </c>
      <c r="W32" s="424" t="e">
        <f t="shared" si="10"/>
        <v>#DIV/0!</v>
      </c>
      <c r="X32" s="322"/>
      <c r="Y32" s="368">
        <f>Y33+Y36</f>
        <v>0</v>
      </c>
      <c r="Z32" s="440">
        <f>Z33+Z36</f>
        <v>0</v>
      </c>
      <c r="AA32" s="440">
        <f>AA33+AA36</f>
        <v>0</v>
      </c>
      <c r="AB32" s="448">
        <f>AB33+AB36</f>
        <v>0</v>
      </c>
      <c r="AC32" s="441">
        <f t="shared" si="31"/>
        <v>0</v>
      </c>
      <c r="AD32" s="322"/>
      <c r="AE32" s="440">
        <f t="shared" si="11"/>
        <v>0</v>
      </c>
      <c r="AF32" s="441">
        <f t="shared" si="32"/>
        <v>0</v>
      </c>
      <c r="AG32" s="322"/>
      <c r="AH32" s="368">
        <f>AH33+AH36</f>
        <v>0</v>
      </c>
      <c r="AI32" s="440">
        <f>AI33+AI36</f>
        <v>0</v>
      </c>
      <c r="AJ32" s="440">
        <f>AJ33+AJ36</f>
        <v>0</v>
      </c>
      <c r="AK32" s="448">
        <f>AK33+AK36</f>
        <v>0</v>
      </c>
      <c r="AL32" s="441">
        <f t="shared" si="45"/>
        <v>0</v>
      </c>
      <c r="AM32" s="322"/>
      <c r="AN32" s="368">
        <f>AN33+AN36</f>
        <v>0</v>
      </c>
      <c r="AO32" s="440">
        <f>AO33+AO36</f>
        <v>0</v>
      </c>
      <c r="AP32" s="440">
        <f>AP33+AP36</f>
        <v>0</v>
      </c>
      <c r="AQ32" s="444">
        <f>AQ33+AQ36</f>
        <v>0</v>
      </c>
      <c r="AR32" s="441">
        <f t="shared" si="46"/>
        <v>0</v>
      </c>
      <c r="AS32" s="322"/>
      <c r="AT32" s="440">
        <f t="shared" si="12"/>
        <v>0</v>
      </c>
      <c r="AU32" s="440" t="e">
        <f t="shared" si="8"/>
        <v>#DIV/0!</v>
      </c>
      <c r="AV32" s="440">
        <f>AE32+AT32</f>
        <v>0</v>
      </c>
      <c r="AW32" s="441">
        <f>AV32/(Q32/100)</f>
        <v>0</v>
      </c>
      <c r="AX32" s="322"/>
      <c r="AY32" s="440">
        <f>R32-AV32</f>
        <v>0</v>
      </c>
      <c r="AZ32" s="441" t="e">
        <f>AV32/(R32/100)</f>
        <v>#DIV/0!</v>
      </c>
      <c r="BA32" s="440">
        <f t="shared" si="13"/>
        <v>0</v>
      </c>
      <c r="BB32" s="441"/>
    </row>
    <row r="33" spans="1:54" ht="29.1" hidden="1" customHeight="1" thickBot="1" x14ac:dyDescent="0.25">
      <c r="A33" s="15"/>
      <c r="B33" s="10"/>
      <c r="C33" s="10"/>
      <c r="D33" s="11"/>
      <c r="E33" s="16"/>
      <c r="F33" s="10"/>
      <c r="G33" s="18"/>
      <c r="H33" s="19"/>
      <c r="I33" s="20"/>
      <c r="J33" s="16"/>
      <c r="K33" s="10"/>
      <c r="L33" s="377">
        <v>2</v>
      </c>
      <c r="M33" s="11"/>
      <c r="N33" s="378" t="s">
        <v>189</v>
      </c>
      <c r="O33" s="380">
        <f t="shared" ref="O33:U33" si="48">O34+O35</f>
        <v>40000</v>
      </c>
      <c r="P33" s="380">
        <f t="shared" si="48"/>
        <v>60000</v>
      </c>
      <c r="Q33" s="379">
        <f t="shared" si="48"/>
        <v>120000</v>
      </c>
      <c r="R33" s="380">
        <f t="shared" si="48"/>
        <v>0</v>
      </c>
      <c r="S33" s="380">
        <f t="shared" si="48"/>
        <v>0</v>
      </c>
      <c r="T33" s="442">
        <f t="shared" si="48"/>
        <v>0</v>
      </c>
      <c r="U33" s="442">
        <f t="shared" si="48"/>
        <v>0</v>
      </c>
      <c r="V33" s="442">
        <f t="shared" si="9"/>
        <v>0</v>
      </c>
      <c r="W33" s="424" t="e">
        <f t="shared" si="10"/>
        <v>#DIV/0!</v>
      </c>
      <c r="X33" s="322"/>
      <c r="Y33" s="380">
        <f>Y34+Y35</f>
        <v>0</v>
      </c>
      <c r="Z33" s="442">
        <f>Z34+Z35</f>
        <v>0</v>
      </c>
      <c r="AA33" s="442">
        <f>AA34+AA35</f>
        <v>0</v>
      </c>
      <c r="AB33" s="447">
        <f>AB34+AB35</f>
        <v>0</v>
      </c>
      <c r="AC33" s="443">
        <f t="shared" si="31"/>
        <v>0</v>
      </c>
      <c r="AD33" s="322"/>
      <c r="AE33" s="442">
        <f t="shared" si="11"/>
        <v>0</v>
      </c>
      <c r="AF33" s="443">
        <f t="shared" si="32"/>
        <v>0</v>
      </c>
      <c r="AG33" s="322"/>
      <c r="AH33" s="380">
        <f>AH34+AH35</f>
        <v>0</v>
      </c>
      <c r="AI33" s="442">
        <f>AI34+AI35</f>
        <v>0</v>
      </c>
      <c r="AJ33" s="442">
        <f>AJ34+AJ35</f>
        <v>0</v>
      </c>
      <c r="AK33" s="447">
        <f>AK34+AK35</f>
        <v>0</v>
      </c>
      <c r="AL33" s="443">
        <f t="shared" si="45"/>
        <v>0</v>
      </c>
      <c r="AM33" s="322"/>
      <c r="AN33" s="380">
        <f>AN34+AN35</f>
        <v>0</v>
      </c>
      <c r="AO33" s="442">
        <f>AO34+AO35</f>
        <v>0</v>
      </c>
      <c r="AP33" s="442">
        <f>AP34+AP35</f>
        <v>0</v>
      </c>
      <c r="AQ33" s="440">
        <f>AQ34+AQ35</f>
        <v>0</v>
      </c>
      <c r="AR33" s="443">
        <f t="shared" si="46"/>
        <v>0</v>
      </c>
      <c r="AS33" s="322"/>
      <c r="AT33" s="442">
        <f t="shared" si="12"/>
        <v>0</v>
      </c>
      <c r="AU33" s="442" t="e">
        <f t="shared" si="8"/>
        <v>#DIV/0!</v>
      </c>
      <c r="AV33" s="442">
        <f>AE33+AT33</f>
        <v>0</v>
      </c>
      <c r="AW33" s="443">
        <f>AV33/(Q33/100)</f>
        <v>0</v>
      </c>
      <c r="AX33" s="322"/>
      <c r="AY33" s="442">
        <f>R33-AV33</f>
        <v>0</v>
      </c>
      <c r="AZ33" s="443" t="e">
        <f>AV33/(R33/100)</f>
        <v>#DIV/0!</v>
      </c>
      <c r="BA33" s="442">
        <f t="shared" si="13"/>
        <v>0</v>
      </c>
      <c r="BB33" s="443"/>
    </row>
    <row r="34" spans="1:54" ht="29.1" hidden="1" customHeight="1" thickBot="1" x14ac:dyDescent="0.25">
      <c r="A34" s="15"/>
      <c r="B34" s="10"/>
      <c r="C34" s="10"/>
      <c r="D34" s="11"/>
      <c r="E34" s="16"/>
      <c r="F34" s="10"/>
      <c r="G34" s="18"/>
      <c r="H34" s="19"/>
      <c r="I34" s="20"/>
      <c r="J34" s="16"/>
      <c r="K34" s="10"/>
      <c r="L34" s="10"/>
      <c r="M34" s="381" t="s">
        <v>74</v>
      </c>
      <c r="N34" s="382" t="s">
        <v>190</v>
      </c>
      <c r="O34" s="384">
        <f>[2]ÖD1!P2290</f>
        <v>20000</v>
      </c>
      <c r="P34" s="384">
        <f>[2]ÖD1!Q2290</f>
        <v>30000</v>
      </c>
      <c r="Q34" s="383">
        <f>[2]ÖD1!R2290</f>
        <v>50000</v>
      </c>
      <c r="R34" s="384"/>
      <c r="S34" s="384"/>
      <c r="T34" s="444"/>
      <c r="U34" s="444"/>
      <c r="V34" s="444">
        <f t="shared" si="9"/>
        <v>0</v>
      </c>
      <c r="W34" s="424" t="e">
        <f t="shared" si="10"/>
        <v>#DIV/0!</v>
      </c>
      <c r="X34" s="322"/>
      <c r="Y34" s="384"/>
      <c r="Z34" s="444"/>
      <c r="AA34" s="444"/>
      <c r="AB34" s="445">
        <f>SUM(Y34:AA34)</f>
        <v>0</v>
      </c>
      <c r="AC34" s="446">
        <f t="shared" si="31"/>
        <v>0</v>
      </c>
      <c r="AD34" s="322"/>
      <c r="AE34" s="444">
        <f t="shared" si="11"/>
        <v>0</v>
      </c>
      <c r="AF34" s="446">
        <f t="shared" si="32"/>
        <v>0</v>
      </c>
      <c r="AG34" s="322"/>
      <c r="AH34" s="384"/>
      <c r="AI34" s="444"/>
      <c r="AJ34" s="444"/>
      <c r="AK34" s="445">
        <f>SUM(AH34:AJ34)</f>
        <v>0</v>
      </c>
      <c r="AL34" s="446">
        <f t="shared" si="45"/>
        <v>0</v>
      </c>
      <c r="AM34" s="322"/>
      <c r="AN34" s="384"/>
      <c r="AO34" s="444"/>
      <c r="AP34" s="444"/>
      <c r="AQ34" s="442">
        <f>SUM(AN34:AP34)</f>
        <v>0</v>
      </c>
      <c r="AR34" s="446">
        <f t="shared" si="46"/>
        <v>0</v>
      </c>
      <c r="AS34" s="322"/>
      <c r="AT34" s="444">
        <f t="shared" si="12"/>
        <v>0</v>
      </c>
      <c r="AU34" s="444" t="e">
        <f t="shared" si="8"/>
        <v>#DIV/0!</v>
      </c>
      <c r="AV34" s="444">
        <f>AE34+AT34</f>
        <v>0</v>
      </c>
      <c r="AW34" s="446">
        <f>AV34/(Q34/100)</f>
        <v>0</v>
      </c>
      <c r="AX34" s="322"/>
      <c r="AY34" s="444">
        <f>R34-AV34</f>
        <v>0</v>
      </c>
      <c r="AZ34" s="446" t="e">
        <f>AV34/(R34/100)</f>
        <v>#DIV/0!</v>
      </c>
      <c r="BA34" s="444">
        <f t="shared" si="13"/>
        <v>0</v>
      </c>
      <c r="BB34" s="446"/>
    </row>
    <row r="35" spans="1:54" ht="29.1" hidden="1" customHeight="1" thickBot="1" x14ac:dyDescent="0.25">
      <c r="A35" s="15"/>
      <c r="B35" s="10"/>
      <c r="C35" s="10"/>
      <c r="D35" s="11"/>
      <c r="E35" s="16"/>
      <c r="F35" s="10"/>
      <c r="G35" s="18"/>
      <c r="H35" s="19"/>
      <c r="I35" s="20"/>
      <c r="J35" s="16"/>
      <c r="K35" s="10"/>
      <c r="L35" s="10"/>
      <c r="M35" s="381" t="s">
        <v>69</v>
      </c>
      <c r="N35" s="382" t="s">
        <v>176</v>
      </c>
      <c r="O35" s="384">
        <f>[2]ÖD1!P2291</f>
        <v>20000</v>
      </c>
      <c r="P35" s="384">
        <f>[2]ÖD1!Q2291</f>
        <v>30000</v>
      </c>
      <c r="Q35" s="383">
        <f>[2]ÖD1!R2291</f>
        <v>70000</v>
      </c>
      <c r="R35" s="384"/>
      <c r="S35" s="384"/>
      <c r="T35" s="444"/>
      <c r="U35" s="444"/>
      <c r="V35" s="444">
        <f t="shared" si="9"/>
        <v>0</v>
      </c>
      <c r="W35" s="424" t="e">
        <f t="shared" si="10"/>
        <v>#DIV/0!</v>
      </c>
      <c r="X35" s="322"/>
      <c r="Y35" s="384"/>
      <c r="Z35" s="444"/>
      <c r="AA35" s="444"/>
      <c r="AB35" s="445">
        <f>SUM(Y35:AA35)</f>
        <v>0</v>
      </c>
      <c r="AC35" s="446">
        <f t="shared" si="31"/>
        <v>0</v>
      </c>
      <c r="AD35" s="322"/>
      <c r="AE35" s="444">
        <f t="shared" si="11"/>
        <v>0</v>
      </c>
      <c r="AF35" s="446">
        <f t="shared" si="32"/>
        <v>0</v>
      </c>
      <c r="AG35" s="322"/>
      <c r="AH35" s="384"/>
      <c r="AI35" s="444"/>
      <c r="AJ35" s="444"/>
      <c r="AK35" s="445">
        <f>SUM(AH35:AJ35)</f>
        <v>0</v>
      </c>
      <c r="AL35" s="446">
        <f t="shared" si="45"/>
        <v>0</v>
      </c>
      <c r="AM35" s="322"/>
      <c r="AN35" s="384"/>
      <c r="AO35" s="444"/>
      <c r="AP35" s="444"/>
      <c r="AQ35" s="444">
        <f>SUM(AN35:AP35)</f>
        <v>0</v>
      </c>
      <c r="AR35" s="446">
        <f t="shared" si="46"/>
        <v>0</v>
      </c>
      <c r="AS35" s="322"/>
      <c r="AT35" s="444">
        <f t="shared" si="12"/>
        <v>0</v>
      </c>
      <c r="AU35" s="444" t="e">
        <f t="shared" si="8"/>
        <v>#DIV/0!</v>
      </c>
      <c r="AV35" s="444">
        <f>AE35+AT35</f>
        <v>0</v>
      </c>
      <c r="AW35" s="446">
        <f>AV35/(Q35/100)</f>
        <v>0</v>
      </c>
      <c r="AX35" s="322"/>
      <c r="AY35" s="444">
        <f>R35-AV35</f>
        <v>0</v>
      </c>
      <c r="AZ35" s="446" t="e">
        <f>AV35/(R35/100)</f>
        <v>#DIV/0!</v>
      </c>
      <c r="BA35" s="444">
        <f t="shared" si="13"/>
        <v>0</v>
      </c>
      <c r="BB35" s="446"/>
    </row>
    <row r="36" spans="1:54" ht="29.1" hidden="1" customHeight="1" thickBot="1" x14ac:dyDescent="0.25">
      <c r="A36" s="15"/>
      <c r="B36" s="10"/>
      <c r="C36" s="10"/>
      <c r="D36" s="11"/>
      <c r="E36" s="16"/>
      <c r="F36" s="10"/>
      <c r="G36" s="18"/>
      <c r="H36" s="19"/>
      <c r="I36" s="20"/>
      <c r="J36" s="16"/>
      <c r="K36" s="10"/>
      <c r="L36" s="377">
        <v>9</v>
      </c>
      <c r="M36" s="11"/>
      <c r="N36" s="378" t="s">
        <v>173</v>
      </c>
      <c r="O36" s="380">
        <f t="shared" ref="O36:U36" si="49">O37</f>
        <v>80000</v>
      </c>
      <c r="P36" s="380">
        <f t="shared" si="49"/>
        <v>90000</v>
      </c>
      <c r="Q36" s="379">
        <f t="shared" si="49"/>
        <v>90000</v>
      </c>
      <c r="R36" s="380">
        <f t="shared" si="49"/>
        <v>0</v>
      </c>
      <c r="S36" s="380">
        <f t="shared" si="49"/>
        <v>0</v>
      </c>
      <c r="T36" s="442">
        <f t="shared" si="49"/>
        <v>0</v>
      </c>
      <c r="U36" s="442">
        <f t="shared" si="49"/>
        <v>0</v>
      </c>
      <c r="V36" s="442">
        <f t="shared" si="9"/>
        <v>0</v>
      </c>
      <c r="W36" s="424" t="e">
        <f t="shared" si="10"/>
        <v>#DIV/0!</v>
      </c>
      <c r="X36" s="322"/>
      <c r="Y36" s="380">
        <f>Y37</f>
        <v>0</v>
      </c>
      <c r="Z36" s="442">
        <f>Z37</f>
        <v>0</v>
      </c>
      <c r="AA36" s="442">
        <f>AA37</f>
        <v>0</v>
      </c>
      <c r="AB36" s="447">
        <f>AB37</f>
        <v>0</v>
      </c>
      <c r="AC36" s="443">
        <f t="shared" si="31"/>
        <v>0</v>
      </c>
      <c r="AD36" s="322"/>
      <c r="AE36" s="442">
        <f t="shared" si="11"/>
        <v>0</v>
      </c>
      <c r="AF36" s="443">
        <f t="shared" si="32"/>
        <v>0</v>
      </c>
      <c r="AG36" s="322"/>
      <c r="AH36" s="380">
        <f>AH37</f>
        <v>0</v>
      </c>
      <c r="AI36" s="442">
        <f>AI37</f>
        <v>0</v>
      </c>
      <c r="AJ36" s="442">
        <f>AJ37</f>
        <v>0</v>
      </c>
      <c r="AK36" s="447">
        <f>AK37</f>
        <v>0</v>
      </c>
      <c r="AL36" s="443">
        <f t="shared" si="45"/>
        <v>0</v>
      </c>
      <c r="AM36" s="322"/>
      <c r="AN36" s="380">
        <f>AN37</f>
        <v>0</v>
      </c>
      <c r="AO36" s="442">
        <f>AO37</f>
        <v>0</v>
      </c>
      <c r="AP36" s="442">
        <f>AP37</f>
        <v>0</v>
      </c>
      <c r="AQ36" s="440">
        <f>AQ37</f>
        <v>0</v>
      </c>
      <c r="AR36" s="443">
        <f t="shared" si="46"/>
        <v>0</v>
      </c>
      <c r="AS36" s="322"/>
      <c r="AT36" s="442">
        <f t="shared" si="12"/>
        <v>0</v>
      </c>
      <c r="AU36" s="442" t="e">
        <f t="shared" si="8"/>
        <v>#DIV/0!</v>
      </c>
      <c r="AV36" s="442">
        <f>AE36+AT36</f>
        <v>0</v>
      </c>
      <c r="AW36" s="443">
        <f>AV36/(Q36/100)</f>
        <v>0</v>
      </c>
      <c r="AX36" s="322"/>
      <c r="AY36" s="442">
        <f>R36-AV36</f>
        <v>0</v>
      </c>
      <c r="AZ36" s="443" t="e">
        <f>AV36/(R36/100)</f>
        <v>#DIV/0!</v>
      </c>
      <c r="BA36" s="442">
        <f t="shared" si="13"/>
        <v>0</v>
      </c>
      <c r="BB36" s="443"/>
    </row>
    <row r="37" spans="1:54" ht="29.1" hidden="1" customHeight="1" thickBot="1" x14ac:dyDescent="0.25">
      <c r="A37" s="15"/>
      <c r="B37" s="10"/>
      <c r="C37" s="10"/>
      <c r="D37" s="11"/>
      <c r="E37" s="16"/>
      <c r="F37" s="10"/>
      <c r="G37" s="18"/>
      <c r="H37" s="19"/>
      <c r="I37" s="20"/>
      <c r="J37" s="16"/>
      <c r="K37" s="10"/>
      <c r="L37" s="10"/>
      <c r="M37" s="381" t="s">
        <v>74</v>
      </c>
      <c r="N37" s="382" t="s">
        <v>173</v>
      </c>
      <c r="O37" s="384">
        <f>[2]ÖD1!P2293</f>
        <v>80000</v>
      </c>
      <c r="P37" s="384">
        <f>[2]ÖD1!Q2293</f>
        <v>90000</v>
      </c>
      <c r="Q37" s="383">
        <f>[2]ÖD1!R2293</f>
        <v>90000</v>
      </c>
      <c r="R37" s="384"/>
      <c r="S37" s="384"/>
      <c r="T37" s="444"/>
      <c r="U37" s="444"/>
      <c r="V37" s="444">
        <f t="shared" si="9"/>
        <v>0</v>
      </c>
      <c r="W37" s="424" t="e">
        <f t="shared" si="10"/>
        <v>#DIV/0!</v>
      </c>
      <c r="X37" s="322"/>
      <c r="Y37" s="384"/>
      <c r="Z37" s="444"/>
      <c r="AA37" s="444"/>
      <c r="AB37" s="445">
        <f>SUM(Y37:AA37)</f>
        <v>0</v>
      </c>
      <c r="AC37" s="446">
        <f t="shared" si="31"/>
        <v>0</v>
      </c>
      <c r="AD37" s="322"/>
      <c r="AE37" s="444">
        <f t="shared" si="11"/>
        <v>0</v>
      </c>
      <c r="AF37" s="446">
        <f t="shared" si="32"/>
        <v>0</v>
      </c>
      <c r="AG37" s="322"/>
      <c r="AH37" s="384"/>
      <c r="AI37" s="444"/>
      <c r="AJ37" s="444"/>
      <c r="AK37" s="445">
        <f>SUM(AH37:AJ37)</f>
        <v>0</v>
      </c>
      <c r="AL37" s="446">
        <f t="shared" si="45"/>
        <v>0</v>
      </c>
      <c r="AM37" s="322"/>
      <c r="AN37" s="384"/>
      <c r="AO37" s="444"/>
      <c r="AP37" s="444"/>
      <c r="AQ37" s="442">
        <f>SUM(AN37:AP37)</f>
        <v>0</v>
      </c>
      <c r="AR37" s="446">
        <f t="shared" si="46"/>
        <v>0</v>
      </c>
      <c r="AS37" s="322"/>
      <c r="AT37" s="444">
        <f t="shared" si="12"/>
        <v>0</v>
      </c>
      <c r="AU37" s="444" t="e">
        <f t="shared" si="8"/>
        <v>#DIV/0!</v>
      </c>
      <c r="AV37" s="444">
        <f>AE37+AT37</f>
        <v>0</v>
      </c>
      <c r="AW37" s="446">
        <f>AV37/(Q37/100)</f>
        <v>0</v>
      </c>
      <c r="AX37" s="322"/>
      <c r="AY37" s="444">
        <f>R37-AV37</f>
        <v>0</v>
      </c>
      <c r="AZ37" s="446" t="e">
        <f>AV37/(R37/100)</f>
        <v>#DIV/0!</v>
      </c>
      <c r="BA37" s="444">
        <f t="shared" si="13"/>
        <v>0</v>
      </c>
      <c r="BB37" s="446"/>
    </row>
    <row r="38" spans="1:54" s="9" customFormat="1" ht="29.1" customHeight="1" thickBot="1" x14ac:dyDescent="0.25">
      <c r="A38" s="12"/>
      <c r="B38" s="3"/>
      <c r="C38" s="3"/>
      <c r="D38" s="14" t="s">
        <v>70</v>
      </c>
      <c r="E38" s="7"/>
      <c r="F38" s="3"/>
      <c r="G38" s="4"/>
      <c r="H38" s="5"/>
      <c r="I38" s="6"/>
      <c r="J38" s="7"/>
      <c r="K38" s="3"/>
      <c r="L38" s="3"/>
      <c r="M38" s="8"/>
      <c r="N38" s="41" t="s">
        <v>135</v>
      </c>
      <c r="O38" s="324" t="e">
        <f t="shared" ref="O38:U38" si="50">O39+O56</f>
        <v>#REF!</v>
      </c>
      <c r="P38" s="324" t="e">
        <f t="shared" si="50"/>
        <v>#REF!</v>
      </c>
      <c r="Q38" s="45" t="e">
        <f t="shared" si="50"/>
        <v>#REF!</v>
      </c>
      <c r="R38" s="324">
        <f>R56</f>
        <v>10181000</v>
      </c>
      <c r="S38" s="324">
        <f t="shared" si="50"/>
        <v>0</v>
      </c>
      <c r="T38" s="324">
        <f t="shared" si="50"/>
        <v>20000</v>
      </c>
      <c r="U38" s="324">
        <f t="shared" si="50"/>
        <v>809000</v>
      </c>
      <c r="V38" s="45">
        <f t="shared" si="9"/>
        <v>829000</v>
      </c>
      <c r="W38" s="424">
        <f t="shared" si="10"/>
        <v>8.1426186032806207</v>
      </c>
      <c r="X38" s="322"/>
      <c r="Y38" s="324">
        <f>Y39+Y56</f>
        <v>1013000</v>
      </c>
      <c r="Z38" s="431">
        <f>Z39+Z56</f>
        <v>1003000</v>
      </c>
      <c r="AA38" s="431">
        <f>AA39+AA56</f>
        <v>1003000</v>
      </c>
      <c r="AB38" s="431">
        <f>AB39+AB56</f>
        <v>3019000</v>
      </c>
      <c r="AC38" s="433">
        <f t="shared" ref="AC38:AC44" si="51">AB38/(R38/100)</f>
        <v>29.65327570965524</v>
      </c>
      <c r="AD38" s="322"/>
      <c r="AE38" s="45">
        <f t="shared" si="11"/>
        <v>3848000</v>
      </c>
      <c r="AF38" s="433">
        <f t="shared" ref="AF38:AF45" si="52">AE38/(R38/100)</f>
        <v>37.795894312935864</v>
      </c>
      <c r="AG38" s="322"/>
      <c r="AH38" s="324">
        <f>AH39+AH56</f>
        <v>1233000</v>
      </c>
      <c r="AI38" s="431">
        <f>AI39+AI56</f>
        <v>1228000</v>
      </c>
      <c r="AJ38" s="431">
        <f>AJ39+AJ56</f>
        <v>1300000</v>
      </c>
      <c r="AK38" s="431">
        <f>AK39+AK56</f>
        <v>3761000</v>
      </c>
      <c r="AL38" s="433">
        <f t="shared" ref="AL38:AL45" si="53">AK38/(R38/100)</f>
        <v>36.941361359394953</v>
      </c>
      <c r="AM38" s="322"/>
      <c r="AN38" s="324">
        <f>AN39+AN56</f>
        <v>833000</v>
      </c>
      <c r="AO38" s="431">
        <f>AO39+AO56</f>
        <v>833000</v>
      </c>
      <c r="AP38" s="431">
        <f>AP39+AP56</f>
        <v>906000</v>
      </c>
      <c r="AQ38" s="431">
        <f>AQ39+AQ56</f>
        <v>2572000</v>
      </c>
      <c r="AR38" s="433">
        <f t="shared" ref="AR38:AR45" si="54">AQ38/(R38/100)</f>
        <v>25.262744327669189</v>
      </c>
      <c r="AS38" s="322"/>
      <c r="AT38" s="324">
        <f t="shared" si="12"/>
        <v>6333000</v>
      </c>
      <c r="AU38" s="324">
        <f t="shared" si="8"/>
        <v>62.204105687064136</v>
      </c>
      <c r="AV38" s="45">
        <f>AE38+AT38</f>
        <v>10181000</v>
      </c>
      <c r="AW38" s="433">
        <f>AV38/(R38/100)</f>
        <v>100</v>
      </c>
      <c r="AX38" s="322"/>
      <c r="AY38" s="45">
        <f>R38-AV38</f>
        <v>0</v>
      </c>
      <c r="AZ38" s="433">
        <f>AV38/(R38/100)</f>
        <v>100</v>
      </c>
      <c r="BA38" s="45">
        <f t="shared" si="13"/>
        <v>10181000</v>
      </c>
      <c r="BB38" s="433"/>
    </row>
    <row r="39" spans="1:54" s="185" customFormat="1" ht="29.1" customHeight="1" thickBot="1" x14ac:dyDescent="0.25">
      <c r="A39" s="176"/>
      <c r="B39" s="177"/>
      <c r="C39" s="177"/>
      <c r="D39" s="178"/>
      <c r="E39" s="385" t="s">
        <v>75</v>
      </c>
      <c r="F39" s="177"/>
      <c r="G39" s="179"/>
      <c r="H39" s="180"/>
      <c r="I39" s="181"/>
      <c r="J39" s="182"/>
      <c r="K39" s="177"/>
      <c r="L39" s="177"/>
      <c r="M39" s="178"/>
      <c r="N39" s="386" t="s">
        <v>45</v>
      </c>
      <c r="O39" s="388" t="e">
        <f t="shared" ref="O39:U44" si="55">O40</f>
        <v>#REF!</v>
      </c>
      <c r="P39" s="388" t="e">
        <f t="shared" si="55"/>
        <v>#REF!</v>
      </c>
      <c r="Q39" s="387" t="e">
        <f t="shared" si="55"/>
        <v>#REF!</v>
      </c>
      <c r="R39" s="388">
        <f t="shared" si="55"/>
        <v>0</v>
      </c>
      <c r="S39" s="388">
        <f t="shared" si="55"/>
        <v>0</v>
      </c>
      <c r="T39" s="434">
        <f t="shared" si="55"/>
        <v>0</v>
      </c>
      <c r="U39" s="434">
        <f t="shared" si="55"/>
        <v>0</v>
      </c>
      <c r="V39" s="434">
        <f t="shared" si="9"/>
        <v>0</v>
      </c>
      <c r="W39" s="424" t="e">
        <f t="shared" si="10"/>
        <v>#DIV/0!</v>
      </c>
      <c r="X39" s="322"/>
      <c r="Y39" s="388">
        <f t="shared" ref="Y39:AA44" si="56">Y40</f>
        <v>0</v>
      </c>
      <c r="Z39" s="434">
        <f t="shared" si="56"/>
        <v>0</v>
      </c>
      <c r="AA39" s="434">
        <f t="shared" si="56"/>
        <v>0</v>
      </c>
      <c r="AB39" s="434">
        <f t="shared" ref="AB39:AB44" si="57">AB40</f>
        <v>0</v>
      </c>
      <c r="AC39" s="436" t="e">
        <f t="shared" si="51"/>
        <v>#DIV/0!</v>
      </c>
      <c r="AD39" s="322"/>
      <c r="AE39" s="434">
        <f t="shared" si="11"/>
        <v>0</v>
      </c>
      <c r="AF39" s="436" t="e">
        <f t="shared" si="52"/>
        <v>#DIV/0!</v>
      </c>
      <c r="AG39" s="322"/>
      <c r="AH39" s="388">
        <f t="shared" ref="AH39:AJ44" si="58">AH40</f>
        <v>0</v>
      </c>
      <c r="AI39" s="434">
        <f t="shared" si="58"/>
        <v>0</v>
      </c>
      <c r="AJ39" s="434">
        <f t="shared" si="58"/>
        <v>0</v>
      </c>
      <c r="AK39" s="434">
        <f t="shared" ref="AK39:AK44" si="59">AK40</f>
        <v>0</v>
      </c>
      <c r="AL39" s="436" t="e">
        <f t="shared" si="53"/>
        <v>#DIV/0!</v>
      </c>
      <c r="AM39" s="322"/>
      <c r="AN39" s="388">
        <f t="shared" ref="AN39:AP44" si="60">AN40</f>
        <v>0</v>
      </c>
      <c r="AO39" s="434">
        <f t="shared" si="60"/>
        <v>0</v>
      </c>
      <c r="AP39" s="434">
        <f t="shared" si="60"/>
        <v>0</v>
      </c>
      <c r="AQ39" s="444">
        <f t="shared" ref="AQ39:AQ44" si="61">AQ40</f>
        <v>0</v>
      </c>
      <c r="AR39" s="436" t="e">
        <f t="shared" si="54"/>
        <v>#DIV/0!</v>
      </c>
      <c r="AS39" s="322"/>
      <c r="AT39" s="434">
        <f t="shared" si="12"/>
        <v>0</v>
      </c>
      <c r="AU39" s="434" t="e">
        <f t="shared" si="8"/>
        <v>#DIV/0!</v>
      </c>
      <c r="AV39" s="434">
        <f>AE39+AT39</f>
        <v>0</v>
      </c>
      <c r="AW39" s="436" t="e">
        <f>AV39/(R39/100)</f>
        <v>#DIV/0!</v>
      </c>
      <c r="AX39" s="322"/>
      <c r="AY39" s="434">
        <f>R39-AV39</f>
        <v>0</v>
      </c>
      <c r="AZ39" s="436" t="e">
        <f>AV39/(R39/100)</f>
        <v>#DIV/0!</v>
      </c>
      <c r="BA39" s="434">
        <f t="shared" si="13"/>
        <v>0</v>
      </c>
      <c r="BB39" s="436"/>
    </row>
    <row r="40" spans="1:54" s="373" customFormat="1" ht="29.1" customHeight="1" thickBot="1" x14ac:dyDescent="0.25">
      <c r="A40" s="291"/>
      <c r="B40" s="292"/>
      <c r="C40" s="292"/>
      <c r="D40" s="293"/>
      <c r="E40" s="294"/>
      <c r="F40" s="389">
        <v>2</v>
      </c>
      <c r="G40" s="295"/>
      <c r="H40" s="298"/>
      <c r="I40" s="299"/>
      <c r="J40" s="294"/>
      <c r="K40" s="292"/>
      <c r="L40" s="292"/>
      <c r="M40" s="293"/>
      <c r="N40" s="390" t="s">
        <v>46</v>
      </c>
      <c r="O40" s="391" t="e">
        <f t="shared" si="55"/>
        <v>#REF!</v>
      </c>
      <c r="P40" s="391" t="e">
        <f t="shared" si="55"/>
        <v>#REF!</v>
      </c>
      <c r="Q40" s="48" t="e">
        <f t="shared" si="55"/>
        <v>#REF!</v>
      </c>
      <c r="R40" s="391">
        <f t="shared" si="55"/>
        <v>0</v>
      </c>
      <c r="S40" s="391">
        <f t="shared" si="55"/>
        <v>0</v>
      </c>
      <c r="T40" s="428">
        <f t="shared" si="55"/>
        <v>0</v>
      </c>
      <c r="U40" s="428">
        <f t="shared" si="55"/>
        <v>0</v>
      </c>
      <c r="V40" s="428">
        <f t="shared" si="9"/>
        <v>0</v>
      </c>
      <c r="W40" s="424" t="e">
        <f t="shared" si="10"/>
        <v>#DIV/0!</v>
      </c>
      <c r="X40" s="322"/>
      <c r="Y40" s="391">
        <f t="shared" si="56"/>
        <v>0</v>
      </c>
      <c r="Z40" s="428">
        <f t="shared" si="56"/>
        <v>0</v>
      </c>
      <c r="AA40" s="428">
        <f t="shared" si="56"/>
        <v>0</v>
      </c>
      <c r="AB40" s="428">
        <f t="shared" si="57"/>
        <v>0</v>
      </c>
      <c r="AC40" s="430" t="e">
        <f t="shared" si="51"/>
        <v>#DIV/0!</v>
      </c>
      <c r="AD40" s="322"/>
      <c r="AE40" s="428">
        <f t="shared" si="11"/>
        <v>0</v>
      </c>
      <c r="AF40" s="430" t="e">
        <f t="shared" si="52"/>
        <v>#DIV/0!</v>
      </c>
      <c r="AG40" s="322"/>
      <c r="AH40" s="391">
        <f t="shared" si="58"/>
        <v>0</v>
      </c>
      <c r="AI40" s="428">
        <f t="shared" si="58"/>
        <v>0</v>
      </c>
      <c r="AJ40" s="428">
        <f t="shared" si="58"/>
        <v>0</v>
      </c>
      <c r="AK40" s="428">
        <f t="shared" si="59"/>
        <v>0</v>
      </c>
      <c r="AL40" s="430" t="e">
        <f t="shared" si="53"/>
        <v>#DIV/0!</v>
      </c>
      <c r="AM40" s="322"/>
      <c r="AN40" s="391">
        <f t="shared" si="60"/>
        <v>0</v>
      </c>
      <c r="AO40" s="428">
        <f t="shared" si="60"/>
        <v>0</v>
      </c>
      <c r="AP40" s="428">
        <f t="shared" si="60"/>
        <v>0</v>
      </c>
      <c r="AQ40" s="442">
        <f t="shared" si="61"/>
        <v>0</v>
      </c>
      <c r="AR40" s="430" t="e">
        <f t="shared" si="54"/>
        <v>#DIV/0!</v>
      </c>
      <c r="AS40" s="322"/>
      <c r="AT40" s="428">
        <f t="shared" si="12"/>
        <v>0</v>
      </c>
      <c r="AU40" s="428" t="e">
        <f t="shared" si="8"/>
        <v>#DIV/0!</v>
      </c>
      <c r="AV40" s="428">
        <f>AE40+AT40</f>
        <v>0</v>
      </c>
      <c r="AW40" s="430" t="e">
        <f>AV40/(R40/100)</f>
        <v>#DIV/0!</v>
      </c>
      <c r="AX40" s="322"/>
      <c r="AY40" s="428">
        <f>R40-AV40</f>
        <v>0</v>
      </c>
      <c r="AZ40" s="430" t="e">
        <f>AV40/(R40/100)</f>
        <v>#DIV/0!</v>
      </c>
      <c r="BA40" s="428">
        <f t="shared" si="13"/>
        <v>0</v>
      </c>
      <c r="BB40" s="430"/>
    </row>
    <row r="41" spans="1:54" s="373" customFormat="1" ht="29.1" customHeight="1" thickBot="1" x14ac:dyDescent="0.25">
      <c r="A41" s="291"/>
      <c r="B41" s="292"/>
      <c r="C41" s="292"/>
      <c r="D41" s="293"/>
      <c r="E41" s="294"/>
      <c r="F41" s="292"/>
      <c r="G41" s="392">
        <v>0</v>
      </c>
      <c r="H41" s="393"/>
      <c r="I41" s="299"/>
      <c r="J41" s="294"/>
      <c r="K41" s="292"/>
      <c r="L41" s="292"/>
      <c r="M41" s="293"/>
      <c r="N41" s="390" t="s">
        <v>46</v>
      </c>
      <c r="O41" s="391" t="e">
        <f t="shared" si="55"/>
        <v>#REF!</v>
      </c>
      <c r="P41" s="391" t="e">
        <f t="shared" si="55"/>
        <v>#REF!</v>
      </c>
      <c r="Q41" s="48" t="e">
        <f t="shared" si="55"/>
        <v>#REF!</v>
      </c>
      <c r="R41" s="391">
        <f t="shared" si="55"/>
        <v>0</v>
      </c>
      <c r="S41" s="391">
        <f t="shared" si="55"/>
        <v>0</v>
      </c>
      <c r="T41" s="428">
        <f t="shared" si="55"/>
        <v>0</v>
      </c>
      <c r="U41" s="428">
        <f t="shared" si="55"/>
        <v>0</v>
      </c>
      <c r="V41" s="428">
        <f t="shared" si="9"/>
        <v>0</v>
      </c>
      <c r="W41" s="424" t="e">
        <f t="shared" ref="W41:W109" si="62">V41/(R41/100)</f>
        <v>#DIV/0!</v>
      </c>
      <c r="X41" s="322"/>
      <c r="Y41" s="391">
        <f t="shared" si="56"/>
        <v>0</v>
      </c>
      <c r="Z41" s="428">
        <f t="shared" si="56"/>
        <v>0</v>
      </c>
      <c r="AA41" s="428">
        <f t="shared" si="56"/>
        <v>0</v>
      </c>
      <c r="AB41" s="428">
        <f t="shared" si="57"/>
        <v>0</v>
      </c>
      <c r="AC41" s="430" t="e">
        <f t="shared" si="51"/>
        <v>#DIV/0!</v>
      </c>
      <c r="AD41" s="322"/>
      <c r="AE41" s="428">
        <f t="shared" si="11"/>
        <v>0</v>
      </c>
      <c r="AF41" s="430" t="e">
        <f t="shared" si="52"/>
        <v>#DIV/0!</v>
      </c>
      <c r="AG41" s="322"/>
      <c r="AH41" s="391">
        <f t="shared" si="58"/>
        <v>0</v>
      </c>
      <c r="AI41" s="428">
        <f t="shared" si="58"/>
        <v>0</v>
      </c>
      <c r="AJ41" s="428">
        <f t="shared" si="58"/>
        <v>0</v>
      </c>
      <c r="AK41" s="428">
        <f t="shared" si="59"/>
        <v>0</v>
      </c>
      <c r="AL41" s="430" t="e">
        <f t="shared" si="53"/>
        <v>#DIV/0!</v>
      </c>
      <c r="AM41" s="322"/>
      <c r="AN41" s="391">
        <f t="shared" si="60"/>
        <v>0</v>
      </c>
      <c r="AO41" s="428">
        <f t="shared" si="60"/>
        <v>0</v>
      </c>
      <c r="AP41" s="428">
        <f t="shared" si="60"/>
        <v>0</v>
      </c>
      <c r="AQ41" s="444">
        <f t="shared" si="61"/>
        <v>0</v>
      </c>
      <c r="AR41" s="430" t="e">
        <f t="shared" si="54"/>
        <v>#DIV/0!</v>
      </c>
      <c r="AS41" s="322"/>
      <c r="AT41" s="428">
        <f t="shared" si="12"/>
        <v>0</v>
      </c>
      <c r="AU41" s="428" t="e">
        <f t="shared" si="8"/>
        <v>#DIV/0!</v>
      </c>
      <c r="AV41" s="428">
        <f>AE41+AT41</f>
        <v>0</v>
      </c>
      <c r="AW41" s="430" t="e">
        <f>AV41/(R41/100)</f>
        <v>#DIV/0!</v>
      </c>
      <c r="AX41" s="322"/>
      <c r="AY41" s="428">
        <f>R41-AV41</f>
        <v>0</v>
      </c>
      <c r="AZ41" s="430" t="e">
        <f>AV41/(R41/100)</f>
        <v>#DIV/0!</v>
      </c>
      <c r="BA41" s="428">
        <f t="shared" si="13"/>
        <v>0</v>
      </c>
      <c r="BB41" s="430"/>
    </row>
    <row r="42" spans="1:54" s="373" customFormat="1" ht="29.1" customHeight="1" thickBot="1" x14ac:dyDescent="0.25">
      <c r="A42" s="291"/>
      <c r="B42" s="292"/>
      <c r="C42" s="292"/>
      <c r="D42" s="293"/>
      <c r="E42" s="294"/>
      <c r="F42" s="292"/>
      <c r="G42" s="392"/>
      <c r="H42" s="394" t="s">
        <v>97</v>
      </c>
      <c r="I42" s="299"/>
      <c r="J42" s="294"/>
      <c r="K42" s="292"/>
      <c r="L42" s="292"/>
      <c r="M42" s="293"/>
      <c r="N42" s="390" t="s">
        <v>46</v>
      </c>
      <c r="O42" s="391" t="e">
        <f t="shared" si="55"/>
        <v>#REF!</v>
      </c>
      <c r="P42" s="391" t="e">
        <f t="shared" si="55"/>
        <v>#REF!</v>
      </c>
      <c r="Q42" s="48" t="e">
        <f t="shared" si="55"/>
        <v>#REF!</v>
      </c>
      <c r="R42" s="391">
        <f t="shared" si="55"/>
        <v>0</v>
      </c>
      <c r="S42" s="391">
        <f t="shared" si="55"/>
        <v>0</v>
      </c>
      <c r="T42" s="428">
        <f t="shared" si="55"/>
        <v>0</v>
      </c>
      <c r="U42" s="428">
        <f t="shared" si="55"/>
        <v>0</v>
      </c>
      <c r="V42" s="428">
        <f t="shared" si="9"/>
        <v>0</v>
      </c>
      <c r="W42" s="424" t="e">
        <f t="shared" si="62"/>
        <v>#DIV/0!</v>
      </c>
      <c r="X42" s="322"/>
      <c r="Y42" s="391">
        <f t="shared" si="56"/>
        <v>0</v>
      </c>
      <c r="Z42" s="428">
        <f t="shared" si="56"/>
        <v>0</v>
      </c>
      <c r="AA42" s="428">
        <f t="shared" si="56"/>
        <v>0</v>
      </c>
      <c r="AB42" s="428">
        <f t="shared" si="57"/>
        <v>0</v>
      </c>
      <c r="AC42" s="430" t="e">
        <f t="shared" si="51"/>
        <v>#DIV/0!</v>
      </c>
      <c r="AD42" s="322"/>
      <c r="AE42" s="428">
        <f t="shared" si="11"/>
        <v>0</v>
      </c>
      <c r="AF42" s="430" t="e">
        <f t="shared" si="52"/>
        <v>#DIV/0!</v>
      </c>
      <c r="AG42" s="322"/>
      <c r="AH42" s="391">
        <f t="shared" si="58"/>
        <v>0</v>
      </c>
      <c r="AI42" s="428">
        <f t="shared" si="58"/>
        <v>0</v>
      </c>
      <c r="AJ42" s="428">
        <f t="shared" si="58"/>
        <v>0</v>
      </c>
      <c r="AK42" s="428">
        <f t="shared" si="59"/>
        <v>0</v>
      </c>
      <c r="AL42" s="430" t="e">
        <f t="shared" si="53"/>
        <v>#DIV/0!</v>
      </c>
      <c r="AM42" s="322"/>
      <c r="AN42" s="391">
        <f t="shared" si="60"/>
        <v>0</v>
      </c>
      <c r="AO42" s="428">
        <f t="shared" si="60"/>
        <v>0</v>
      </c>
      <c r="AP42" s="428">
        <f t="shared" si="60"/>
        <v>0</v>
      </c>
      <c r="AQ42" s="45">
        <f t="shared" si="61"/>
        <v>0</v>
      </c>
      <c r="AR42" s="430" t="e">
        <f t="shared" si="54"/>
        <v>#DIV/0!</v>
      </c>
      <c r="AS42" s="322"/>
      <c r="AT42" s="428">
        <f t="shared" si="12"/>
        <v>0</v>
      </c>
      <c r="AU42" s="428" t="e">
        <f t="shared" si="8"/>
        <v>#DIV/0!</v>
      </c>
      <c r="AV42" s="428">
        <f>AE42+AT42</f>
        <v>0</v>
      </c>
      <c r="AW42" s="430" t="e">
        <f>AV42/(R42/100)</f>
        <v>#DIV/0!</v>
      </c>
      <c r="AX42" s="322"/>
      <c r="AY42" s="428">
        <f>R42-AV42</f>
        <v>0</v>
      </c>
      <c r="AZ42" s="430" t="e">
        <f>AV42/(R42/100)</f>
        <v>#DIV/0!</v>
      </c>
      <c r="BA42" s="428">
        <f t="shared" si="13"/>
        <v>0</v>
      </c>
      <c r="BB42" s="430"/>
    </row>
    <row r="43" spans="1:54" s="185" customFormat="1" ht="29.1" customHeight="1" thickBot="1" x14ac:dyDescent="0.25">
      <c r="A43" s="176"/>
      <c r="B43" s="177"/>
      <c r="C43" s="177"/>
      <c r="D43" s="178"/>
      <c r="E43" s="182"/>
      <c r="F43" s="177"/>
      <c r="G43" s="179"/>
      <c r="H43" s="180"/>
      <c r="I43" s="395">
        <v>2</v>
      </c>
      <c r="J43" s="182"/>
      <c r="K43" s="177"/>
      <c r="L43" s="177"/>
      <c r="M43" s="178"/>
      <c r="N43" s="396" t="s">
        <v>126</v>
      </c>
      <c r="O43" s="398" t="e">
        <f t="shared" si="55"/>
        <v>#REF!</v>
      </c>
      <c r="P43" s="398" t="e">
        <f t="shared" si="55"/>
        <v>#REF!</v>
      </c>
      <c r="Q43" s="397" t="e">
        <f t="shared" si="55"/>
        <v>#REF!</v>
      </c>
      <c r="R43" s="398">
        <f t="shared" si="55"/>
        <v>0</v>
      </c>
      <c r="S43" s="398">
        <f t="shared" si="55"/>
        <v>0</v>
      </c>
      <c r="T43" s="437">
        <f t="shared" si="55"/>
        <v>0</v>
      </c>
      <c r="U43" s="437">
        <f t="shared" si="55"/>
        <v>0</v>
      </c>
      <c r="V43" s="437">
        <f t="shared" si="9"/>
        <v>0</v>
      </c>
      <c r="W43" s="424" t="e">
        <f t="shared" si="62"/>
        <v>#DIV/0!</v>
      </c>
      <c r="X43" s="322"/>
      <c r="Y43" s="398">
        <f t="shared" si="56"/>
        <v>0</v>
      </c>
      <c r="Z43" s="437">
        <f t="shared" si="56"/>
        <v>0</v>
      </c>
      <c r="AA43" s="437">
        <f t="shared" si="56"/>
        <v>0</v>
      </c>
      <c r="AB43" s="437">
        <f t="shared" si="57"/>
        <v>0</v>
      </c>
      <c r="AC43" s="439" t="e">
        <f t="shared" si="51"/>
        <v>#DIV/0!</v>
      </c>
      <c r="AD43" s="322"/>
      <c r="AE43" s="437">
        <f t="shared" si="11"/>
        <v>0</v>
      </c>
      <c r="AF43" s="439" t="e">
        <f t="shared" si="52"/>
        <v>#DIV/0!</v>
      </c>
      <c r="AG43" s="322"/>
      <c r="AH43" s="398">
        <f t="shared" si="58"/>
        <v>0</v>
      </c>
      <c r="AI43" s="437">
        <f t="shared" si="58"/>
        <v>0</v>
      </c>
      <c r="AJ43" s="437">
        <f t="shared" si="58"/>
        <v>0</v>
      </c>
      <c r="AK43" s="437">
        <f t="shared" si="59"/>
        <v>0</v>
      </c>
      <c r="AL43" s="439" t="e">
        <f t="shared" si="53"/>
        <v>#DIV/0!</v>
      </c>
      <c r="AM43" s="322"/>
      <c r="AN43" s="398">
        <f t="shared" si="60"/>
        <v>0</v>
      </c>
      <c r="AO43" s="437">
        <f t="shared" si="60"/>
        <v>0</v>
      </c>
      <c r="AP43" s="437">
        <f t="shared" si="60"/>
        <v>0</v>
      </c>
      <c r="AQ43" s="434">
        <f t="shared" si="61"/>
        <v>0</v>
      </c>
      <c r="AR43" s="439" t="e">
        <f t="shared" si="54"/>
        <v>#DIV/0!</v>
      </c>
      <c r="AS43" s="322"/>
      <c r="AT43" s="437">
        <f t="shared" si="12"/>
        <v>0</v>
      </c>
      <c r="AU43" s="437" t="e">
        <f t="shared" si="8"/>
        <v>#DIV/0!</v>
      </c>
      <c r="AV43" s="437">
        <f>AE43+AT43</f>
        <v>0</v>
      </c>
      <c r="AW43" s="439" t="e">
        <f>AV43/(R43/100)</f>
        <v>#DIV/0!</v>
      </c>
      <c r="AX43" s="322"/>
      <c r="AY43" s="437">
        <f>R43-AV43</f>
        <v>0</v>
      </c>
      <c r="AZ43" s="439" t="e">
        <f>AV43/(R43/100)</f>
        <v>#DIV/0!</v>
      </c>
      <c r="BA43" s="437">
        <f t="shared" si="13"/>
        <v>0</v>
      </c>
      <c r="BB43" s="439"/>
    </row>
    <row r="44" spans="1:54" s="373" customFormat="1" ht="29.1" customHeight="1" thickBot="1" x14ac:dyDescent="0.25">
      <c r="A44" s="291"/>
      <c r="B44" s="292"/>
      <c r="C44" s="292"/>
      <c r="D44" s="293"/>
      <c r="E44" s="294"/>
      <c r="F44" s="292"/>
      <c r="G44" s="295"/>
      <c r="H44" s="298"/>
      <c r="I44" s="299"/>
      <c r="J44" s="399" t="s">
        <v>76</v>
      </c>
      <c r="K44" s="292"/>
      <c r="L44" s="292"/>
      <c r="M44" s="293"/>
      <c r="N44" s="390" t="s">
        <v>20</v>
      </c>
      <c r="O44" s="391" t="e">
        <f>O45</f>
        <v>#REF!</v>
      </c>
      <c r="P44" s="391" t="e">
        <f>P45</f>
        <v>#REF!</v>
      </c>
      <c r="Q44" s="48" t="e">
        <f>Q45</f>
        <v>#REF!</v>
      </c>
      <c r="R44" s="391">
        <f>R45</f>
        <v>0</v>
      </c>
      <c r="S44" s="391">
        <f>S45</f>
        <v>0</v>
      </c>
      <c r="T44" s="428">
        <f t="shared" si="55"/>
        <v>0</v>
      </c>
      <c r="U44" s="428">
        <f t="shared" si="55"/>
        <v>0</v>
      </c>
      <c r="V44" s="428">
        <f t="shared" si="9"/>
        <v>0</v>
      </c>
      <c r="W44" s="424" t="e">
        <f t="shared" si="62"/>
        <v>#DIV/0!</v>
      </c>
      <c r="X44" s="322"/>
      <c r="Y44" s="391">
        <f>Y45</f>
        <v>0</v>
      </c>
      <c r="Z44" s="428">
        <f t="shared" si="56"/>
        <v>0</v>
      </c>
      <c r="AA44" s="428">
        <f t="shared" si="56"/>
        <v>0</v>
      </c>
      <c r="AB44" s="428">
        <f t="shared" si="57"/>
        <v>0</v>
      </c>
      <c r="AC44" s="430" t="e">
        <f t="shared" si="51"/>
        <v>#DIV/0!</v>
      </c>
      <c r="AD44" s="322"/>
      <c r="AE44" s="428">
        <f t="shared" si="11"/>
        <v>0</v>
      </c>
      <c r="AF44" s="430" t="e">
        <f t="shared" si="52"/>
        <v>#DIV/0!</v>
      </c>
      <c r="AG44" s="322"/>
      <c r="AH44" s="391">
        <f>AH45</f>
        <v>0</v>
      </c>
      <c r="AI44" s="428">
        <f t="shared" si="58"/>
        <v>0</v>
      </c>
      <c r="AJ44" s="428">
        <f t="shared" si="58"/>
        <v>0</v>
      </c>
      <c r="AK44" s="428">
        <f t="shared" si="59"/>
        <v>0</v>
      </c>
      <c r="AL44" s="430" t="e">
        <f t="shared" si="53"/>
        <v>#DIV/0!</v>
      </c>
      <c r="AM44" s="322"/>
      <c r="AN44" s="391">
        <f>AN45</f>
        <v>0</v>
      </c>
      <c r="AO44" s="428">
        <f t="shared" si="60"/>
        <v>0</v>
      </c>
      <c r="AP44" s="428">
        <f t="shared" si="60"/>
        <v>0</v>
      </c>
      <c r="AQ44" s="428">
        <f t="shared" si="61"/>
        <v>0</v>
      </c>
      <c r="AR44" s="430" t="e">
        <f t="shared" si="54"/>
        <v>#DIV/0!</v>
      </c>
      <c r="AS44" s="322"/>
      <c r="AT44" s="428">
        <f t="shared" si="12"/>
        <v>0</v>
      </c>
      <c r="AU44" s="428" t="e">
        <f t="shared" si="8"/>
        <v>#DIV/0!</v>
      </c>
      <c r="AV44" s="428">
        <f>AE44+AT44</f>
        <v>0</v>
      </c>
      <c r="AW44" s="430" t="e">
        <f>AV44/(R44/100)</f>
        <v>#DIV/0!</v>
      </c>
      <c r="AX44" s="322"/>
      <c r="AY44" s="428">
        <f>R44-AV44</f>
        <v>0</v>
      </c>
      <c r="AZ44" s="430" t="e">
        <f>AV44/(R44/100)</f>
        <v>#DIV/0!</v>
      </c>
      <c r="BA44" s="428">
        <f t="shared" si="13"/>
        <v>0</v>
      </c>
      <c r="BB44" s="430"/>
    </row>
    <row r="45" spans="1:54" s="373" customFormat="1" ht="29.1" customHeight="1" thickBot="1" x14ac:dyDescent="0.25">
      <c r="A45" s="291"/>
      <c r="B45" s="292"/>
      <c r="C45" s="292"/>
      <c r="D45" s="293"/>
      <c r="E45" s="294"/>
      <c r="F45" s="292"/>
      <c r="G45" s="295"/>
      <c r="H45" s="298"/>
      <c r="I45" s="299"/>
      <c r="J45" s="294"/>
      <c r="K45" s="400">
        <v>1</v>
      </c>
      <c r="L45" s="292"/>
      <c r="M45" s="293"/>
      <c r="N45" s="401" t="s">
        <v>21</v>
      </c>
      <c r="O45" s="403" t="e">
        <f t="shared" ref="O45:U45" si="63">O46+O49+O52</f>
        <v>#REF!</v>
      </c>
      <c r="P45" s="403" t="e">
        <f t="shared" si="63"/>
        <v>#REF!</v>
      </c>
      <c r="Q45" s="402" t="e">
        <f t="shared" si="63"/>
        <v>#REF!</v>
      </c>
      <c r="R45" s="403">
        <f t="shared" si="63"/>
        <v>0</v>
      </c>
      <c r="S45" s="403">
        <f t="shared" si="63"/>
        <v>0</v>
      </c>
      <c r="T45" s="403">
        <f t="shared" si="63"/>
        <v>0</v>
      </c>
      <c r="U45" s="403">
        <f t="shared" si="63"/>
        <v>0</v>
      </c>
      <c r="V45" s="402">
        <f t="shared" si="9"/>
        <v>0</v>
      </c>
      <c r="W45" s="424" t="e">
        <f t="shared" si="62"/>
        <v>#DIV/0!</v>
      </c>
      <c r="X45" s="322"/>
      <c r="Y45" s="403">
        <f>Y46+Y49+Y52</f>
        <v>0</v>
      </c>
      <c r="Z45" s="440">
        <f>Z46+Z49+Z52</f>
        <v>0</v>
      </c>
      <c r="AA45" s="440">
        <f>AA46+AA49+AA52</f>
        <v>0</v>
      </c>
      <c r="AB45" s="440">
        <f>AB46+AB49+AB52</f>
        <v>0</v>
      </c>
      <c r="AC45" s="440">
        <v>30</v>
      </c>
      <c r="AD45" s="322"/>
      <c r="AE45" s="402">
        <f t="shared" si="11"/>
        <v>0</v>
      </c>
      <c r="AF45" s="441" t="e">
        <f t="shared" si="52"/>
        <v>#DIV/0!</v>
      </c>
      <c r="AG45" s="322"/>
      <c r="AH45" s="403">
        <f>AH46+AH49+AH52</f>
        <v>0</v>
      </c>
      <c r="AI45" s="440">
        <f>AI46+AI49+AI52</f>
        <v>0</v>
      </c>
      <c r="AJ45" s="440">
        <f>AJ46+AJ49+AJ52</f>
        <v>0</v>
      </c>
      <c r="AK45" s="440">
        <f>AK46+AK49+AK52</f>
        <v>0</v>
      </c>
      <c r="AL45" s="440" t="e">
        <f t="shared" si="53"/>
        <v>#DIV/0!</v>
      </c>
      <c r="AM45" s="322"/>
      <c r="AN45" s="403">
        <f>AN46+AN49+AN52</f>
        <v>0</v>
      </c>
      <c r="AO45" s="440">
        <f>AO46+AO49+AO52</f>
        <v>0</v>
      </c>
      <c r="AP45" s="440">
        <f>AP46+AP49+AP52</f>
        <v>0</v>
      </c>
      <c r="AQ45" s="428">
        <f>AQ46+AQ49+AQ52</f>
        <v>0</v>
      </c>
      <c r="AR45" s="441" t="e">
        <f t="shared" si="54"/>
        <v>#DIV/0!</v>
      </c>
      <c r="AS45" s="322"/>
      <c r="AT45" s="403">
        <f t="shared" si="12"/>
        <v>0</v>
      </c>
      <c r="AU45" s="403" t="e">
        <f t="shared" si="8"/>
        <v>#DIV/0!</v>
      </c>
      <c r="AV45" s="402">
        <f>AE45+AT45</f>
        <v>0</v>
      </c>
      <c r="AW45" s="441"/>
      <c r="AX45" s="322"/>
      <c r="AY45" s="402">
        <f>R45-AV45</f>
        <v>0</v>
      </c>
      <c r="AZ45" s="441" t="e">
        <f>AV45/(R45/100)</f>
        <v>#DIV/0!</v>
      </c>
      <c r="BA45" s="402">
        <f t="shared" si="13"/>
        <v>0</v>
      </c>
      <c r="BB45" s="441"/>
    </row>
    <row r="46" spans="1:54" s="373" customFormat="1" ht="29.1" customHeight="1" thickBot="1" x14ac:dyDescent="0.25">
      <c r="A46" s="291"/>
      <c r="B46" s="292"/>
      <c r="C46" s="292"/>
      <c r="D46" s="293"/>
      <c r="E46" s="294"/>
      <c r="F46" s="292"/>
      <c r="G46" s="295"/>
      <c r="H46" s="298"/>
      <c r="I46" s="299"/>
      <c r="J46" s="294"/>
      <c r="K46" s="292"/>
      <c r="L46" s="369">
        <v>1</v>
      </c>
      <c r="M46" s="293"/>
      <c r="N46" s="370" t="s">
        <v>183</v>
      </c>
      <c r="O46" s="372">
        <f>O48+O47</f>
        <v>300000</v>
      </c>
      <c r="P46" s="372">
        <f>P48+P47</f>
        <v>300000</v>
      </c>
      <c r="Q46" s="371">
        <f>Q48+Q47</f>
        <v>350000</v>
      </c>
      <c r="R46" s="372">
        <f>R48+R47</f>
        <v>0</v>
      </c>
      <c r="S46" s="372">
        <f>S48+S47</f>
        <v>0</v>
      </c>
      <c r="T46" s="442">
        <f>T47+T48</f>
        <v>0</v>
      </c>
      <c r="U46" s="442">
        <f>U47+U48</f>
        <v>0</v>
      </c>
      <c r="V46" s="442">
        <f t="shared" si="9"/>
        <v>0</v>
      </c>
      <c r="W46" s="424" t="e">
        <f t="shared" si="62"/>
        <v>#DIV/0!</v>
      </c>
      <c r="X46" s="322"/>
      <c r="Y46" s="372">
        <f>Y48+Y47</f>
        <v>0</v>
      </c>
      <c r="Z46" s="442">
        <f>Z47+Z48</f>
        <v>0</v>
      </c>
      <c r="AA46" s="442">
        <f>AA47+AA48</f>
        <v>0</v>
      </c>
      <c r="AB46" s="447">
        <f>AB47+AB48</f>
        <v>0</v>
      </c>
      <c r="AC46" s="443">
        <f>AB46/(Q46/100)</f>
        <v>0</v>
      </c>
      <c r="AD46" s="322"/>
      <c r="AE46" s="442">
        <f t="shared" si="11"/>
        <v>0</v>
      </c>
      <c r="AF46" s="443">
        <f t="shared" ref="AF46:AF55" si="64">AE46/(Q46/100)</f>
        <v>0</v>
      </c>
      <c r="AG46" s="322"/>
      <c r="AH46" s="372">
        <f>AH48+AH47</f>
        <v>0</v>
      </c>
      <c r="AI46" s="442">
        <f>AI47+AI48</f>
        <v>0</v>
      </c>
      <c r="AJ46" s="442">
        <f>AJ47+AJ48</f>
        <v>0</v>
      </c>
      <c r="AK46" s="447">
        <f>AK47+AK48</f>
        <v>0</v>
      </c>
      <c r="AL46" s="443">
        <f>AK46/(Q46/100)</f>
        <v>0</v>
      </c>
      <c r="AM46" s="322"/>
      <c r="AN46" s="372">
        <f>AN48+AN47</f>
        <v>0</v>
      </c>
      <c r="AO46" s="442">
        <f>AO47+AO48</f>
        <v>0</v>
      </c>
      <c r="AP46" s="442">
        <f>AP47+AP48</f>
        <v>0</v>
      </c>
      <c r="AQ46" s="428">
        <f>AQ47+AQ48</f>
        <v>0</v>
      </c>
      <c r="AR46" s="443">
        <f>AQ46/(Q46/100)</f>
        <v>0</v>
      </c>
      <c r="AS46" s="322"/>
      <c r="AT46" s="442">
        <f t="shared" si="12"/>
        <v>0</v>
      </c>
      <c r="AU46" s="442" t="e">
        <f t="shared" si="8"/>
        <v>#DIV/0!</v>
      </c>
      <c r="AV46" s="442">
        <f>AE46+AT46</f>
        <v>0</v>
      </c>
      <c r="AW46" s="443">
        <f>AV46/(Q46/100)</f>
        <v>0</v>
      </c>
      <c r="AX46" s="322"/>
      <c r="AY46" s="442">
        <f>R46-AV46</f>
        <v>0</v>
      </c>
      <c r="AZ46" s="443" t="e">
        <f>AV46/(R46/100)</f>
        <v>#DIV/0!</v>
      </c>
      <c r="BA46" s="442">
        <f t="shared" si="13"/>
        <v>0</v>
      </c>
      <c r="BB46" s="443"/>
    </row>
    <row r="47" spans="1:54" s="373" customFormat="1" ht="26.25" thickBot="1" x14ac:dyDescent="0.25">
      <c r="A47" s="291"/>
      <c r="B47" s="292"/>
      <c r="C47" s="292"/>
      <c r="D47" s="293"/>
      <c r="E47" s="294"/>
      <c r="F47" s="292"/>
      <c r="G47" s="295"/>
      <c r="H47" s="298"/>
      <c r="I47" s="299"/>
      <c r="J47" s="294"/>
      <c r="K47" s="292"/>
      <c r="L47" s="292"/>
      <c r="M47" s="374" t="s">
        <v>74</v>
      </c>
      <c r="N47" s="375" t="s">
        <v>191</v>
      </c>
      <c r="O47" s="376">
        <f>[2]ÖD1!P2658</f>
        <v>300000</v>
      </c>
      <c r="P47" s="376">
        <f>[2]ÖD1!Q2658</f>
        <v>300000</v>
      </c>
      <c r="Q47" s="300">
        <f>[2]ÖD1!R2658</f>
        <v>350000</v>
      </c>
      <c r="R47" s="376">
        <v>0</v>
      </c>
      <c r="S47" s="376"/>
      <c r="T47" s="444"/>
      <c r="U47" s="444"/>
      <c r="V47" s="444">
        <f t="shared" si="9"/>
        <v>0</v>
      </c>
      <c r="W47" s="424" t="e">
        <f t="shared" si="62"/>
        <v>#DIV/0!</v>
      </c>
      <c r="X47" s="322"/>
      <c r="Y47" s="376"/>
      <c r="Z47" s="444"/>
      <c r="AA47" s="444"/>
      <c r="AB47" s="445">
        <f>Y47+Z47+AA47</f>
        <v>0</v>
      </c>
      <c r="AC47" s="446">
        <f>AB47/(Q47/100)</f>
        <v>0</v>
      </c>
      <c r="AD47" s="322"/>
      <c r="AE47" s="444">
        <f t="shared" si="11"/>
        <v>0</v>
      </c>
      <c r="AF47" s="446">
        <f>AE47/(Q47/100)</f>
        <v>0</v>
      </c>
      <c r="AG47" s="322"/>
      <c r="AH47" s="376"/>
      <c r="AI47" s="444"/>
      <c r="AJ47" s="444"/>
      <c r="AK47" s="445">
        <f>AH47+AI47+AJ47</f>
        <v>0</v>
      </c>
      <c r="AL47" s="446">
        <f>AK47/(Q47/100)</f>
        <v>0</v>
      </c>
      <c r="AM47" s="322"/>
      <c r="AN47" s="376"/>
      <c r="AO47" s="444"/>
      <c r="AP47" s="444"/>
      <c r="AQ47" s="437">
        <f>AN47+AO47+AP47</f>
        <v>0</v>
      </c>
      <c r="AR47" s="446">
        <f>AQ47/(Q47/100)</f>
        <v>0</v>
      </c>
      <c r="AS47" s="322"/>
      <c r="AT47" s="444">
        <f t="shared" si="12"/>
        <v>0</v>
      </c>
      <c r="AU47" s="444" t="e">
        <f t="shared" si="8"/>
        <v>#DIV/0!</v>
      </c>
      <c r="AV47" s="444">
        <f>AE47+AT47</f>
        <v>0</v>
      </c>
      <c r="AW47" s="446">
        <f>AV47/(Q47/100)</f>
        <v>0</v>
      </c>
      <c r="AX47" s="322"/>
      <c r="AY47" s="444">
        <f>R47-AV47</f>
        <v>0</v>
      </c>
      <c r="AZ47" s="446" t="e">
        <f>AV47/(R47/100)</f>
        <v>#DIV/0!</v>
      </c>
      <c r="BA47" s="444">
        <f t="shared" si="13"/>
        <v>0</v>
      </c>
      <c r="BB47" s="446"/>
    </row>
    <row r="48" spans="1:54" s="373" customFormat="1" ht="26.25" thickBot="1" x14ac:dyDescent="0.25">
      <c r="A48" s="291"/>
      <c r="B48" s="292"/>
      <c r="C48" s="292"/>
      <c r="D48" s="293"/>
      <c r="E48" s="294"/>
      <c r="F48" s="292"/>
      <c r="G48" s="295"/>
      <c r="H48" s="298"/>
      <c r="I48" s="299"/>
      <c r="J48" s="294"/>
      <c r="K48" s="292"/>
      <c r="L48" s="292"/>
      <c r="M48" s="374" t="s">
        <v>185</v>
      </c>
      <c r="N48" s="375" t="s">
        <v>192</v>
      </c>
      <c r="O48" s="376">
        <f>[2]ÖD1!P2659</f>
        <v>0</v>
      </c>
      <c r="P48" s="376">
        <f>[2]ÖD1!Q2659</f>
        <v>0</v>
      </c>
      <c r="Q48" s="300">
        <f>[2]ÖD1!R2659</f>
        <v>0</v>
      </c>
      <c r="R48" s="376">
        <v>0</v>
      </c>
      <c r="S48" s="376">
        <v>0</v>
      </c>
      <c r="T48" s="444"/>
      <c r="U48" s="444"/>
      <c r="V48" s="444">
        <f t="shared" si="9"/>
        <v>0</v>
      </c>
      <c r="W48" s="424"/>
      <c r="X48" s="322"/>
      <c r="Y48" s="376">
        <v>0</v>
      </c>
      <c r="Z48" s="444"/>
      <c r="AA48" s="444"/>
      <c r="AB48" s="445">
        <f>Y48+Z48+AA48</f>
        <v>0</v>
      </c>
      <c r="AC48" s="446"/>
      <c r="AD48" s="322"/>
      <c r="AE48" s="444">
        <f t="shared" si="11"/>
        <v>0</v>
      </c>
      <c r="AF48" s="446"/>
      <c r="AG48" s="322"/>
      <c r="AH48" s="376">
        <v>0</v>
      </c>
      <c r="AI48" s="444"/>
      <c r="AJ48" s="444"/>
      <c r="AK48" s="445">
        <f>AH48+AI48+AJ48</f>
        <v>0</v>
      </c>
      <c r="AL48" s="446"/>
      <c r="AM48" s="322"/>
      <c r="AN48" s="376">
        <v>0</v>
      </c>
      <c r="AO48" s="444"/>
      <c r="AP48" s="444"/>
      <c r="AQ48" s="428">
        <f>AN48+AO48+AP48</f>
        <v>0</v>
      </c>
      <c r="AR48" s="446"/>
      <c r="AS48" s="322"/>
      <c r="AT48" s="444">
        <f>AK48+AQ48</f>
        <v>0</v>
      </c>
      <c r="AU48" s="444" t="e">
        <f t="shared" si="8"/>
        <v>#DIV/0!</v>
      </c>
      <c r="AV48" s="444">
        <f>AE48+AT48</f>
        <v>0</v>
      </c>
      <c r="AW48" s="441"/>
      <c r="AX48" s="322"/>
      <c r="AY48" s="444">
        <f>R48-AV48</f>
        <v>0</v>
      </c>
      <c r="AZ48" s="441" t="e">
        <f>AV48/(R48/100)</f>
        <v>#DIV/0!</v>
      </c>
      <c r="BA48" s="444">
        <f t="shared" si="13"/>
        <v>0</v>
      </c>
      <c r="BB48" s="441"/>
    </row>
    <row r="49" spans="1:54" s="373" customFormat="1" ht="26.25" thickBot="1" x14ac:dyDescent="0.25">
      <c r="A49" s="291"/>
      <c r="B49" s="292"/>
      <c r="C49" s="292"/>
      <c r="D49" s="293"/>
      <c r="E49" s="294"/>
      <c r="F49" s="292"/>
      <c r="G49" s="295"/>
      <c r="H49" s="298"/>
      <c r="I49" s="299"/>
      <c r="J49" s="294"/>
      <c r="K49" s="292"/>
      <c r="L49" s="369">
        <v>2</v>
      </c>
      <c r="M49" s="293"/>
      <c r="N49" s="370" t="s">
        <v>184</v>
      </c>
      <c r="O49" s="372" t="e">
        <f>#REF!+O51+O50</f>
        <v>#REF!</v>
      </c>
      <c r="P49" s="372" t="e">
        <f>#REF!+P51+P50</f>
        <v>#REF!</v>
      </c>
      <c r="Q49" s="371" t="e">
        <f>#REF!+Q51+Q50</f>
        <v>#REF!</v>
      </c>
      <c r="R49" s="372">
        <f>R51+R50</f>
        <v>0</v>
      </c>
      <c r="S49" s="372">
        <f>S51+S50</f>
        <v>0</v>
      </c>
      <c r="T49" s="372">
        <f>T51+T50</f>
        <v>0</v>
      </c>
      <c r="U49" s="372">
        <f>U51+U50</f>
        <v>0</v>
      </c>
      <c r="V49" s="371">
        <f t="shared" si="9"/>
        <v>0</v>
      </c>
      <c r="W49" s="424" t="e">
        <f t="shared" si="62"/>
        <v>#DIV/0!</v>
      </c>
      <c r="X49" s="322"/>
      <c r="Y49" s="372">
        <f>Y51+Y50</f>
        <v>0</v>
      </c>
      <c r="Z49" s="372">
        <f>Z51+Z50</f>
        <v>0</v>
      </c>
      <c r="AA49" s="372">
        <f>AA51+AA50</f>
        <v>0</v>
      </c>
      <c r="AB49" s="442">
        <f>AB50+AB51</f>
        <v>0</v>
      </c>
      <c r="AC49" s="443" t="e">
        <f>AB49/(R49/100)</f>
        <v>#DIV/0!</v>
      </c>
      <c r="AD49" s="322"/>
      <c r="AE49" s="371">
        <f t="shared" si="11"/>
        <v>0</v>
      </c>
      <c r="AF49" s="449" t="e">
        <f>AE49/(R49/100)</f>
        <v>#DIV/0!</v>
      </c>
      <c r="AG49" s="322"/>
      <c r="AH49" s="372">
        <f>AH51+AH50</f>
        <v>0</v>
      </c>
      <c r="AI49" s="372">
        <f>AI51+AI50</f>
        <v>0</v>
      </c>
      <c r="AJ49" s="372">
        <f>AJ51+AJ50</f>
        <v>0</v>
      </c>
      <c r="AK49" s="442">
        <f>AK50+AK51</f>
        <v>0</v>
      </c>
      <c r="AL49" s="449" t="e">
        <f>AK49/(R49/100)</f>
        <v>#DIV/0!</v>
      </c>
      <c r="AM49" s="322"/>
      <c r="AN49" s="372">
        <f>AN51+AN50</f>
        <v>0</v>
      </c>
      <c r="AO49" s="372">
        <f>AO51+AO50</f>
        <v>0</v>
      </c>
      <c r="AP49" s="372">
        <f>AP51+AP50</f>
        <v>0</v>
      </c>
      <c r="AQ49" s="402">
        <f>AQ50+AQ51</f>
        <v>0</v>
      </c>
      <c r="AR49" s="449" t="e">
        <f>AQ49/(R49/100)</f>
        <v>#DIV/0!</v>
      </c>
      <c r="AS49" s="322"/>
      <c r="AT49" s="372">
        <f t="shared" si="12"/>
        <v>0</v>
      </c>
      <c r="AU49" s="372" t="e">
        <f t="shared" si="8"/>
        <v>#DIV/0!</v>
      </c>
      <c r="AV49" s="371">
        <f>AE49+AT49</f>
        <v>0</v>
      </c>
      <c r="AW49" s="449" t="e">
        <f>AV49/(R49/100)</f>
        <v>#DIV/0!</v>
      </c>
      <c r="AX49" s="322"/>
      <c r="AY49" s="371">
        <f>R49-AV49</f>
        <v>0</v>
      </c>
      <c r="AZ49" s="449" t="e">
        <f>AV49/(R49/100)</f>
        <v>#DIV/0!</v>
      </c>
      <c r="BA49" s="371">
        <f t="shared" si="13"/>
        <v>0</v>
      </c>
      <c r="BB49" s="449"/>
    </row>
    <row r="50" spans="1:54" s="373" customFormat="1" ht="39" thickBot="1" x14ac:dyDescent="0.25">
      <c r="A50" s="291"/>
      <c r="B50" s="292"/>
      <c r="C50" s="292"/>
      <c r="D50" s="293"/>
      <c r="E50" s="294"/>
      <c r="F50" s="292"/>
      <c r="G50" s="295"/>
      <c r="H50" s="298"/>
      <c r="I50" s="299"/>
      <c r="J50" s="294"/>
      <c r="K50" s="292"/>
      <c r="L50" s="292"/>
      <c r="M50" s="374" t="s">
        <v>71</v>
      </c>
      <c r="N50" s="375" t="s">
        <v>193</v>
      </c>
      <c r="O50" s="376">
        <f>[2]ÖD1!P2662</f>
        <v>70000</v>
      </c>
      <c r="P50" s="376">
        <f>[2]ÖD1!Q2662</f>
        <v>70000</v>
      </c>
      <c r="Q50" s="300">
        <f>[2]ÖD1!R2662</f>
        <v>80000</v>
      </c>
      <c r="R50" s="376">
        <v>0</v>
      </c>
      <c r="S50" s="376"/>
      <c r="T50" s="444"/>
      <c r="U50" s="444"/>
      <c r="V50" s="444">
        <f t="shared" si="9"/>
        <v>0</v>
      </c>
      <c r="W50" s="424" t="e">
        <f t="shared" si="62"/>
        <v>#DIV/0!</v>
      </c>
      <c r="X50" s="322"/>
      <c r="Y50" s="376"/>
      <c r="Z50" s="444"/>
      <c r="AA50" s="444"/>
      <c r="AB50" s="445">
        <f>Y50+Z50+AA50</f>
        <v>0</v>
      </c>
      <c r="AC50" s="446">
        <f t="shared" ref="AC50:AC55" si="65">AB50/(Q50/100)</f>
        <v>0</v>
      </c>
      <c r="AD50" s="322"/>
      <c r="AE50" s="444">
        <f t="shared" si="11"/>
        <v>0</v>
      </c>
      <c r="AF50" s="446">
        <f>AE50/(Q50/100)</f>
        <v>0</v>
      </c>
      <c r="AG50" s="322"/>
      <c r="AH50" s="376"/>
      <c r="AI50" s="444"/>
      <c r="AJ50" s="444"/>
      <c r="AK50" s="445">
        <f>AH50+AI50+AJ50</f>
        <v>0</v>
      </c>
      <c r="AL50" s="446">
        <f t="shared" ref="AL50:AL55" si="66">AK50/(Q50/100)</f>
        <v>0</v>
      </c>
      <c r="AM50" s="322"/>
      <c r="AN50" s="376"/>
      <c r="AO50" s="444"/>
      <c r="AP50" s="444"/>
      <c r="AQ50" s="442">
        <f>AN50+AO50+AP50</f>
        <v>0</v>
      </c>
      <c r="AR50" s="446">
        <f t="shared" ref="AR50:AR55" si="67">AQ50/(Q50/100)</f>
        <v>0</v>
      </c>
      <c r="AS50" s="322"/>
      <c r="AT50" s="444">
        <f t="shared" si="12"/>
        <v>0</v>
      </c>
      <c r="AU50" s="444" t="e">
        <f t="shared" si="8"/>
        <v>#DIV/0!</v>
      </c>
      <c r="AV50" s="444">
        <f>AE50+AT50</f>
        <v>0</v>
      </c>
      <c r="AW50" s="446">
        <f>AV50/(Q50/100)</f>
        <v>0</v>
      </c>
      <c r="AX50" s="322"/>
      <c r="AY50" s="444">
        <f>R50-AV50</f>
        <v>0</v>
      </c>
      <c r="AZ50" s="446" t="e">
        <f>AV50/(R50/100)</f>
        <v>#DIV/0!</v>
      </c>
      <c r="BA50" s="444">
        <f t="shared" si="13"/>
        <v>0</v>
      </c>
      <c r="BB50" s="446"/>
    </row>
    <row r="51" spans="1:54" s="373" customFormat="1" ht="39" thickBot="1" x14ac:dyDescent="0.25">
      <c r="A51" s="291"/>
      <c r="B51" s="292"/>
      <c r="C51" s="292"/>
      <c r="D51" s="293"/>
      <c r="E51" s="294"/>
      <c r="F51" s="292"/>
      <c r="G51" s="295"/>
      <c r="H51" s="298"/>
      <c r="I51" s="299"/>
      <c r="J51" s="294"/>
      <c r="K51" s="292"/>
      <c r="L51" s="292"/>
      <c r="M51" s="374">
        <v>90</v>
      </c>
      <c r="N51" s="375" t="s">
        <v>194</v>
      </c>
      <c r="O51" s="376">
        <f>[2]ÖD1!P2663</f>
        <v>70000</v>
      </c>
      <c r="P51" s="376">
        <f>[2]ÖD1!Q2663</f>
        <v>70000</v>
      </c>
      <c r="Q51" s="300">
        <f>[2]ÖD1!R2663</f>
        <v>80000</v>
      </c>
      <c r="R51" s="376">
        <v>0</v>
      </c>
      <c r="S51" s="376"/>
      <c r="T51" s="444"/>
      <c r="U51" s="444"/>
      <c r="V51" s="444">
        <f t="shared" si="9"/>
        <v>0</v>
      </c>
      <c r="W51" s="424" t="e">
        <f t="shared" si="62"/>
        <v>#DIV/0!</v>
      </c>
      <c r="X51" s="322"/>
      <c r="Y51" s="376"/>
      <c r="Z51" s="444"/>
      <c r="AA51" s="444"/>
      <c r="AB51" s="445">
        <f>Y51+Z51+AA51</f>
        <v>0</v>
      </c>
      <c r="AC51" s="446">
        <f t="shared" si="65"/>
        <v>0</v>
      </c>
      <c r="AD51" s="322"/>
      <c r="AE51" s="444">
        <f t="shared" si="11"/>
        <v>0</v>
      </c>
      <c r="AF51" s="446">
        <f t="shared" si="64"/>
        <v>0</v>
      </c>
      <c r="AG51" s="322"/>
      <c r="AH51" s="376"/>
      <c r="AI51" s="444"/>
      <c r="AJ51" s="444"/>
      <c r="AK51" s="445">
        <f>AH51+AI51+AJ51</f>
        <v>0</v>
      </c>
      <c r="AL51" s="446">
        <f t="shared" si="66"/>
        <v>0</v>
      </c>
      <c r="AM51" s="322"/>
      <c r="AN51" s="376"/>
      <c r="AO51" s="444"/>
      <c r="AP51" s="444"/>
      <c r="AQ51" s="444">
        <f>AN51+AO51+AP51</f>
        <v>0</v>
      </c>
      <c r="AR51" s="446">
        <f t="shared" si="67"/>
        <v>0</v>
      </c>
      <c r="AS51" s="322"/>
      <c r="AT51" s="444">
        <f t="shared" si="12"/>
        <v>0</v>
      </c>
      <c r="AU51" s="444" t="e">
        <f t="shared" si="8"/>
        <v>#DIV/0!</v>
      </c>
      <c r="AV51" s="444">
        <f>AE51+AT51</f>
        <v>0</v>
      </c>
      <c r="AW51" s="446">
        <f>AV51/(Q51/100)</f>
        <v>0</v>
      </c>
      <c r="AX51" s="322"/>
      <c r="AY51" s="444">
        <f>R51-AV51</f>
        <v>0</v>
      </c>
      <c r="AZ51" s="446" t="e">
        <f>AV51/(R51/100)</f>
        <v>#DIV/0!</v>
      </c>
      <c r="BA51" s="444">
        <f t="shared" si="13"/>
        <v>0</v>
      </c>
      <c r="BB51" s="446"/>
    </row>
    <row r="52" spans="1:54" s="373" customFormat="1" ht="39" thickBot="1" x14ac:dyDescent="0.25">
      <c r="A52" s="291"/>
      <c r="B52" s="292"/>
      <c r="C52" s="292"/>
      <c r="D52" s="293"/>
      <c r="E52" s="294"/>
      <c r="F52" s="292"/>
      <c r="G52" s="295"/>
      <c r="H52" s="298"/>
      <c r="I52" s="299"/>
      <c r="J52" s="294"/>
      <c r="K52" s="292"/>
      <c r="L52" s="369">
        <v>7</v>
      </c>
      <c r="M52" s="293"/>
      <c r="N52" s="370" t="s">
        <v>195</v>
      </c>
      <c r="O52" s="372">
        <f t="shared" ref="O52:U52" si="68">O53+O54+O55</f>
        <v>310000</v>
      </c>
      <c r="P52" s="372">
        <f t="shared" si="68"/>
        <v>355000</v>
      </c>
      <c r="Q52" s="371">
        <f t="shared" si="68"/>
        <v>404000</v>
      </c>
      <c r="R52" s="372">
        <f t="shared" si="68"/>
        <v>0</v>
      </c>
      <c r="S52" s="372">
        <f t="shared" si="68"/>
        <v>0</v>
      </c>
      <c r="T52" s="442">
        <f t="shared" si="68"/>
        <v>0</v>
      </c>
      <c r="U52" s="442">
        <f t="shared" si="68"/>
        <v>0</v>
      </c>
      <c r="V52" s="442">
        <f t="shared" si="9"/>
        <v>0</v>
      </c>
      <c r="W52" s="424" t="e">
        <f t="shared" si="62"/>
        <v>#DIV/0!</v>
      </c>
      <c r="X52" s="322"/>
      <c r="Y52" s="372">
        <f>Y53+Y54+Y55</f>
        <v>0</v>
      </c>
      <c r="Z52" s="442">
        <f>Z53+Z54+Z55</f>
        <v>0</v>
      </c>
      <c r="AA52" s="442">
        <f>AA53+AA54+AA55</f>
        <v>0</v>
      </c>
      <c r="AB52" s="442">
        <f>AB53+AB54+AB55</f>
        <v>0</v>
      </c>
      <c r="AC52" s="443">
        <f t="shared" si="65"/>
        <v>0</v>
      </c>
      <c r="AD52" s="322"/>
      <c r="AE52" s="442">
        <f t="shared" si="11"/>
        <v>0</v>
      </c>
      <c r="AF52" s="449">
        <f t="shared" si="64"/>
        <v>0</v>
      </c>
      <c r="AG52" s="322"/>
      <c r="AH52" s="372">
        <f>AH53+AH54+AH55</f>
        <v>0</v>
      </c>
      <c r="AI52" s="442">
        <f>AI53+AI54+AI55</f>
        <v>0</v>
      </c>
      <c r="AJ52" s="442">
        <f>AJ53+AJ54+AJ55</f>
        <v>0</v>
      </c>
      <c r="AK52" s="442">
        <f>AK53+AK54+AK55</f>
        <v>0</v>
      </c>
      <c r="AL52" s="449">
        <f t="shared" si="66"/>
        <v>0</v>
      </c>
      <c r="AM52" s="322"/>
      <c r="AN52" s="372">
        <f>AN53+AN54+AN55</f>
        <v>0</v>
      </c>
      <c r="AO52" s="442">
        <f>AO53+AO54+AO55</f>
        <v>0</v>
      </c>
      <c r="AP52" s="442">
        <f>AP53+AP54+AP55</f>
        <v>0</v>
      </c>
      <c r="AQ52" s="444">
        <f>AQ53+AQ54+AQ55</f>
        <v>0</v>
      </c>
      <c r="AR52" s="449">
        <f t="shared" si="67"/>
        <v>0</v>
      </c>
      <c r="AS52" s="322"/>
      <c r="AT52" s="442">
        <f t="shared" si="12"/>
        <v>0</v>
      </c>
      <c r="AU52" s="442" t="e">
        <f t="shared" si="8"/>
        <v>#DIV/0!</v>
      </c>
      <c r="AV52" s="442">
        <f>AE52+AT52</f>
        <v>0</v>
      </c>
      <c r="AW52" s="449">
        <f>AV52/(Q52/100)</f>
        <v>0</v>
      </c>
      <c r="AX52" s="322"/>
      <c r="AY52" s="442">
        <f>R52-AV52</f>
        <v>0</v>
      </c>
      <c r="AZ52" s="449" t="e">
        <f>AV52/(R52/100)</f>
        <v>#DIV/0!</v>
      </c>
      <c r="BA52" s="442">
        <f t="shared" si="13"/>
        <v>0</v>
      </c>
      <c r="BB52" s="449"/>
    </row>
    <row r="53" spans="1:54" s="373" customFormat="1" ht="39" thickBot="1" x14ac:dyDescent="0.25">
      <c r="A53" s="291"/>
      <c r="B53" s="292"/>
      <c r="C53" s="292"/>
      <c r="D53" s="293"/>
      <c r="E53" s="294"/>
      <c r="F53" s="292"/>
      <c r="G53" s="295"/>
      <c r="H53" s="298"/>
      <c r="I53" s="299"/>
      <c r="J53" s="294"/>
      <c r="K53" s="292"/>
      <c r="L53" s="292"/>
      <c r="M53" s="374" t="s">
        <v>68</v>
      </c>
      <c r="N53" s="375" t="s">
        <v>196</v>
      </c>
      <c r="O53" s="376">
        <f>[2]ÖD1!P2665</f>
        <v>120000</v>
      </c>
      <c r="P53" s="376">
        <f>[2]ÖD1!Q2665</f>
        <v>130000</v>
      </c>
      <c r="Q53" s="300">
        <f>[2]ÖD1!R2665</f>
        <v>154000</v>
      </c>
      <c r="R53" s="376"/>
      <c r="S53" s="376"/>
      <c r="T53" s="444"/>
      <c r="U53" s="444"/>
      <c r="V53" s="444">
        <f t="shared" si="9"/>
        <v>0</v>
      </c>
      <c r="W53" s="424" t="e">
        <f t="shared" si="62"/>
        <v>#DIV/0!</v>
      </c>
      <c r="X53" s="322"/>
      <c r="Y53" s="376"/>
      <c r="Z53" s="444"/>
      <c r="AA53" s="444"/>
      <c r="AB53" s="445">
        <f>Y53+Z53+AA53</f>
        <v>0</v>
      </c>
      <c r="AC53" s="446">
        <f t="shared" si="65"/>
        <v>0</v>
      </c>
      <c r="AD53" s="322"/>
      <c r="AE53" s="444">
        <f t="shared" si="11"/>
        <v>0</v>
      </c>
      <c r="AF53" s="446">
        <f t="shared" si="64"/>
        <v>0</v>
      </c>
      <c r="AG53" s="322"/>
      <c r="AH53" s="376"/>
      <c r="AI53" s="444"/>
      <c r="AJ53" s="444"/>
      <c r="AK53" s="445">
        <f>AH53+AI53+AJ53</f>
        <v>0</v>
      </c>
      <c r="AL53" s="446">
        <f t="shared" si="66"/>
        <v>0</v>
      </c>
      <c r="AM53" s="322"/>
      <c r="AN53" s="376"/>
      <c r="AO53" s="444"/>
      <c r="AP53" s="444"/>
      <c r="AQ53" s="371">
        <f>AN53+AO53+AP53</f>
        <v>0</v>
      </c>
      <c r="AR53" s="446">
        <f t="shared" si="67"/>
        <v>0</v>
      </c>
      <c r="AS53" s="322"/>
      <c r="AT53" s="444">
        <f t="shared" si="12"/>
        <v>0</v>
      </c>
      <c r="AU53" s="444" t="e">
        <f t="shared" si="8"/>
        <v>#DIV/0!</v>
      </c>
      <c r="AV53" s="444">
        <f>AE53+AT53</f>
        <v>0</v>
      </c>
      <c r="AW53" s="446">
        <f>AV53/(Q53/100)</f>
        <v>0</v>
      </c>
      <c r="AX53" s="322"/>
      <c r="AY53" s="444">
        <f>R53-AV53</f>
        <v>0</v>
      </c>
      <c r="AZ53" s="446" t="e">
        <f>AV53/(R53/100)</f>
        <v>#DIV/0!</v>
      </c>
      <c r="BA53" s="444">
        <f t="shared" si="13"/>
        <v>0</v>
      </c>
      <c r="BB53" s="446"/>
    </row>
    <row r="54" spans="1:54" s="373" customFormat="1" ht="26.25" thickBot="1" x14ac:dyDescent="0.25">
      <c r="A54" s="291"/>
      <c r="B54" s="292"/>
      <c r="C54" s="292"/>
      <c r="D54" s="293"/>
      <c r="E54" s="294"/>
      <c r="F54" s="292"/>
      <c r="G54" s="295"/>
      <c r="H54" s="298"/>
      <c r="I54" s="299"/>
      <c r="J54" s="294"/>
      <c r="K54" s="292"/>
      <c r="L54" s="292"/>
      <c r="M54" s="374" t="s">
        <v>69</v>
      </c>
      <c r="N54" s="375" t="s">
        <v>197</v>
      </c>
      <c r="O54" s="376">
        <f>[2]ÖD1!P2666</f>
        <v>70000</v>
      </c>
      <c r="P54" s="376">
        <f>[2]ÖD1!Q2666</f>
        <v>80000</v>
      </c>
      <c r="Q54" s="300">
        <f>[2]ÖD1!R2666</f>
        <v>90000</v>
      </c>
      <c r="R54" s="376"/>
      <c r="S54" s="376"/>
      <c r="T54" s="444"/>
      <c r="U54" s="444"/>
      <c r="V54" s="444">
        <f t="shared" si="9"/>
        <v>0</v>
      </c>
      <c r="W54" s="424" t="e">
        <f t="shared" si="62"/>
        <v>#DIV/0!</v>
      </c>
      <c r="X54" s="322"/>
      <c r="Y54" s="376"/>
      <c r="Z54" s="444"/>
      <c r="AA54" s="444"/>
      <c r="AB54" s="445">
        <f>Y54+Z54+AA54</f>
        <v>0</v>
      </c>
      <c r="AC54" s="446">
        <f t="shared" si="65"/>
        <v>0</v>
      </c>
      <c r="AD54" s="322"/>
      <c r="AE54" s="444">
        <f t="shared" si="11"/>
        <v>0</v>
      </c>
      <c r="AF54" s="446">
        <f t="shared" si="64"/>
        <v>0</v>
      </c>
      <c r="AG54" s="322"/>
      <c r="AH54" s="376"/>
      <c r="AI54" s="444"/>
      <c r="AJ54" s="444"/>
      <c r="AK54" s="445">
        <f>AH54+AI54+AJ54</f>
        <v>0</v>
      </c>
      <c r="AL54" s="446">
        <f t="shared" si="66"/>
        <v>0</v>
      </c>
      <c r="AM54" s="322"/>
      <c r="AN54" s="376"/>
      <c r="AO54" s="444"/>
      <c r="AP54" s="444"/>
      <c r="AQ54" s="444">
        <f>AN54+AO54+AP54</f>
        <v>0</v>
      </c>
      <c r="AR54" s="446">
        <f t="shared" si="67"/>
        <v>0</v>
      </c>
      <c r="AS54" s="322"/>
      <c r="AT54" s="444">
        <f t="shared" si="12"/>
        <v>0</v>
      </c>
      <c r="AU54" s="444" t="e">
        <f t="shared" si="8"/>
        <v>#DIV/0!</v>
      </c>
      <c r="AV54" s="444">
        <f>AE54+AT54</f>
        <v>0</v>
      </c>
      <c r="AW54" s="446">
        <f>AV54/(Q54/100)</f>
        <v>0</v>
      </c>
      <c r="AX54" s="322"/>
      <c r="AY54" s="444">
        <f>R54-AV54</f>
        <v>0</v>
      </c>
      <c r="AZ54" s="446" t="e">
        <f>AV54/(R54/100)</f>
        <v>#DIV/0!</v>
      </c>
      <c r="BA54" s="444">
        <f t="shared" si="13"/>
        <v>0</v>
      </c>
      <c r="BB54" s="446"/>
    </row>
    <row r="55" spans="1:54" s="373" customFormat="1" ht="51.75" thickBot="1" x14ac:dyDescent="0.25">
      <c r="A55" s="291"/>
      <c r="B55" s="292"/>
      <c r="C55" s="292"/>
      <c r="D55" s="293"/>
      <c r="E55" s="294"/>
      <c r="F55" s="292"/>
      <c r="G55" s="295"/>
      <c r="H55" s="298"/>
      <c r="I55" s="299"/>
      <c r="J55" s="294"/>
      <c r="K55" s="292"/>
      <c r="L55" s="292"/>
      <c r="M55" s="374" t="s">
        <v>185</v>
      </c>
      <c r="N55" s="375" t="s">
        <v>198</v>
      </c>
      <c r="O55" s="376">
        <f>[2]ÖD1!P2667</f>
        <v>120000</v>
      </c>
      <c r="P55" s="376">
        <f>[2]ÖD1!Q2667</f>
        <v>145000</v>
      </c>
      <c r="Q55" s="300">
        <f>[2]ÖD1!R2667</f>
        <v>160000</v>
      </c>
      <c r="R55" s="376"/>
      <c r="S55" s="376"/>
      <c r="T55" s="444"/>
      <c r="U55" s="444"/>
      <c r="V55" s="444">
        <f t="shared" si="9"/>
        <v>0</v>
      </c>
      <c r="W55" s="424" t="e">
        <f t="shared" si="62"/>
        <v>#DIV/0!</v>
      </c>
      <c r="X55" s="322"/>
      <c r="Y55" s="376"/>
      <c r="Z55" s="444"/>
      <c r="AA55" s="444"/>
      <c r="AB55" s="445">
        <f>Y55+Z55+AA55</f>
        <v>0</v>
      </c>
      <c r="AC55" s="446">
        <f t="shared" si="65"/>
        <v>0</v>
      </c>
      <c r="AD55" s="322"/>
      <c r="AE55" s="444">
        <f t="shared" si="11"/>
        <v>0</v>
      </c>
      <c r="AF55" s="446">
        <f t="shared" si="64"/>
        <v>0</v>
      </c>
      <c r="AG55" s="322"/>
      <c r="AH55" s="376"/>
      <c r="AI55" s="444"/>
      <c r="AJ55" s="444"/>
      <c r="AK55" s="445">
        <f>AH55+AI55+AJ55</f>
        <v>0</v>
      </c>
      <c r="AL55" s="446">
        <f t="shared" si="66"/>
        <v>0</v>
      </c>
      <c r="AM55" s="322"/>
      <c r="AN55" s="376"/>
      <c r="AO55" s="444"/>
      <c r="AP55" s="444"/>
      <c r="AQ55" s="444">
        <f>AN55+AO55+AP55</f>
        <v>0</v>
      </c>
      <c r="AR55" s="446">
        <f t="shared" si="67"/>
        <v>0</v>
      </c>
      <c r="AS55" s="322"/>
      <c r="AT55" s="444">
        <f t="shared" si="12"/>
        <v>0</v>
      </c>
      <c r="AU55" s="444" t="e">
        <f t="shared" si="8"/>
        <v>#DIV/0!</v>
      </c>
      <c r="AV55" s="444">
        <f>AE55+AT55</f>
        <v>0</v>
      </c>
      <c r="AW55" s="446">
        <f>AV55/(Q55/100)</f>
        <v>0</v>
      </c>
      <c r="AX55" s="322"/>
      <c r="AY55" s="444">
        <f>R55-AV55</f>
        <v>0</v>
      </c>
      <c r="AZ55" s="446" t="e">
        <f>AV55/(R55/100)</f>
        <v>#DIV/0!</v>
      </c>
      <c r="BA55" s="444">
        <f t="shared" si="13"/>
        <v>0</v>
      </c>
      <c r="BB55" s="446"/>
    </row>
    <row r="56" spans="1:54" s="9" customFormat="1" ht="29.1" customHeight="1" thickBot="1" x14ac:dyDescent="0.25">
      <c r="A56" s="12"/>
      <c r="B56" s="3"/>
      <c r="C56" s="3"/>
      <c r="D56" s="8"/>
      <c r="E56" s="25" t="s">
        <v>73</v>
      </c>
      <c r="F56" s="3"/>
      <c r="G56" s="4"/>
      <c r="H56" s="5"/>
      <c r="I56" s="6"/>
      <c r="J56" s="7"/>
      <c r="K56" s="3"/>
      <c r="L56" s="3"/>
      <c r="M56" s="26"/>
      <c r="N56" s="40" t="s">
        <v>14</v>
      </c>
      <c r="O56" s="326" t="e">
        <f t="shared" ref="O56:U60" si="69">O57</f>
        <v>#REF!</v>
      </c>
      <c r="P56" s="326" t="e">
        <f t="shared" si="69"/>
        <v>#REF!</v>
      </c>
      <c r="Q56" s="43" t="e">
        <f t="shared" si="69"/>
        <v>#REF!</v>
      </c>
      <c r="R56" s="326">
        <f t="shared" si="69"/>
        <v>10181000</v>
      </c>
      <c r="S56" s="326">
        <f t="shared" si="69"/>
        <v>0</v>
      </c>
      <c r="T56" s="434">
        <f>T57</f>
        <v>20000</v>
      </c>
      <c r="U56" s="434">
        <f>U57</f>
        <v>809000</v>
      </c>
      <c r="V56" s="434">
        <f t="shared" si="9"/>
        <v>829000</v>
      </c>
      <c r="W56" s="424">
        <f t="shared" si="62"/>
        <v>8.1426186032806207</v>
      </c>
      <c r="X56" s="322"/>
      <c r="Y56" s="326">
        <f t="shared" ref="Y56:AA60" si="70">Y57</f>
        <v>1013000</v>
      </c>
      <c r="Z56" s="434">
        <f>Z57</f>
        <v>1003000</v>
      </c>
      <c r="AA56" s="434">
        <f>AA57</f>
        <v>1003000</v>
      </c>
      <c r="AB56" s="435">
        <f>AB57</f>
        <v>3019000</v>
      </c>
      <c r="AC56" s="436">
        <f t="shared" ref="AC56:AC63" si="71">AB56/(R56/100)</f>
        <v>29.65327570965524</v>
      </c>
      <c r="AD56" s="322"/>
      <c r="AE56" s="434">
        <f t="shared" si="11"/>
        <v>3848000</v>
      </c>
      <c r="AF56" s="436">
        <f t="shared" ref="AF56:AF63" si="72">AE56/(R56/100)</f>
        <v>37.795894312935864</v>
      </c>
      <c r="AG56" s="322"/>
      <c r="AH56" s="326">
        <f t="shared" ref="AH56:AJ60" si="73">AH57</f>
        <v>1233000</v>
      </c>
      <c r="AI56" s="434">
        <f>AI57</f>
        <v>1228000</v>
      </c>
      <c r="AJ56" s="434">
        <f>AJ57</f>
        <v>1300000</v>
      </c>
      <c r="AK56" s="435">
        <f>AK57</f>
        <v>3761000</v>
      </c>
      <c r="AL56" s="436">
        <f t="shared" ref="AL56:AL63" si="74">AK56/(R56/100)</f>
        <v>36.941361359394953</v>
      </c>
      <c r="AM56" s="322"/>
      <c r="AN56" s="326">
        <f t="shared" ref="AN56:AP60" si="75">AN57</f>
        <v>833000</v>
      </c>
      <c r="AO56" s="434">
        <f>AO57</f>
        <v>833000</v>
      </c>
      <c r="AP56" s="434">
        <f>AP57</f>
        <v>906000</v>
      </c>
      <c r="AQ56" s="442">
        <f>AQ57</f>
        <v>2572000</v>
      </c>
      <c r="AR56" s="436">
        <f t="shared" ref="AR56:AR63" si="76">AQ56/(R56/100)</f>
        <v>25.262744327669189</v>
      </c>
      <c r="AS56" s="322"/>
      <c r="AT56" s="434">
        <f t="shared" si="12"/>
        <v>6333000</v>
      </c>
      <c r="AU56" s="434">
        <f t="shared" si="8"/>
        <v>62.204105687064136</v>
      </c>
      <c r="AV56" s="434">
        <f>AE56+AT56</f>
        <v>10181000</v>
      </c>
      <c r="AW56" s="436">
        <f>AV56/(R56/100)</f>
        <v>100</v>
      </c>
      <c r="AX56" s="322"/>
      <c r="AY56" s="434">
        <f>R56-AV56</f>
        <v>0</v>
      </c>
      <c r="AZ56" s="436">
        <f>AV56/(R56/100)</f>
        <v>100</v>
      </c>
      <c r="BA56" s="434">
        <f t="shared" si="13"/>
        <v>10181000</v>
      </c>
      <c r="BB56" s="436"/>
    </row>
    <row r="57" spans="1:54" ht="29.1" customHeight="1" thickBot="1" x14ac:dyDescent="0.25">
      <c r="A57" s="15"/>
      <c r="B57" s="10"/>
      <c r="C57" s="10"/>
      <c r="D57" s="11"/>
      <c r="E57" s="16"/>
      <c r="F57" s="3">
        <v>4</v>
      </c>
      <c r="G57" s="4"/>
      <c r="H57" s="5"/>
      <c r="I57" s="6"/>
      <c r="J57" s="7"/>
      <c r="K57" s="3"/>
      <c r="L57" s="3"/>
      <c r="M57" s="26"/>
      <c r="N57" s="31" t="s">
        <v>0</v>
      </c>
      <c r="O57" s="364" t="e">
        <f t="shared" si="69"/>
        <v>#REF!</v>
      </c>
      <c r="P57" s="364" t="e">
        <f t="shared" si="69"/>
        <v>#REF!</v>
      </c>
      <c r="Q57" s="44" t="e">
        <f t="shared" si="69"/>
        <v>#REF!</v>
      </c>
      <c r="R57" s="364">
        <f t="shared" si="69"/>
        <v>10181000</v>
      </c>
      <c r="S57" s="364">
        <f t="shared" si="69"/>
        <v>0</v>
      </c>
      <c r="T57" s="428">
        <f t="shared" si="69"/>
        <v>20000</v>
      </c>
      <c r="U57" s="428">
        <f t="shared" si="69"/>
        <v>809000</v>
      </c>
      <c r="V57" s="428">
        <f t="shared" si="9"/>
        <v>829000</v>
      </c>
      <c r="W57" s="424">
        <f t="shared" si="62"/>
        <v>8.1426186032806207</v>
      </c>
      <c r="X57" s="322"/>
      <c r="Y57" s="364">
        <f t="shared" si="70"/>
        <v>1013000</v>
      </c>
      <c r="Z57" s="428">
        <f t="shared" si="70"/>
        <v>1003000</v>
      </c>
      <c r="AA57" s="428">
        <f t="shared" si="70"/>
        <v>1003000</v>
      </c>
      <c r="AB57" s="429">
        <f>AB58</f>
        <v>3019000</v>
      </c>
      <c r="AC57" s="430">
        <f t="shared" si="71"/>
        <v>29.65327570965524</v>
      </c>
      <c r="AD57" s="322"/>
      <c r="AE57" s="428">
        <f t="shared" si="11"/>
        <v>3848000</v>
      </c>
      <c r="AF57" s="430">
        <f t="shared" si="72"/>
        <v>37.795894312935864</v>
      </c>
      <c r="AG57" s="322"/>
      <c r="AH57" s="364">
        <f t="shared" si="73"/>
        <v>1233000</v>
      </c>
      <c r="AI57" s="428">
        <f t="shared" si="73"/>
        <v>1228000</v>
      </c>
      <c r="AJ57" s="428">
        <f t="shared" si="73"/>
        <v>1300000</v>
      </c>
      <c r="AK57" s="429">
        <f>AK58</f>
        <v>3761000</v>
      </c>
      <c r="AL57" s="430">
        <f t="shared" si="74"/>
        <v>36.941361359394953</v>
      </c>
      <c r="AM57" s="322"/>
      <c r="AN57" s="364">
        <f t="shared" si="75"/>
        <v>833000</v>
      </c>
      <c r="AO57" s="428">
        <f t="shared" si="75"/>
        <v>833000</v>
      </c>
      <c r="AP57" s="428">
        <f t="shared" si="75"/>
        <v>906000</v>
      </c>
      <c r="AQ57" s="444">
        <f>AQ58</f>
        <v>2572000</v>
      </c>
      <c r="AR57" s="430">
        <f t="shared" si="76"/>
        <v>25.262744327669189</v>
      </c>
      <c r="AS57" s="322"/>
      <c r="AT57" s="428">
        <f t="shared" si="12"/>
        <v>6333000</v>
      </c>
      <c r="AU57" s="428">
        <f t="shared" si="8"/>
        <v>62.204105687064136</v>
      </c>
      <c r="AV57" s="428">
        <f>AE57+AT57</f>
        <v>10181000</v>
      </c>
      <c r="AW57" s="430">
        <f>AV57/(R57/100)</f>
        <v>100</v>
      </c>
      <c r="AX57" s="322"/>
      <c r="AY57" s="428">
        <f>R57-AV57</f>
        <v>0</v>
      </c>
      <c r="AZ57" s="430">
        <f>AV57/(R57/100)</f>
        <v>100</v>
      </c>
      <c r="BA57" s="428">
        <f t="shared" si="13"/>
        <v>10181000</v>
      </c>
      <c r="BB57" s="430"/>
    </row>
    <row r="58" spans="1:54" ht="29.1" customHeight="1" thickBot="1" x14ac:dyDescent="0.25">
      <c r="A58" s="15"/>
      <c r="B58" s="10"/>
      <c r="C58" s="10"/>
      <c r="D58" s="11"/>
      <c r="E58" s="16"/>
      <c r="F58" s="3"/>
      <c r="G58" s="4">
        <v>1</v>
      </c>
      <c r="H58" s="5"/>
      <c r="I58" s="6"/>
      <c r="J58" s="7"/>
      <c r="K58" s="3"/>
      <c r="L58" s="3"/>
      <c r="M58" s="26"/>
      <c r="N58" s="31" t="s">
        <v>112</v>
      </c>
      <c r="O58" s="364" t="e">
        <f t="shared" si="69"/>
        <v>#REF!</v>
      </c>
      <c r="P58" s="364" t="e">
        <f t="shared" si="69"/>
        <v>#REF!</v>
      </c>
      <c r="Q58" s="44" t="e">
        <f t="shared" si="69"/>
        <v>#REF!</v>
      </c>
      <c r="R58" s="364">
        <f t="shared" si="69"/>
        <v>10181000</v>
      </c>
      <c r="S58" s="364">
        <f t="shared" si="69"/>
        <v>0</v>
      </c>
      <c r="T58" s="428">
        <f t="shared" si="69"/>
        <v>20000</v>
      </c>
      <c r="U58" s="428">
        <f t="shared" si="69"/>
        <v>809000</v>
      </c>
      <c r="V58" s="428">
        <f t="shared" si="9"/>
        <v>829000</v>
      </c>
      <c r="W58" s="424">
        <f t="shared" si="62"/>
        <v>8.1426186032806207</v>
      </c>
      <c r="X58" s="322"/>
      <c r="Y58" s="364">
        <f t="shared" si="70"/>
        <v>1013000</v>
      </c>
      <c r="Z58" s="428">
        <f t="shared" si="70"/>
        <v>1003000</v>
      </c>
      <c r="AA58" s="428">
        <f t="shared" si="70"/>
        <v>1003000</v>
      </c>
      <c r="AB58" s="429">
        <f>AB59</f>
        <v>3019000</v>
      </c>
      <c r="AC58" s="430">
        <f t="shared" si="71"/>
        <v>29.65327570965524</v>
      </c>
      <c r="AD58" s="322"/>
      <c r="AE58" s="428">
        <f t="shared" si="11"/>
        <v>3848000</v>
      </c>
      <c r="AF58" s="430">
        <f t="shared" si="72"/>
        <v>37.795894312935864</v>
      </c>
      <c r="AG58" s="322"/>
      <c r="AH58" s="364">
        <f t="shared" si="73"/>
        <v>1233000</v>
      </c>
      <c r="AI58" s="428">
        <f t="shared" si="73"/>
        <v>1228000</v>
      </c>
      <c r="AJ58" s="428">
        <f t="shared" si="73"/>
        <v>1300000</v>
      </c>
      <c r="AK58" s="429">
        <f>AK59</f>
        <v>3761000</v>
      </c>
      <c r="AL58" s="430">
        <f t="shared" si="74"/>
        <v>36.941361359394953</v>
      </c>
      <c r="AM58" s="322"/>
      <c r="AN58" s="364">
        <f t="shared" si="75"/>
        <v>833000</v>
      </c>
      <c r="AO58" s="428">
        <f t="shared" si="75"/>
        <v>833000</v>
      </c>
      <c r="AP58" s="428">
        <f t="shared" si="75"/>
        <v>906000</v>
      </c>
      <c r="AQ58" s="444">
        <f>AQ59</f>
        <v>2572000</v>
      </c>
      <c r="AR58" s="430">
        <f t="shared" si="76"/>
        <v>25.262744327669189</v>
      </c>
      <c r="AS58" s="322"/>
      <c r="AT58" s="428">
        <f t="shared" si="12"/>
        <v>6333000</v>
      </c>
      <c r="AU58" s="428">
        <f t="shared" si="8"/>
        <v>62.204105687064136</v>
      </c>
      <c r="AV58" s="428">
        <f>AE58+AT58</f>
        <v>10181000</v>
      </c>
      <c r="AW58" s="430">
        <f>AV58/(R58/100)</f>
        <v>100</v>
      </c>
      <c r="AX58" s="322"/>
      <c r="AY58" s="428">
        <f>R58-AV58</f>
        <v>0</v>
      </c>
      <c r="AZ58" s="430">
        <f>AV58/(R58/100)</f>
        <v>100</v>
      </c>
      <c r="BA58" s="428">
        <f t="shared" si="13"/>
        <v>10181000</v>
      </c>
      <c r="BB58" s="430"/>
    </row>
    <row r="59" spans="1:54" ht="29.1" customHeight="1" thickBot="1" x14ac:dyDescent="0.25">
      <c r="A59" s="15"/>
      <c r="B59" s="10"/>
      <c r="C59" s="10"/>
      <c r="D59" s="11"/>
      <c r="E59" s="16"/>
      <c r="F59" s="3"/>
      <c r="G59" s="4"/>
      <c r="H59" s="93" t="s">
        <v>97</v>
      </c>
      <c r="I59" s="6"/>
      <c r="J59" s="7"/>
      <c r="K59" s="3"/>
      <c r="L59" s="3"/>
      <c r="M59" s="26"/>
      <c r="N59" s="31" t="s">
        <v>112</v>
      </c>
      <c r="O59" s="364" t="e">
        <f t="shared" si="69"/>
        <v>#REF!</v>
      </c>
      <c r="P59" s="364" t="e">
        <f t="shared" si="69"/>
        <v>#REF!</v>
      </c>
      <c r="Q59" s="44" t="e">
        <f t="shared" si="69"/>
        <v>#REF!</v>
      </c>
      <c r="R59" s="364">
        <f t="shared" si="69"/>
        <v>10181000</v>
      </c>
      <c r="S59" s="364">
        <f t="shared" si="69"/>
        <v>0</v>
      </c>
      <c r="T59" s="428">
        <f t="shared" si="69"/>
        <v>20000</v>
      </c>
      <c r="U59" s="428">
        <f t="shared" si="69"/>
        <v>809000</v>
      </c>
      <c r="V59" s="428">
        <f t="shared" si="9"/>
        <v>829000</v>
      </c>
      <c r="W59" s="424">
        <f t="shared" si="62"/>
        <v>8.1426186032806207</v>
      </c>
      <c r="X59" s="322"/>
      <c r="Y59" s="364">
        <f t="shared" si="70"/>
        <v>1013000</v>
      </c>
      <c r="Z59" s="428">
        <f t="shared" si="70"/>
        <v>1003000</v>
      </c>
      <c r="AA59" s="428">
        <f t="shared" si="70"/>
        <v>1003000</v>
      </c>
      <c r="AB59" s="429">
        <f>AB60</f>
        <v>3019000</v>
      </c>
      <c r="AC59" s="430">
        <f t="shared" si="71"/>
        <v>29.65327570965524</v>
      </c>
      <c r="AD59" s="322"/>
      <c r="AE59" s="428">
        <f t="shared" si="11"/>
        <v>3848000</v>
      </c>
      <c r="AF59" s="430">
        <f t="shared" si="72"/>
        <v>37.795894312935864</v>
      </c>
      <c r="AG59" s="322"/>
      <c r="AH59" s="364">
        <f t="shared" si="73"/>
        <v>1233000</v>
      </c>
      <c r="AI59" s="428">
        <f t="shared" si="73"/>
        <v>1228000</v>
      </c>
      <c r="AJ59" s="428">
        <f t="shared" si="73"/>
        <v>1300000</v>
      </c>
      <c r="AK59" s="429">
        <f>AK60</f>
        <v>3761000</v>
      </c>
      <c r="AL59" s="430">
        <f t="shared" si="74"/>
        <v>36.941361359394953</v>
      </c>
      <c r="AM59" s="322"/>
      <c r="AN59" s="364">
        <f t="shared" si="75"/>
        <v>833000</v>
      </c>
      <c r="AO59" s="428">
        <f t="shared" si="75"/>
        <v>833000</v>
      </c>
      <c r="AP59" s="428">
        <f t="shared" si="75"/>
        <v>906000</v>
      </c>
      <c r="AQ59" s="444">
        <f>AQ60</f>
        <v>2572000</v>
      </c>
      <c r="AR59" s="430">
        <f t="shared" si="76"/>
        <v>25.262744327669189</v>
      </c>
      <c r="AS59" s="322"/>
      <c r="AT59" s="428">
        <f t="shared" si="12"/>
        <v>6333000</v>
      </c>
      <c r="AU59" s="428">
        <f t="shared" si="8"/>
        <v>62.204105687064136</v>
      </c>
      <c r="AV59" s="428">
        <f>AE59+AT59</f>
        <v>10181000</v>
      </c>
      <c r="AW59" s="430">
        <f>AV59/(R59/100)</f>
        <v>100</v>
      </c>
      <c r="AX59" s="322"/>
      <c r="AY59" s="428">
        <f>R59-AV59</f>
        <v>0</v>
      </c>
      <c r="AZ59" s="430">
        <f>AV59/(R59/100)</f>
        <v>100</v>
      </c>
      <c r="BA59" s="428">
        <f t="shared" si="13"/>
        <v>10181000</v>
      </c>
      <c r="BB59" s="430"/>
    </row>
    <row r="60" spans="1:54" s="9" customFormat="1" ht="29.1" customHeight="1" thickBot="1" x14ac:dyDescent="0.25">
      <c r="A60" s="12"/>
      <c r="B60" s="3"/>
      <c r="C60" s="3"/>
      <c r="D60" s="8"/>
      <c r="E60" s="7"/>
      <c r="F60" s="3"/>
      <c r="G60" s="4"/>
      <c r="H60" s="5"/>
      <c r="I60" s="23">
        <v>2</v>
      </c>
      <c r="J60" s="7"/>
      <c r="K60" s="3"/>
      <c r="L60" s="3"/>
      <c r="M60" s="8"/>
      <c r="N60" s="30" t="s">
        <v>126</v>
      </c>
      <c r="O60" s="297" t="e">
        <f t="shared" si="69"/>
        <v>#REF!</v>
      </c>
      <c r="P60" s="297" t="e">
        <f t="shared" si="69"/>
        <v>#REF!</v>
      </c>
      <c r="Q60" s="46" t="e">
        <f t="shared" si="69"/>
        <v>#REF!</v>
      </c>
      <c r="R60" s="297">
        <f t="shared" si="69"/>
        <v>10181000</v>
      </c>
      <c r="S60" s="297">
        <f t="shared" si="69"/>
        <v>0</v>
      </c>
      <c r="T60" s="437">
        <f t="shared" si="69"/>
        <v>20000</v>
      </c>
      <c r="U60" s="437">
        <f t="shared" si="69"/>
        <v>809000</v>
      </c>
      <c r="V60" s="437">
        <f t="shared" si="9"/>
        <v>829000</v>
      </c>
      <c r="W60" s="424">
        <f t="shared" si="62"/>
        <v>8.1426186032806207</v>
      </c>
      <c r="X60" s="322"/>
      <c r="Y60" s="297">
        <f t="shared" si="70"/>
        <v>1013000</v>
      </c>
      <c r="Z60" s="437">
        <f t="shared" si="70"/>
        <v>1003000</v>
      </c>
      <c r="AA60" s="437">
        <f t="shared" si="70"/>
        <v>1003000</v>
      </c>
      <c r="AB60" s="438">
        <f>AB61</f>
        <v>3019000</v>
      </c>
      <c r="AC60" s="439">
        <f t="shared" si="71"/>
        <v>29.65327570965524</v>
      </c>
      <c r="AD60" s="322"/>
      <c r="AE60" s="437">
        <f t="shared" si="11"/>
        <v>3848000</v>
      </c>
      <c r="AF60" s="439">
        <f t="shared" si="72"/>
        <v>37.795894312935864</v>
      </c>
      <c r="AG60" s="322"/>
      <c r="AH60" s="297">
        <f t="shared" si="73"/>
        <v>1233000</v>
      </c>
      <c r="AI60" s="437">
        <f t="shared" si="73"/>
        <v>1228000</v>
      </c>
      <c r="AJ60" s="437">
        <f t="shared" si="73"/>
        <v>1300000</v>
      </c>
      <c r="AK60" s="438">
        <f>AK61</f>
        <v>3761000</v>
      </c>
      <c r="AL60" s="439">
        <f t="shared" si="74"/>
        <v>36.941361359394953</v>
      </c>
      <c r="AM60" s="322"/>
      <c r="AN60" s="297">
        <f t="shared" si="75"/>
        <v>833000</v>
      </c>
      <c r="AO60" s="437">
        <f t="shared" si="75"/>
        <v>833000</v>
      </c>
      <c r="AP60" s="437">
        <f t="shared" si="75"/>
        <v>906000</v>
      </c>
      <c r="AQ60" s="434">
        <f>AQ61</f>
        <v>2572000</v>
      </c>
      <c r="AR60" s="439">
        <f t="shared" si="76"/>
        <v>25.262744327669189</v>
      </c>
      <c r="AS60" s="322"/>
      <c r="AT60" s="437">
        <f t="shared" si="12"/>
        <v>6333000</v>
      </c>
      <c r="AU60" s="437">
        <f t="shared" si="8"/>
        <v>62.204105687064136</v>
      </c>
      <c r="AV60" s="437">
        <f>AE60+AT60</f>
        <v>10181000</v>
      </c>
      <c r="AW60" s="439">
        <f>AV60/(R60/100)</f>
        <v>100</v>
      </c>
      <c r="AX60" s="322"/>
      <c r="AY60" s="437">
        <f>R60-AV60</f>
        <v>0</v>
      </c>
      <c r="AZ60" s="439">
        <f>AV60/(R60/100)</f>
        <v>100</v>
      </c>
      <c r="BA60" s="437">
        <f t="shared" si="13"/>
        <v>10181000</v>
      </c>
      <c r="BB60" s="439"/>
    </row>
    <row r="61" spans="1:54" ht="29.1" customHeight="1" thickBot="1" x14ac:dyDescent="0.25">
      <c r="A61" s="15"/>
      <c r="B61" s="10"/>
      <c r="C61" s="10"/>
      <c r="D61" s="11"/>
      <c r="E61" s="16"/>
      <c r="F61" s="10"/>
      <c r="G61" s="18"/>
      <c r="H61" s="19"/>
      <c r="I61" s="20"/>
      <c r="J61" s="24" t="s">
        <v>76</v>
      </c>
      <c r="K61" s="10"/>
      <c r="L61" s="10"/>
      <c r="M61" s="11"/>
      <c r="N61" s="31" t="s">
        <v>20</v>
      </c>
      <c r="O61" s="364" t="e">
        <f t="shared" ref="O61:U61" si="77">O62+O75+O86+O91+O94</f>
        <v>#REF!</v>
      </c>
      <c r="P61" s="364" t="e">
        <f t="shared" si="77"/>
        <v>#REF!</v>
      </c>
      <c r="Q61" s="44" t="e">
        <f t="shared" si="77"/>
        <v>#REF!</v>
      </c>
      <c r="R61" s="364">
        <f t="shared" si="77"/>
        <v>10181000</v>
      </c>
      <c r="S61" s="364">
        <f t="shared" si="77"/>
        <v>0</v>
      </c>
      <c r="T61" s="364">
        <f t="shared" si="77"/>
        <v>20000</v>
      </c>
      <c r="U61" s="364">
        <f t="shared" si="77"/>
        <v>809000</v>
      </c>
      <c r="V61" s="44">
        <f t="shared" si="9"/>
        <v>829000</v>
      </c>
      <c r="W61" s="424">
        <f t="shared" si="62"/>
        <v>8.1426186032806207</v>
      </c>
      <c r="X61" s="322"/>
      <c r="Y61" s="364">
        <f>Y62+Y75+Y86+Y91+Y94</f>
        <v>1013000</v>
      </c>
      <c r="Z61" s="428">
        <f>Z62+Z75+Z86+Z91+Z94</f>
        <v>1003000</v>
      </c>
      <c r="AA61" s="428">
        <f>AA62+AA75+AA86+AA91+AA94</f>
        <v>1003000</v>
      </c>
      <c r="AB61" s="429">
        <f>AB62+AB75+AB86+AB91+AB94</f>
        <v>3019000</v>
      </c>
      <c r="AC61" s="430">
        <f t="shared" si="71"/>
        <v>29.65327570965524</v>
      </c>
      <c r="AD61" s="322"/>
      <c r="AE61" s="44">
        <f t="shared" si="11"/>
        <v>3848000</v>
      </c>
      <c r="AF61" s="430">
        <f t="shared" si="72"/>
        <v>37.795894312935864</v>
      </c>
      <c r="AG61" s="322"/>
      <c r="AH61" s="364">
        <f>AH62+AH75+AH86+AH91+AH94</f>
        <v>1233000</v>
      </c>
      <c r="AI61" s="428">
        <f>AI62+AI75+AI86+AI91+AI94</f>
        <v>1228000</v>
      </c>
      <c r="AJ61" s="428">
        <f>AJ62+AJ75+AJ86+AJ91+AJ94</f>
        <v>1300000</v>
      </c>
      <c r="AK61" s="429">
        <f>AK62+AK75+AK86+AK91+AK94</f>
        <v>3761000</v>
      </c>
      <c r="AL61" s="430">
        <f t="shared" si="74"/>
        <v>36.941361359394953</v>
      </c>
      <c r="AM61" s="322"/>
      <c r="AN61" s="364">
        <f>AN62+AN75+AN86+AN91+AN94</f>
        <v>833000</v>
      </c>
      <c r="AO61" s="428">
        <f>AO62+AO75+AO86+AO91+AO94</f>
        <v>833000</v>
      </c>
      <c r="AP61" s="428">
        <f>AP62+AP75+AP86+AP91+AP94</f>
        <v>906000</v>
      </c>
      <c r="AQ61" s="428">
        <f>AQ62+AQ75+AQ86+AQ91+AQ94</f>
        <v>2572000</v>
      </c>
      <c r="AR61" s="430">
        <f t="shared" si="76"/>
        <v>25.262744327669189</v>
      </c>
      <c r="AS61" s="322"/>
      <c r="AT61" s="364">
        <f t="shared" si="12"/>
        <v>6333000</v>
      </c>
      <c r="AU61" s="364">
        <f t="shared" si="8"/>
        <v>62.204105687064136</v>
      </c>
      <c r="AV61" s="44">
        <f>AE61+AT61</f>
        <v>10181000</v>
      </c>
      <c r="AW61" s="430">
        <f>AV61/(R61/100)</f>
        <v>100</v>
      </c>
      <c r="AX61" s="322"/>
      <c r="AY61" s="44">
        <f>R61-AV61</f>
        <v>0</v>
      </c>
      <c r="AZ61" s="430">
        <f>AV61/(R61/100)</f>
        <v>100</v>
      </c>
      <c r="BA61" s="44">
        <f t="shared" si="13"/>
        <v>10181000</v>
      </c>
      <c r="BB61" s="430"/>
    </row>
    <row r="62" spans="1:54" ht="29.1" customHeight="1" thickBot="1" x14ac:dyDescent="0.25">
      <c r="A62" s="15"/>
      <c r="B62" s="10"/>
      <c r="C62" s="10"/>
      <c r="D62" s="11"/>
      <c r="E62" s="16"/>
      <c r="F62" s="10"/>
      <c r="G62" s="18"/>
      <c r="H62" s="19"/>
      <c r="I62" s="20"/>
      <c r="J62" s="16"/>
      <c r="K62" s="365">
        <v>1</v>
      </c>
      <c r="L62" s="10"/>
      <c r="M62" s="11"/>
      <c r="N62" s="366" t="s">
        <v>21</v>
      </c>
      <c r="O62" s="368" t="e">
        <f>O63+O66+O72+#REF!</f>
        <v>#REF!</v>
      </c>
      <c r="P62" s="368" t="e">
        <f>P63+P66+P72+#REF!</f>
        <v>#REF!</v>
      </c>
      <c r="Q62" s="367" t="e">
        <f>Q63+Q66+Q72</f>
        <v>#REF!</v>
      </c>
      <c r="R62" s="368">
        <f>R63+R66+R72</f>
        <v>8736000</v>
      </c>
      <c r="S62" s="368">
        <f>S63+S66+S72</f>
        <v>0</v>
      </c>
      <c r="T62" s="368">
        <f>T63+T66+T72</f>
        <v>2000</v>
      </c>
      <c r="U62" s="368">
        <f>U63+U66+U72</f>
        <v>678000</v>
      </c>
      <c r="V62" s="367">
        <f t="shared" si="9"/>
        <v>680000</v>
      </c>
      <c r="W62" s="424">
        <f t="shared" si="62"/>
        <v>7.7838827838827838</v>
      </c>
      <c r="X62" s="322"/>
      <c r="Y62" s="545">
        <f>Y63+Y66+Y72</f>
        <v>873000</v>
      </c>
      <c r="Z62" s="440">
        <f>Z63+Z66+Z72</f>
        <v>873000</v>
      </c>
      <c r="AA62" s="440">
        <f>AA63+AA66+AA72</f>
        <v>873000</v>
      </c>
      <c r="AB62" s="440">
        <f>AB63+AB66+AB72</f>
        <v>2619000</v>
      </c>
      <c r="AC62" s="441">
        <f t="shared" si="71"/>
        <v>29.979395604395606</v>
      </c>
      <c r="AD62" s="322"/>
      <c r="AE62" s="367">
        <f t="shared" si="11"/>
        <v>3299000</v>
      </c>
      <c r="AF62" s="441">
        <f t="shared" si="72"/>
        <v>37.763278388278387</v>
      </c>
      <c r="AG62" s="322"/>
      <c r="AH62" s="544">
        <f>AH63+AH66+AH72</f>
        <v>1056000</v>
      </c>
      <c r="AI62" s="440">
        <f>AI63+AI66+AI72</f>
        <v>1056000</v>
      </c>
      <c r="AJ62" s="440">
        <f>AJ63+AJ66+AJ72</f>
        <v>1128000</v>
      </c>
      <c r="AK62" s="440">
        <f>AK63+AK66+AK72</f>
        <v>3240000</v>
      </c>
      <c r="AL62" s="441">
        <f t="shared" si="74"/>
        <v>37.087912087912088</v>
      </c>
      <c r="AM62" s="322"/>
      <c r="AN62" s="544">
        <f>AN63+AN66+AN72</f>
        <v>708000</v>
      </c>
      <c r="AO62" s="440">
        <f>AO63+AO66+AO72</f>
        <v>708000</v>
      </c>
      <c r="AP62" s="440">
        <f>AP63+AP66+AP72</f>
        <v>781000</v>
      </c>
      <c r="AQ62" s="428">
        <f>AQ63+AQ66+AQ72</f>
        <v>2197000</v>
      </c>
      <c r="AR62" s="441">
        <f t="shared" si="76"/>
        <v>25.148809523809526</v>
      </c>
      <c r="AS62" s="322"/>
      <c r="AT62" s="368">
        <f t="shared" si="12"/>
        <v>5437000</v>
      </c>
      <c r="AU62" s="368">
        <f t="shared" si="8"/>
        <v>62.236721611721613</v>
      </c>
      <c r="AV62" s="367">
        <f>AE62+AT62</f>
        <v>8736000</v>
      </c>
      <c r="AW62" s="441">
        <f>AV62/(R62/100)</f>
        <v>100</v>
      </c>
      <c r="AX62" s="322"/>
      <c r="AY62" s="367">
        <f>R62-AV62</f>
        <v>0</v>
      </c>
      <c r="AZ62" s="441">
        <f>AV62/(R62/100)</f>
        <v>100</v>
      </c>
      <c r="BA62" s="367">
        <f t="shared" si="13"/>
        <v>8736000</v>
      </c>
      <c r="BB62" s="441"/>
    </row>
    <row r="63" spans="1:54" ht="29.1" customHeight="1" thickBot="1" x14ac:dyDescent="0.25">
      <c r="A63" s="15"/>
      <c r="B63" s="10"/>
      <c r="C63" s="10"/>
      <c r="D63" s="11"/>
      <c r="E63" s="16"/>
      <c r="F63" s="10"/>
      <c r="G63" s="18"/>
      <c r="H63" s="19"/>
      <c r="I63" s="20"/>
      <c r="J63" s="16"/>
      <c r="K63" s="10"/>
      <c r="L63" s="377">
        <v>1</v>
      </c>
      <c r="M63" s="11"/>
      <c r="N63" s="378" t="s">
        <v>183</v>
      </c>
      <c r="O63" s="380" t="e">
        <f>O64+O65+#REF!</f>
        <v>#REF!</v>
      </c>
      <c r="P63" s="380" t="e">
        <f>P64+P65+#REF!</f>
        <v>#REF!</v>
      </c>
      <c r="Q63" s="379" t="e">
        <f>Q64+Q65+#REF!</f>
        <v>#REF!</v>
      </c>
      <c r="R63" s="380">
        <f>R64+R65</f>
        <v>2041000</v>
      </c>
      <c r="S63" s="380">
        <f>S64+S65</f>
        <v>0</v>
      </c>
      <c r="T63" s="380">
        <f>T64+T65</f>
        <v>2000</v>
      </c>
      <c r="U63" s="380">
        <f>U64+U65</f>
        <v>170000</v>
      </c>
      <c r="V63" s="379">
        <f t="shared" si="9"/>
        <v>172000</v>
      </c>
      <c r="W63" s="424">
        <f t="shared" si="62"/>
        <v>8.4272415482606569</v>
      </c>
      <c r="X63" s="322"/>
      <c r="Y63" s="380">
        <f>Y64+Y65</f>
        <v>190000</v>
      </c>
      <c r="Z63" s="380">
        <f>Z64+Z65</f>
        <v>190000</v>
      </c>
      <c r="AA63" s="380">
        <f>AA64+AA65</f>
        <v>190000</v>
      </c>
      <c r="AB63" s="447">
        <f>AB64+AB65</f>
        <v>570000</v>
      </c>
      <c r="AC63" s="443">
        <f t="shared" si="71"/>
        <v>27.92748652621264</v>
      </c>
      <c r="AD63" s="322"/>
      <c r="AE63" s="379">
        <f t="shared" si="11"/>
        <v>742000</v>
      </c>
      <c r="AF63" s="443">
        <f t="shared" si="72"/>
        <v>36.3547280744733</v>
      </c>
      <c r="AG63" s="322"/>
      <c r="AH63" s="380">
        <f>AH64+AH65</f>
        <v>230000</v>
      </c>
      <c r="AI63" s="380">
        <f>AI64+AI65</f>
        <v>239000</v>
      </c>
      <c r="AJ63" s="380">
        <f>AJ64+AJ65</f>
        <v>240000</v>
      </c>
      <c r="AK63" s="447">
        <f>AK64+AK65</f>
        <v>709000</v>
      </c>
      <c r="AL63" s="443">
        <f t="shared" si="74"/>
        <v>34.737873591376776</v>
      </c>
      <c r="AM63" s="322"/>
      <c r="AN63" s="380">
        <f>AN64+AN65</f>
        <v>190000</v>
      </c>
      <c r="AO63" s="380">
        <f>AO64+AO65</f>
        <v>200000</v>
      </c>
      <c r="AP63" s="380">
        <f>AP64+AP65</f>
        <v>200000</v>
      </c>
      <c r="AQ63" s="428">
        <f>AQ64+AQ65</f>
        <v>590000</v>
      </c>
      <c r="AR63" s="443">
        <f t="shared" si="76"/>
        <v>28.907398334149928</v>
      </c>
      <c r="AS63" s="322"/>
      <c r="AT63" s="380">
        <f t="shared" si="12"/>
        <v>1299000</v>
      </c>
      <c r="AU63" s="380">
        <f t="shared" si="8"/>
        <v>63.6452719255267</v>
      </c>
      <c r="AV63" s="379">
        <f>AE63+AT63</f>
        <v>2041000</v>
      </c>
      <c r="AW63" s="443">
        <f>AV63/(R63/100)</f>
        <v>100</v>
      </c>
      <c r="AX63" s="322"/>
      <c r="AY63" s="379">
        <f>R63-AV63</f>
        <v>0</v>
      </c>
      <c r="AZ63" s="443">
        <f>AV63/(R63/100)</f>
        <v>100</v>
      </c>
      <c r="BA63" s="379">
        <f t="shared" si="13"/>
        <v>2041000</v>
      </c>
      <c r="BB63" s="443"/>
    </row>
    <row r="64" spans="1:54" ht="29.1" customHeight="1" thickBot="1" x14ac:dyDescent="0.25">
      <c r="A64" s="15"/>
      <c r="B64" s="10"/>
      <c r="C64" s="10"/>
      <c r="D64" s="11"/>
      <c r="E64" s="16"/>
      <c r="F64" s="10"/>
      <c r="G64" s="18"/>
      <c r="H64" s="19"/>
      <c r="I64" s="20"/>
      <c r="J64" s="16"/>
      <c r="K64" s="10"/>
      <c r="L64" s="10"/>
      <c r="M64" s="381" t="s">
        <v>74</v>
      </c>
      <c r="N64" s="382" t="s">
        <v>199</v>
      </c>
      <c r="O64" s="384">
        <f>[2]ÖD1!P2740</f>
        <v>180000</v>
      </c>
      <c r="P64" s="384">
        <f>[2]ÖD1!Q2740</f>
        <v>200000</v>
      </c>
      <c r="Q64" s="383">
        <f>[2]ÖD1!R2740</f>
        <v>300000</v>
      </c>
      <c r="R64" s="384">
        <v>1141000</v>
      </c>
      <c r="S64" s="384"/>
      <c r="T64" s="444">
        <v>2000</v>
      </c>
      <c r="U64" s="444">
        <v>100000</v>
      </c>
      <c r="V64" s="444">
        <f t="shared" si="9"/>
        <v>102000</v>
      </c>
      <c r="W64" s="424">
        <f t="shared" si="62"/>
        <v>8.9395267309377733</v>
      </c>
      <c r="X64" s="322"/>
      <c r="Y64" s="384">
        <v>100000</v>
      </c>
      <c r="Z64" s="384">
        <v>100000</v>
      </c>
      <c r="AA64" s="384">
        <v>100000</v>
      </c>
      <c r="AB64" s="445">
        <f>Y64+Z64+AA64</f>
        <v>300000</v>
      </c>
      <c r="AC64" s="446">
        <f t="shared" ref="AC64:AC95" si="78">AB64/(Q64/100)</f>
        <v>100</v>
      </c>
      <c r="AD64" s="322"/>
      <c r="AE64" s="444">
        <f t="shared" si="11"/>
        <v>402000</v>
      </c>
      <c r="AF64" s="446">
        <f t="shared" ref="AF64:AF95" si="79">AE64/(Q64/100)</f>
        <v>134</v>
      </c>
      <c r="AG64" s="322"/>
      <c r="AH64" s="384">
        <v>140000</v>
      </c>
      <c r="AI64" s="384">
        <v>149000</v>
      </c>
      <c r="AJ64" s="384">
        <v>150000</v>
      </c>
      <c r="AK64" s="445">
        <f>AH64+AI64+AJ64</f>
        <v>439000</v>
      </c>
      <c r="AL64" s="446">
        <f t="shared" ref="AL64:AL95" si="80">AK64/(Q64/100)</f>
        <v>146.33333333333334</v>
      </c>
      <c r="AM64" s="322"/>
      <c r="AN64" s="444">
        <v>100000</v>
      </c>
      <c r="AO64" s="444">
        <v>100000</v>
      </c>
      <c r="AP64" s="444">
        <v>100000</v>
      </c>
      <c r="AQ64" s="437">
        <f>AN64+AO64+AP64</f>
        <v>300000</v>
      </c>
      <c r="AR64" s="446">
        <f t="shared" ref="AR64:AR113" si="81">AQ64/(Q64/100)</f>
        <v>100</v>
      </c>
      <c r="AS64" s="322"/>
      <c r="AT64" s="444">
        <f t="shared" si="12"/>
        <v>739000</v>
      </c>
      <c r="AU64" s="444">
        <f t="shared" si="8"/>
        <v>64.767747589833476</v>
      </c>
      <c r="AV64" s="444">
        <f>AE64+AT64</f>
        <v>1141000</v>
      </c>
      <c r="AW64" s="446">
        <f>AV64/(Q64/100)</f>
        <v>380.33333333333331</v>
      </c>
      <c r="AX64" s="322"/>
      <c r="AY64" s="444">
        <f>R64-AV64</f>
        <v>0</v>
      </c>
      <c r="AZ64" s="446">
        <f>AV64/(R64/100)</f>
        <v>100</v>
      </c>
      <c r="BA64" s="444">
        <f t="shared" si="13"/>
        <v>1141000</v>
      </c>
      <c r="BB64" s="446"/>
    </row>
    <row r="65" spans="1:54" ht="29.1" customHeight="1" thickBot="1" x14ac:dyDescent="0.25">
      <c r="A65" s="15"/>
      <c r="B65" s="10"/>
      <c r="C65" s="10"/>
      <c r="D65" s="11"/>
      <c r="E65" s="16"/>
      <c r="F65" s="10"/>
      <c r="G65" s="18"/>
      <c r="H65" s="19"/>
      <c r="I65" s="20"/>
      <c r="J65" s="16"/>
      <c r="K65" s="10"/>
      <c r="L65" s="10"/>
      <c r="M65" s="381" t="s">
        <v>69</v>
      </c>
      <c r="N65" s="382" t="s">
        <v>200</v>
      </c>
      <c r="O65" s="384">
        <f>[2]ÖD1!P2741</f>
        <v>80000</v>
      </c>
      <c r="P65" s="384">
        <f>[2]ÖD1!Q2741</f>
        <v>100000</v>
      </c>
      <c r="Q65" s="383">
        <f>[2]ÖD1!R2741</f>
        <v>300000</v>
      </c>
      <c r="R65" s="384">
        <v>900000</v>
      </c>
      <c r="S65" s="384"/>
      <c r="T65" s="444"/>
      <c r="U65" s="444">
        <v>70000</v>
      </c>
      <c r="V65" s="444">
        <f t="shared" si="9"/>
        <v>70000</v>
      </c>
      <c r="W65" s="424">
        <f t="shared" si="62"/>
        <v>7.7777777777777777</v>
      </c>
      <c r="X65" s="322"/>
      <c r="Y65" s="384">
        <v>90000</v>
      </c>
      <c r="Z65" s="384">
        <v>90000</v>
      </c>
      <c r="AA65" s="384">
        <v>90000</v>
      </c>
      <c r="AB65" s="445">
        <f>Y65+Z65+AA65</f>
        <v>270000</v>
      </c>
      <c r="AC65" s="446">
        <f t="shared" si="78"/>
        <v>90</v>
      </c>
      <c r="AD65" s="322"/>
      <c r="AE65" s="444">
        <f t="shared" si="11"/>
        <v>340000</v>
      </c>
      <c r="AF65" s="446">
        <f t="shared" si="79"/>
        <v>113.33333333333333</v>
      </c>
      <c r="AG65" s="322"/>
      <c r="AH65" s="384">
        <v>90000</v>
      </c>
      <c r="AI65" s="384">
        <v>90000</v>
      </c>
      <c r="AJ65" s="384">
        <v>90000</v>
      </c>
      <c r="AK65" s="445">
        <f>AH65+AI65+AJ65</f>
        <v>270000</v>
      </c>
      <c r="AL65" s="446">
        <f t="shared" si="80"/>
        <v>90</v>
      </c>
      <c r="AM65" s="322"/>
      <c r="AN65" s="444">
        <v>90000</v>
      </c>
      <c r="AO65" s="444">
        <v>100000</v>
      </c>
      <c r="AP65" s="444">
        <v>100000</v>
      </c>
      <c r="AQ65" s="44">
        <f>AN65+AO65+AP65</f>
        <v>290000</v>
      </c>
      <c r="AR65" s="446">
        <f t="shared" si="81"/>
        <v>96.666666666666671</v>
      </c>
      <c r="AS65" s="322"/>
      <c r="AT65" s="444">
        <f t="shared" si="12"/>
        <v>560000</v>
      </c>
      <c r="AU65" s="444">
        <f t="shared" si="8"/>
        <v>62.222222222222221</v>
      </c>
      <c r="AV65" s="444">
        <f>AE65+AT65</f>
        <v>900000</v>
      </c>
      <c r="AW65" s="446">
        <f>AV65/(Q65/100)</f>
        <v>300</v>
      </c>
      <c r="AX65" s="322"/>
      <c r="AY65" s="444">
        <f>R65-AV65</f>
        <v>0</v>
      </c>
      <c r="AZ65" s="446">
        <f>AV65/(R65/100)</f>
        <v>100</v>
      </c>
      <c r="BA65" s="444">
        <f t="shared" si="13"/>
        <v>900000</v>
      </c>
      <c r="BB65" s="446"/>
    </row>
    <row r="66" spans="1:54" ht="29.1" customHeight="1" thickBot="1" x14ac:dyDescent="0.25">
      <c r="A66" s="15"/>
      <c r="B66" s="10"/>
      <c r="C66" s="10"/>
      <c r="D66" s="11"/>
      <c r="E66" s="16"/>
      <c r="F66" s="10"/>
      <c r="G66" s="18"/>
      <c r="H66" s="19"/>
      <c r="I66" s="20"/>
      <c r="J66" s="16"/>
      <c r="K66" s="10"/>
      <c r="L66" s="377">
        <v>2</v>
      </c>
      <c r="M66" s="11"/>
      <c r="N66" s="378" t="s">
        <v>184</v>
      </c>
      <c r="O66" s="380">
        <f t="shared" ref="O66:U66" si="82">O67+O68+O69+O70+O71</f>
        <v>3100000</v>
      </c>
      <c r="P66" s="380">
        <f t="shared" si="82"/>
        <v>4500000</v>
      </c>
      <c r="Q66" s="379">
        <f t="shared" si="82"/>
        <v>6100000</v>
      </c>
      <c r="R66" s="380">
        <f t="shared" si="82"/>
        <v>6550000</v>
      </c>
      <c r="S66" s="380">
        <f t="shared" si="82"/>
        <v>0</v>
      </c>
      <c r="T66" s="380">
        <f t="shared" si="82"/>
        <v>0</v>
      </c>
      <c r="U66" s="380">
        <f t="shared" si="82"/>
        <v>450000</v>
      </c>
      <c r="V66" s="379">
        <f t="shared" si="9"/>
        <v>450000</v>
      </c>
      <c r="W66" s="424">
        <f t="shared" si="62"/>
        <v>6.8702290076335881</v>
      </c>
      <c r="X66" s="322"/>
      <c r="Y66" s="380">
        <f>Y67+Y68+Y69+Y70+Y71</f>
        <v>650000</v>
      </c>
      <c r="Z66" s="442">
        <f>Z67+Z68+Z69+Z70+Z71</f>
        <v>650000</v>
      </c>
      <c r="AA66" s="442">
        <f>AA67+AA68+AA69+AA70+AA71</f>
        <v>662000</v>
      </c>
      <c r="AB66" s="447">
        <f>AB67+AB68+AB69+AB70+AB71</f>
        <v>1962000</v>
      </c>
      <c r="AC66" s="443">
        <f t="shared" si="78"/>
        <v>32.16393442622951</v>
      </c>
      <c r="AD66" s="322"/>
      <c r="AE66" s="379">
        <f t="shared" si="11"/>
        <v>2412000</v>
      </c>
      <c r="AF66" s="443">
        <f t="shared" si="79"/>
        <v>39.540983606557376</v>
      </c>
      <c r="AG66" s="322"/>
      <c r="AH66" s="380">
        <f>AH67+AH68+AH69+AH70+AH71</f>
        <v>826000</v>
      </c>
      <c r="AI66" s="442">
        <f>AI67+AI68+AI69+AI70+AI71</f>
        <v>817000</v>
      </c>
      <c r="AJ66" s="442">
        <f>AJ67+AJ68+AJ69+AJ70+AJ71</f>
        <v>888000</v>
      </c>
      <c r="AK66" s="447">
        <f>AK67+AK68+AK69+AK70+AK71</f>
        <v>2531000</v>
      </c>
      <c r="AL66" s="443">
        <f t="shared" si="80"/>
        <v>41.491803278688522</v>
      </c>
      <c r="AM66" s="322"/>
      <c r="AN66" s="380">
        <f>AN67+AN68+AN69+AN70+AN71</f>
        <v>518000</v>
      </c>
      <c r="AO66" s="442">
        <f>AO67+AO68+AO69+AO70+AO71</f>
        <v>508000</v>
      </c>
      <c r="AP66" s="442">
        <f>AP67+AP68+AP69+AP70+AP71</f>
        <v>581000</v>
      </c>
      <c r="AQ66" s="367">
        <f>AQ67+AQ68+AQ69+AQ70+AQ71</f>
        <v>1607000</v>
      </c>
      <c r="AR66" s="443">
        <f t="shared" si="81"/>
        <v>26.344262295081968</v>
      </c>
      <c r="AS66" s="322"/>
      <c r="AT66" s="380">
        <f t="shared" si="12"/>
        <v>4138000</v>
      </c>
      <c r="AU66" s="380">
        <f t="shared" si="8"/>
        <v>63.175572519083971</v>
      </c>
      <c r="AV66" s="379">
        <f>AE66+AT66</f>
        <v>6550000</v>
      </c>
      <c r="AW66" s="443">
        <f>AV66/(Q66/100)</f>
        <v>107.37704918032787</v>
      </c>
      <c r="AX66" s="322"/>
      <c r="AY66" s="379">
        <f>R66-AV66</f>
        <v>0</v>
      </c>
      <c r="AZ66" s="443">
        <f>AV66/(R66/100)</f>
        <v>100</v>
      </c>
      <c r="BA66" s="379">
        <f t="shared" si="13"/>
        <v>6550000</v>
      </c>
      <c r="BB66" s="443"/>
    </row>
    <row r="67" spans="1:54" ht="29.1" customHeight="1" thickBot="1" x14ac:dyDescent="0.25">
      <c r="A67" s="15"/>
      <c r="B67" s="10"/>
      <c r="C67" s="10"/>
      <c r="D67" s="11"/>
      <c r="E67" s="16"/>
      <c r="F67" s="10"/>
      <c r="G67" s="18"/>
      <c r="H67" s="19"/>
      <c r="I67" s="20"/>
      <c r="J67" s="16"/>
      <c r="K67" s="10"/>
      <c r="L67" s="10"/>
      <c r="M67" s="381" t="s">
        <v>74</v>
      </c>
      <c r="N67" s="382" t="s">
        <v>201</v>
      </c>
      <c r="O67" s="384">
        <f>[2]ÖD1!P2744</f>
        <v>80000</v>
      </c>
      <c r="P67" s="384">
        <f>[2]ÖD1!Q2744</f>
        <v>100000</v>
      </c>
      <c r="Q67" s="383">
        <f>[2]ÖD1!R2744</f>
        <v>300000</v>
      </c>
      <c r="R67" s="384">
        <v>250000</v>
      </c>
      <c r="S67" s="384"/>
      <c r="T67" s="444"/>
      <c r="U67" s="444">
        <v>50000</v>
      </c>
      <c r="V67" s="444">
        <f t="shared" si="9"/>
        <v>50000</v>
      </c>
      <c r="W67" s="424">
        <f t="shared" si="62"/>
        <v>20</v>
      </c>
      <c r="X67" s="322"/>
      <c r="Y67" s="384">
        <v>50000</v>
      </c>
      <c r="Z67" s="384">
        <v>50000</v>
      </c>
      <c r="AA67" s="384"/>
      <c r="AB67" s="445">
        <f t="shared" ref="AB67:AB74" si="83">Y67+Z67+AA67</f>
        <v>100000</v>
      </c>
      <c r="AC67" s="446">
        <f t="shared" si="78"/>
        <v>33.333333333333336</v>
      </c>
      <c r="AD67" s="322"/>
      <c r="AE67" s="444">
        <f t="shared" si="11"/>
        <v>150000</v>
      </c>
      <c r="AF67" s="446">
        <f t="shared" si="79"/>
        <v>50</v>
      </c>
      <c r="AG67" s="322"/>
      <c r="AH67" s="384">
        <v>50000</v>
      </c>
      <c r="AI67" s="384"/>
      <c r="AJ67" s="384"/>
      <c r="AK67" s="445">
        <f>AH67+AI67+AJ67</f>
        <v>50000</v>
      </c>
      <c r="AL67" s="446">
        <f t="shared" si="80"/>
        <v>16.666666666666668</v>
      </c>
      <c r="AM67" s="322"/>
      <c r="AN67" s="444">
        <v>50000</v>
      </c>
      <c r="AO67" s="444"/>
      <c r="AP67" s="444"/>
      <c r="AQ67" s="379">
        <f t="shared" ref="AQ67:AQ74" si="84">AN67+AO67+AP67</f>
        <v>50000</v>
      </c>
      <c r="AR67" s="446">
        <f t="shared" si="81"/>
        <v>16.666666666666668</v>
      </c>
      <c r="AS67" s="322"/>
      <c r="AT67" s="444">
        <f t="shared" si="12"/>
        <v>100000</v>
      </c>
      <c r="AU67" s="444">
        <f t="shared" si="8"/>
        <v>40</v>
      </c>
      <c r="AV67" s="444">
        <f>AE67+AT67</f>
        <v>250000</v>
      </c>
      <c r="AW67" s="446">
        <f>AV67/(Q67/100)</f>
        <v>83.333333333333329</v>
      </c>
      <c r="AX67" s="322"/>
      <c r="AY67" s="444">
        <f>R67-AV67</f>
        <v>0</v>
      </c>
      <c r="AZ67" s="446">
        <f>AV67/(R67/100)</f>
        <v>100</v>
      </c>
      <c r="BA67" s="444">
        <f t="shared" si="13"/>
        <v>250000</v>
      </c>
      <c r="BB67" s="446"/>
    </row>
    <row r="68" spans="1:54" ht="29.1" customHeight="1" thickBot="1" x14ac:dyDescent="0.25">
      <c r="A68" s="15"/>
      <c r="B68" s="10"/>
      <c r="C68" s="10"/>
      <c r="D68" s="11"/>
      <c r="E68" s="16"/>
      <c r="F68" s="10"/>
      <c r="G68" s="18"/>
      <c r="H68" s="19"/>
      <c r="I68" s="20"/>
      <c r="J68" s="16"/>
      <c r="K68" s="10"/>
      <c r="L68" s="10"/>
      <c r="M68" s="381" t="s">
        <v>68</v>
      </c>
      <c r="N68" s="382" t="s">
        <v>202</v>
      </c>
      <c r="O68" s="384">
        <f>[2]ÖD1!P2745</f>
        <v>1000000</v>
      </c>
      <c r="P68" s="384">
        <f>[2]ÖD1!Q2745</f>
        <v>1500000</v>
      </c>
      <c r="Q68" s="383">
        <f>[2]ÖD1!R2745</f>
        <v>2000000</v>
      </c>
      <c r="R68" s="384">
        <v>3000000</v>
      </c>
      <c r="S68" s="384"/>
      <c r="T68" s="444"/>
      <c r="U68" s="444">
        <v>150000</v>
      </c>
      <c r="V68" s="444">
        <f>S68+T68+U68</f>
        <v>150000</v>
      </c>
      <c r="W68" s="424">
        <f t="shared" si="62"/>
        <v>5</v>
      </c>
      <c r="X68" s="322"/>
      <c r="Y68" s="384">
        <v>250000</v>
      </c>
      <c r="Z68" s="384">
        <v>250000</v>
      </c>
      <c r="AA68" s="384">
        <v>330000</v>
      </c>
      <c r="AB68" s="445">
        <f t="shared" si="83"/>
        <v>830000</v>
      </c>
      <c r="AC68" s="446">
        <f t="shared" si="78"/>
        <v>41.5</v>
      </c>
      <c r="AD68" s="322"/>
      <c r="AE68" s="444">
        <f t="shared" si="11"/>
        <v>980000</v>
      </c>
      <c r="AF68" s="446">
        <f t="shared" si="79"/>
        <v>49</v>
      </c>
      <c r="AG68" s="322"/>
      <c r="AH68" s="384">
        <v>380000</v>
      </c>
      <c r="AI68" s="384">
        <v>400000</v>
      </c>
      <c r="AJ68" s="384">
        <v>400000</v>
      </c>
      <c r="AK68" s="445">
        <f>AH68+AI68+AJ68</f>
        <v>1180000</v>
      </c>
      <c r="AL68" s="446">
        <f t="shared" si="80"/>
        <v>59</v>
      </c>
      <c r="AM68" s="322"/>
      <c r="AN68" s="444">
        <v>240000</v>
      </c>
      <c r="AO68" s="444">
        <v>300000</v>
      </c>
      <c r="AP68" s="444">
        <v>300000</v>
      </c>
      <c r="AQ68" s="444">
        <f t="shared" si="84"/>
        <v>840000</v>
      </c>
      <c r="AR68" s="446">
        <f t="shared" si="81"/>
        <v>42</v>
      </c>
      <c r="AS68" s="322"/>
      <c r="AT68" s="444">
        <f t="shared" si="12"/>
        <v>2020000</v>
      </c>
      <c r="AU68" s="444">
        <f t="shared" si="8"/>
        <v>67.333333333333329</v>
      </c>
      <c r="AV68" s="444">
        <f>AE68+AT68</f>
        <v>3000000</v>
      </c>
      <c r="AW68" s="446">
        <f>AV68/(Q68/100)</f>
        <v>150</v>
      </c>
      <c r="AX68" s="322"/>
      <c r="AY68" s="444">
        <f>R68-AV68</f>
        <v>0</v>
      </c>
      <c r="AZ68" s="446">
        <f>AV68/(R68/100)</f>
        <v>100</v>
      </c>
      <c r="BA68" s="444">
        <f t="shared" si="13"/>
        <v>3000000</v>
      </c>
      <c r="BB68" s="446"/>
    </row>
    <row r="69" spans="1:54" ht="29.1" customHeight="1" thickBot="1" x14ac:dyDescent="0.25">
      <c r="A69" s="15"/>
      <c r="B69" s="10"/>
      <c r="C69" s="10"/>
      <c r="D69" s="11"/>
      <c r="E69" s="16"/>
      <c r="F69" s="10"/>
      <c r="G69" s="18"/>
      <c r="H69" s="19"/>
      <c r="I69" s="20"/>
      <c r="J69" s="16"/>
      <c r="K69" s="10"/>
      <c r="L69" s="10"/>
      <c r="M69" s="381" t="s">
        <v>70</v>
      </c>
      <c r="N69" s="382" t="s">
        <v>203</v>
      </c>
      <c r="O69" s="384">
        <f>[2]ÖD1!P2746</f>
        <v>1700000</v>
      </c>
      <c r="P69" s="384">
        <f>[2]ÖD1!Q2746</f>
        <v>2500000</v>
      </c>
      <c r="Q69" s="383">
        <f>[2]ÖD1!R2746</f>
        <v>3300000</v>
      </c>
      <c r="R69" s="384">
        <v>3000000</v>
      </c>
      <c r="S69" s="384"/>
      <c r="T69" s="444"/>
      <c r="U69" s="444">
        <v>150000</v>
      </c>
      <c r="V69" s="444">
        <f t="shared" si="9"/>
        <v>150000</v>
      </c>
      <c r="W69" s="424">
        <f t="shared" si="62"/>
        <v>5</v>
      </c>
      <c r="X69" s="322"/>
      <c r="Y69" s="384">
        <v>250000</v>
      </c>
      <c r="Z69" s="384">
        <v>250000</v>
      </c>
      <c r="AA69" s="384">
        <v>332000</v>
      </c>
      <c r="AB69" s="445">
        <f t="shared" si="83"/>
        <v>832000</v>
      </c>
      <c r="AC69" s="446">
        <f t="shared" si="78"/>
        <v>25.212121212121211</v>
      </c>
      <c r="AD69" s="322"/>
      <c r="AE69" s="444">
        <f t="shared" si="11"/>
        <v>982000</v>
      </c>
      <c r="AF69" s="446">
        <f t="shared" si="79"/>
        <v>29.757575757575758</v>
      </c>
      <c r="AG69" s="322"/>
      <c r="AH69" s="384">
        <v>396000</v>
      </c>
      <c r="AI69" s="384">
        <v>417000</v>
      </c>
      <c r="AJ69" s="384">
        <v>488000</v>
      </c>
      <c r="AK69" s="445">
        <f>AH69+AI69+AJ69</f>
        <v>1301000</v>
      </c>
      <c r="AL69" s="446">
        <f t="shared" si="80"/>
        <v>39.424242424242422</v>
      </c>
      <c r="AM69" s="322"/>
      <c r="AN69" s="384">
        <v>228000</v>
      </c>
      <c r="AO69" s="384">
        <v>208000</v>
      </c>
      <c r="AP69" s="384">
        <v>281000</v>
      </c>
      <c r="AQ69" s="444">
        <f t="shared" si="84"/>
        <v>717000</v>
      </c>
      <c r="AR69" s="446">
        <f t="shared" si="81"/>
        <v>21.727272727272727</v>
      </c>
      <c r="AS69" s="322"/>
      <c r="AT69" s="444">
        <f t="shared" si="12"/>
        <v>2018000</v>
      </c>
      <c r="AU69" s="444">
        <f t="shared" si="8"/>
        <v>67.266666666666666</v>
      </c>
      <c r="AV69" s="444">
        <f>AE69+AT69</f>
        <v>3000000</v>
      </c>
      <c r="AW69" s="446">
        <f>AV69/(Q69/100)</f>
        <v>90.909090909090907</v>
      </c>
      <c r="AX69" s="322"/>
      <c r="AY69" s="444">
        <f>R69-AV69</f>
        <v>0</v>
      </c>
      <c r="AZ69" s="446">
        <f>AV69/(R69/100)</f>
        <v>100</v>
      </c>
      <c r="BA69" s="444">
        <f t="shared" si="13"/>
        <v>3000000</v>
      </c>
      <c r="BB69" s="446"/>
    </row>
    <row r="70" spans="1:54" ht="29.1" customHeight="1" thickBot="1" x14ac:dyDescent="0.25">
      <c r="A70" s="15"/>
      <c r="B70" s="10"/>
      <c r="C70" s="10"/>
      <c r="D70" s="11"/>
      <c r="E70" s="16"/>
      <c r="F70" s="10"/>
      <c r="G70" s="18"/>
      <c r="H70" s="19"/>
      <c r="I70" s="20"/>
      <c r="J70" s="16"/>
      <c r="K70" s="10"/>
      <c r="L70" s="10"/>
      <c r="M70" s="381" t="s">
        <v>71</v>
      </c>
      <c r="N70" s="382" t="s">
        <v>204</v>
      </c>
      <c r="O70" s="384">
        <f>[2]ÖD1!P2747</f>
        <v>160000</v>
      </c>
      <c r="P70" s="384">
        <f>[2]ÖD1!Q2747</f>
        <v>200000</v>
      </c>
      <c r="Q70" s="383">
        <f>[2]ÖD1!R2747</f>
        <v>200000</v>
      </c>
      <c r="R70" s="384">
        <v>150000</v>
      </c>
      <c r="S70" s="384"/>
      <c r="T70" s="444"/>
      <c r="U70" s="444">
        <v>50000</v>
      </c>
      <c r="V70" s="444">
        <f t="shared" si="9"/>
        <v>50000</v>
      </c>
      <c r="W70" s="424">
        <f t="shared" si="62"/>
        <v>33.333333333333336</v>
      </c>
      <c r="X70" s="322"/>
      <c r="Y70" s="384">
        <v>50000</v>
      </c>
      <c r="Z70" s="384">
        <v>50000</v>
      </c>
      <c r="AA70" s="384"/>
      <c r="AB70" s="445">
        <f t="shared" si="83"/>
        <v>100000</v>
      </c>
      <c r="AC70" s="446">
        <f>AB70/(Q70/100)</f>
        <v>50</v>
      </c>
      <c r="AD70" s="322"/>
      <c r="AE70" s="444">
        <f t="shared" si="11"/>
        <v>150000</v>
      </c>
      <c r="AF70" s="446">
        <f>AE70/(Q70/100)</f>
        <v>75</v>
      </c>
      <c r="AG70" s="322"/>
      <c r="AH70" s="384"/>
      <c r="AI70" s="384"/>
      <c r="AJ70" s="384"/>
      <c r="AK70" s="445">
        <f>AH70+AI70+AJ70</f>
        <v>0</v>
      </c>
      <c r="AL70" s="446">
        <f>AK70/(Q70/100)</f>
        <v>0</v>
      </c>
      <c r="AM70" s="322"/>
      <c r="AN70" s="444"/>
      <c r="AO70" s="444"/>
      <c r="AP70" s="444"/>
      <c r="AQ70" s="379">
        <f t="shared" si="84"/>
        <v>0</v>
      </c>
      <c r="AR70" s="446">
        <f t="shared" si="81"/>
        <v>0</v>
      </c>
      <c r="AS70" s="322"/>
      <c r="AT70" s="444">
        <f t="shared" si="12"/>
        <v>0</v>
      </c>
      <c r="AU70" s="444">
        <f t="shared" si="8"/>
        <v>0</v>
      </c>
      <c r="AV70" s="444">
        <f>AE70+AT70</f>
        <v>150000</v>
      </c>
      <c r="AW70" s="446">
        <f>AV70/(Q70/100)</f>
        <v>75</v>
      </c>
      <c r="AX70" s="322"/>
      <c r="AY70" s="444">
        <f>R70-AV70</f>
        <v>0</v>
      </c>
      <c r="AZ70" s="446">
        <f>AV70/(R70/100)</f>
        <v>100</v>
      </c>
      <c r="BA70" s="444">
        <f t="shared" si="13"/>
        <v>150000</v>
      </c>
      <c r="BB70" s="446"/>
    </row>
    <row r="71" spans="1:54" ht="29.1" customHeight="1" thickBot="1" x14ac:dyDescent="0.25">
      <c r="A71" s="15"/>
      <c r="B71" s="10"/>
      <c r="C71" s="10"/>
      <c r="D71" s="11"/>
      <c r="E71" s="16"/>
      <c r="F71" s="10"/>
      <c r="G71" s="18"/>
      <c r="H71" s="19"/>
      <c r="I71" s="20"/>
      <c r="J71" s="16"/>
      <c r="K71" s="10"/>
      <c r="L71" s="10"/>
      <c r="M71" s="381">
        <v>90</v>
      </c>
      <c r="N71" s="382" t="s">
        <v>205</v>
      </c>
      <c r="O71" s="384">
        <f>[2]ÖD1!P2748</f>
        <v>160000</v>
      </c>
      <c r="P71" s="384">
        <f>[2]ÖD1!Q2748</f>
        <v>200000</v>
      </c>
      <c r="Q71" s="383">
        <f>[2]ÖD1!R2748</f>
        <v>300000</v>
      </c>
      <c r="R71" s="384">
        <v>150000</v>
      </c>
      <c r="S71" s="384"/>
      <c r="T71" s="444"/>
      <c r="U71" s="444">
        <v>50000</v>
      </c>
      <c r="V71" s="444">
        <f t="shared" si="9"/>
        <v>50000</v>
      </c>
      <c r="W71" s="424">
        <f t="shared" si="62"/>
        <v>33.333333333333336</v>
      </c>
      <c r="X71" s="322"/>
      <c r="Y71" s="384">
        <v>50000</v>
      </c>
      <c r="Z71" s="384">
        <v>50000</v>
      </c>
      <c r="AA71" s="384"/>
      <c r="AB71" s="445">
        <f t="shared" si="83"/>
        <v>100000</v>
      </c>
      <c r="AC71" s="446">
        <f>AB71/(Q71/100)</f>
        <v>33.333333333333336</v>
      </c>
      <c r="AD71" s="322"/>
      <c r="AE71" s="444">
        <f t="shared" si="11"/>
        <v>150000</v>
      </c>
      <c r="AF71" s="446">
        <f>AE71/(Q71/100)</f>
        <v>50</v>
      </c>
      <c r="AG71" s="322"/>
      <c r="AH71" s="384"/>
      <c r="AI71" s="384"/>
      <c r="AJ71" s="384"/>
      <c r="AK71" s="445">
        <f>AH71+AI71+AJ71</f>
        <v>0</v>
      </c>
      <c r="AL71" s="446">
        <f>AK71/(Q71/100)</f>
        <v>0</v>
      </c>
      <c r="AM71" s="322"/>
      <c r="AN71" s="444"/>
      <c r="AO71" s="444"/>
      <c r="AP71" s="444"/>
      <c r="AQ71" s="444">
        <f t="shared" si="84"/>
        <v>0</v>
      </c>
      <c r="AR71" s="446">
        <f t="shared" si="81"/>
        <v>0</v>
      </c>
      <c r="AS71" s="322"/>
      <c r="AT71" s="444">
        <f t="shared" si="12"/>
        <v>0</v>
      </c>
      <c r="AU71" s="444">
        <f t="shared" si="8"/>
        <v>0</v>
      </c>
      <c r="AV71" s="444">
        <f>AE71+AT71</f>
        <v>150000</v>
      </c>
      <c r="AW71" s="446">
        <f>AV71/(Q71/100)</f>
        <v>50</v>
      </c>
      <c r="AX71" s="322"/>
      <c r="AY71" s="444">
        <f>R71-AV71</f>
        <v>0</v>
      </c>
      <c r="AZ71" s="446">
        <f>AV71/(R71/100)</f>
        <v>100</v>
      </c>
      <c r="BA71" s="444">
        <f t="shared" si="13"/>
        <v>150000</v>
      </c>
      <c r="BB71" s="446"/>
    </row>
    <row r="72" spans="1:54" s="373" customFormat="1" ht="29.1" customHeight="1" thickBot="1" x14ac:dyDescent="0.25">
      <c r="A72" s="291"/>
      <c r="B72" s="292"/>
      <c r="C72" s="292"/>
      <c r="D72" s="293"/>
      <c r="E72" s="294"/>
      <c r="F72" s="292"/>
      <c r="G72" s="295"/>
      <c r="H72" s="298"/>
      <c r="I72" s="299"/>
      <c r="J72" s="294"/>
      <c r="K72" s="292"/>
      <c r="L72" s="369">
        <v>3</v>
      </c>
      <c r="M72" s="293"/>
      <c r="N72" s="370" t="s">
        <v>186</v>
      </c>
      <c r="O72" s="372" t="e">
        <f>O73+#REF!</f>
        <v>#REF!</v>
      </c>
      <c r="P72" s="372" t="e">
        <f>P73+#REF!</f>
        <v>#REF!</v>
      </c>
      <c r="Q72" s="371">
        <f>Q73</f>
        <v>181000</v>
      </c>
      <c r="R72" s="372">
        <f>R73+R74</f>
        <v>145000</v>
      </c>
      <c r="S72" s="372">
        <f t="shared" ref="S72:U72" si="85">S73+S74</f>
        <v>0</v>
      </c>
      <c r="T72" s="372">
        <f t="shared" si="85"/>
        <v>0</v>
      </c>
      <c r="U72" s="372">
        <f t="shared" si="85"/>
        <v>58000</v>
      </c>
      <c r="V72" s="371">
        <f>S72+T72+U72</f>
        <v>58000</v>
      </c>
      <c r="W72" s="424">
        <f t="shared" si="62"/>
        <v>40</v>
      </c>
      <c r="X72" s="322"/>
      <c r="Y72" s="372">
        <f>Y73+Y74</f>
        <v>33000</v>
      </c>
      <c r="Z72" s="372">
        <f t="shared" ref="Z72:AA72" si="86">Z73+Z74</f>
        <v>33000</v>
      </c>
      <c r="AA72" s="372">
        <f t="shared" si="86"/>
        <v>21000</v>
      </c>
      <c r="AB72" s="371">
        <f t="shared" si="83"/>
        <v>87000</v>
      </c>
      <c r="AC72" s="443">
        <f t="shared" si="78"/>
        <v>48.066298342541437</v>
      </c>
      <c r="AD72" s="322"/>
      <c r="AE72" s="371">
        <f>V72+AB72</f>
        <v>145000</v>
      </c>
      <c r="AF72" s="443">
        <f t="shared" si="79"/>
        <v>80.110497237569064</v>
      </c>
      <c r="AG72" s="322"/>
      <c r="AH72" s="372">
        <f>AH73+AH74</f>
        <v>0</v>
      </c>
      <c r="AI72" s="372">
        <f t="shared" ref="AI72:AJ72" si="87">AI73+AI74</f>
        <v>0</v>
      </c>
      <c r="AJ72" s="372">
        <f t="shared" si="87"/>
        <v>0</v>
      </c>
      <c r="AK72" s="447">
        <f>AK73</f>
        <v>0</v>
      </c>
      <c r="AL72" s="443">
        <f t="shared" si="80"/>
        <v>0</v>
      </c>
      <c r="AM72" s="322"/>
      <c r="AN72" s="372">
        <f>AN73+AN74</f>
        <v>0</v>
      </c>
      <c r="AO72" s="372">
        <f t="shared" ref="AO72:AP72" si="88">AO73+AO74</f>
        <v>0</v>
      </c>
      <c r="AP72" s="372">
        <f t="shared" si="88"/>
        <v>0</v>
      </c>
      <c r="AQ72" s="379">
        <f t="shared" si="84"/>
        <v>0</v>
      </c>
      <c r="AR72" s="443">
        <f t="shared" si="81"/>
        <v>0</v>
      </c>
      <c r="AS72" s="322"/>
      <c r="AT72" s="372">
        <f t="shared" si="12"/>
        <v>0</v>
      </c>
      <c r="AU72" s="372">
        <f t="shared" si="8"/>
        <v>0</v>
      </c>
      <c r="AV72" s="371">
        <f>AE72+AT72</f>
        <v>145000</v>
      </c>
      <c r="AW72" s="443">
        <f>AV72/(Q72/100)</f>
        <v>80.110497237569064</v>
      </c>
      <c r="AX72" s="322"/>
      <c r="AY72" s="371">
        <f>R72-AV72</f>
        <v>0</v>
      </c>
      <c r="AZ72" s="443">
        <f>AV72/(R72/100)</f>
        <v>100</v>
      </c>
      <c r="BA72" s="371">
        <f t="shared" si="13"/>
        <v>145000</v>
      </c>
      <c r="BB72" s="443"/>
    </row>
    <row r="73" spans="1:54" s="373" customFormat="1" ht="50.25" customHeight="1" thickBot="1" x14ac:dyDescent="0.25">
      <c r="A73" s="291"/>
      <c r="B73" s="292"/>
      <c r="C73" s="292"/>
      <c r="D73" s="293"/>
      <c r="E73" s="294"/>
      <c r="F73" s="292"/>
      <c r="G73" s="295"/>
      <c r="H73" s="298"/>
      <c r="I73" s="299"/>
      <c r="J73" s="294"/>
      <c r="K73" s="292"/>
      <c r="L73" s="292"/>
      <c r="M73" s="374" t="s">
        <v>68</v>
      </c>
      <c r="N73" s="375" t="s">
        <v>206</v>
      </c>
      <c r="O73" s="376">
        <f>[2]ÖD1!P2750</f>
        <v>40000</v>
      </c>
      <c r="P73" s="376">
        <f>[2]ÖD1!Q2750</f>
        <v>93000</v>
      </c>
      <c r="Q73" s="300">
        <f>[2]ÖD1!R2750</f>
        <v>181000</v>
      </c>
      <c r="R73" s="376">
        <v>100000</v>
      </c>
      <c r="S73" s="376"/>
      <c r="T73" s="444"/>
      <c r="U73" s="444">
        <v>50000</v>
      </c>
      <c r="V73" s="444">
        <f t="shared" si="9"/>
        <v>50000</v>
      </c>
      <c r="W73" s="424">
        <f t="shared" si="62"/>
        <v>50</v>
      </c>
      <c r="X73" s="322"/>
      <c r="Y73" s="376">
        <v>20000</v>
      </c>
      <c r="Z73" s="376">
        <v>20000</v>
      </c>
      <c r="AA73" s="376">
        <v>10000</v>
      </c>
      <c r="AB73" s="445">
        <f t="shared" si="83"/>
        <v>50000</v>
      </c>
      <c r="AC73" s="446">
        <f>AB73/(Q73/100)</f>
        <v>27.624309392265193</v>
      </c>
      <c r="AD73" s="322"/>
      <c r="AE73" s="444">
        <f t="shared" si="11"/>
        <v>100000</v>
      </c>
      <c r="AF73" s="446">
        <f>AE73/(Q73/100)</f>
        <v>55.248618784530386</v>
      </c>
      <c r="AG73" s="322"/>
      <c r="AH73" s="376"/>
      <c r="AI73" s="376"/>
      <c r="AJ73" s="376"/>
      <c r="AK73" s="445">
        <f>AH73+AI73+AJ73</f>
        <v>0</v>
      </c>
      <c r="AL73" s="446">
        <f>AK73/(Q73/100)</f>
        <v>0</v>
      </c>
      <c r="AM73" s="322"/>
      <c r="AN73" s="444"/>
      <c r="AO73" s="444"/>
      <c r="AP73" s="444"/>
      <c r="AQ73" s="444">
        <f t="shared" si="84"/>
        <v>0</v>
      </c>
      <c r="AR73" s="446">
        <f>AQ73/(Q73/100)</f>
        <v>0</v>
      </c>
      <c r="AS73" s="322"/>
      <c r="AT73" s="444">
        <f t="shared" si="12"/>
        <v>0</v>
      </c>
      <c r="AU73" s="444">
        <f t="shared" si="8"/>
        <v>0</v>
      </c>
      <c r="AV73" s="444">
        <f>AE73+AT73</f>
        <v>100000</v>
      </c>
      <c r="AW73" s="446">
        <f>AV73/(Q73/100)</f>
        <v>55.248618784530386</v>
      </c>
      <c r="AX73" s="322"/>
      <c r="AY73" s="444">
        <f>R73-AV73</f>
        <v>0</v>
      </c>
      <c r="AZ73" s="446">
        <f>AV73/(R73/100)</f>
        <v>100</v>
      </c>
      <c r="BA73" s="444">
        <f t="shared" si="13"/>
        <v>100000</v>
      </c>
      <c r="BB73" s="446"/>
    </row>
    <row r="74" spans="1:54" s="373" customFormat="1" ht="24" customHeight="1" thickBot="1" x14ac:dyDescent="0.25">
      <c r="A74" s="291"/>
      <c r="B74" s="292"/>
      <c r="C74" s="292"/>
      <c r="D74" s="293"/>
      <c r="E74" s="294"/>
      <c r="F74" s="292"/>
      <c r="G74" s="295"/>
      <c r="H74" s="298"/>
      <c r="I74" s="299"/>
      <c r="J74" s="294"/>
      <c r="K74" s="292"/>
      <c r="L74" s="292"/>
      <c r="M74" s="374" t="s">
        <v>71</v>
      </c>
      <c r="N74" s="375" t="s">
        <v>243</v>
      </c>
      <c r="O74" s="376"/>
      <c r="P74" s="376"/>
      <c r="Q74" s="300"/>
      <c r="R74" s="376">
        <v>45000</v>
      </c>
      <c r="S74" s="376"/>
      <c r="T74" s="531"/>
      <c r="U74" s="531">
        <v>8000</v>
      </c>
      <c r="V74" s="444">
        <f t="shared" si="9"/>
        <v>8000</v>
      </c>
      <c r="W74" s="424">
        <f t="shared" si="62"/>
        <v>17.777777777777779</v>
      </c>
      <c r="X74" s="322"/>
      <c r="Y74" s="376">
        <v>13000</v>
      </c>
      <c r="Z74" s="376">
        <v>13000</v>
      </c>
      <c r="AA74" s="376">
        <v>11000</v>
      </c>
      <c r="AB74" s="445">
        <f t="shared" si="83"/>
        <v>37000</v>
      </c>
      <c r="AC74" s="446" t="e">
        <f>AB74/(Q74/100)</f>
        <v>#DIV/0!</v>
      </c>
      <c r="AD74" s="322"/>
      <c r="AE74" s="444">
        <f t="shared" si="11"/>
        <v>45000</v>
      </c>
      <c r="AF74" s="446" t="e">
        <f>AE74/(Q74/100)</f>
        <v>#DIV/0!</v>
      </c>
      <c r="AG74" s="322"/>
      <c r="AH74" s="376"/>
      <c r="AI74" s="376"/>
      <c r="AJ74" s="376"/>
      <c r="AK74" s="445">
        <f>AH74+AI74+AJ74</f>
        <v>0</v>
      </c>
      <c r="AL74" s="446" t="e">
        <f>AK74/(Q74/100)</f>
        <v>#DIV/0!</v>
      </c>
      <c r="AM74" s="322"/>
      <c r="AN74" s="531"/>
      <c r="AO74" s="531"/>
      <c r="AP74" s="531"/>
      <c r="AQ74" s="444">
        <f t="shared" si="84"/>
        <v>0</v>
      </c>
      <c r="AR74" s="446" t="e">
        <f>AQ74/(Q74/100)</f>
        <v>#DIV/0!</v>
      </c>
      <c r="AS74" s="322"/>
      <c r="AT74" s="444">
        <f t="shared" si="12"/>
        <v>0</v>
      </c>
      <c r="AU74" s="444">
        <f t="shared" si="8"/>
        <v>0</v>
      </c>
      <c r="AV74" s="444">
        <f>AE74+AT74</f>
        <v>45000</v>
      </c>
      <c r="AW74" s="446" t="e">
        <f>AV74/(Q74/100)</f>
        <v>#DIV/0!</v>
      </c>
      <c r="AX74" s="322"/>
      <c r="AY74" s="444">
        <f>R74-AV74</f>
        <v>0</v>
      </c>
      <c r="AZ74" s="446">
        <f>AV74/(R74/100)</f>
        <v>100</v>
      </c>
      <c r="BA74" s="444">
        <f t="shared" si="13"/>
        <v>45000</v>
      </c>
      <c r="BB74" s="446"/>
    </row>
    <row r="75" spans="1:54" ht="29.1" customHeight="1" thickBot="1" x14ac:dyDescent="0.25">
      <c r="A75" s="15"/>
      <c r="B75" s="10"/>
      <c r="C75" s="10"/>
      <c r="D75" s="11"/>
      <c r="E75" s="16"/>
      <c r="F75" s="10"/>
      <c r="G75" s="18"/>
      <c r="H75" s="19"/>
      <c r="I75" s="20"/>
      <c r="J75" s="16"/>
      <c r="K75" s="365">
        <v>2</v>
      </c>
      <c r="L75" s="10"/>
      <c r="M75" s="11"/>
      <c r="N75" s="366" t="s">
        <v>22</v>
      </c>
      <c r="O75" s="368" t="e">
        <f>O76+O78+#REF!+#REF!+#REF!</f>
        <v>#REF!</v>
      </c>
      <c r="P75" s="368" t="e">
        <f>P76+P78+#REF!+#REF!+#REF!</f>
        <v>#REF!</v>
      </c>
      <c r="Q75" s="367">
        <f>Q76+Q78</f>
        <v>400000</v>
      </c>
      <c r="R75" s="368">
        <f>R76+R78+R80+R82+R84</f>
        <v>650000</v>
      </c>
      <c r="S75" s="368">
        <f>S76+S78</f>
        <v>0</v>
      </c>
      <c r="T75" s="368">
        <f>T76+T78</f>
        <v>0</v>
      </c>
      <c r="U75" s="368">
        <f>U76+U78+U80+U82+U84</f>
        <v>60000</v>
      </c>
      <c r="V75" s="367">
        <f t="shared" si="9"/>
        <v>60000</v>
      </c>
      <c r="W75" s="424">
        <f t="shared" si="62"/>
        <v>9.2307692307692299</v>
      </c>
      <c r="X75" s="322"/>
      <c r="Y75" s="368">
        <f>Y76+Y78+Y80+Y82+Y84</f>
        <v>60000</v>
      </c>
      <c r="Z75" s="368">
        <f t="shared" ref="Z75:AA75" si="89">Z76+Z78+Z80+Z82+Z84</f>
        <v>60000</v>
      </c>
      <c r="AA75" s="368">
        <f t="shared" si="89"/>
        <v>60000</v>
      </c>
      <c r="AB75" s="367">
        <f t="shared" ref="AB75" si="90">Y75+Z75+AA75</f>
        <v>180000</v>
      </c>
      <c r="AC75" s="441">
        <f t="shared" si="78"/>
        <v>45</v>
      </c>
      <c r="AD75" s="322"/>
      <c r="AE75" s="367">
        <f t="shared" si="11"/>
        <v>240000</v>
      </c>
      <c r="AF75" s="441">
        <f t="shared" si="79"/>
        <v>60</v>
      </c>
      <c r="AG75" s="322"/>
      <c r="AH75" s="368">
        <f>AH76+AH78+AH80+AH82+AH84</f>
        <v>80000</v>
      </c>
      <c r="AI75" s="368">
        <f t="shared" ref="AI75" si="91">AI76+AI78+AI80+AI82+AI84</f>
        <v>75000</v>
      </c>
      <c r="AJ75" s="368">
        <f t="shared" ref="AJ75" si="92">AJ76+AJ78+AJ80+AJ82+AJ84</f>
        <v>75000</v>
      </c>
      <c r="AK75" s="367">
        <f t="shared" ref="AK75" si="93">AH75+AI75+AJ75</f>
        <v>230000</v>
      </c>
      <c r="AL75" s="441">
        <f t="shared" si="80"/>
        <v>57.5</v>
      </c>
      <c r="AM75" s="322"/>
      <c r="AN75" s="368">
        <f>AN76+AN78+AN80+AN82+AN84</f>
        <v>60000</v>
      </c>
      <c r="AO75" s="368">
        <f t="shared" ref="AO75" si="94">AO76+AO78+AO80+AO82+AO84</f>
        <v>60000</v>
      </c>
      <c r="AP75" s="368">
        <f t="shared" ref="AP75" si="95">AP76+AP78+AP80+AP82+AP84</f>
        <v>60000</v>
      </c>
      <c r="AQ75" s="367">
        <f t="shared" ref="AQ75" si="96">AN75+AO75+AP75</f>
        <v>180000</v>
      </c>
      <c r="AR75" s="441">
        <f t="shared" si="81"/>
        <v>45</v>
      </c>
      <c r="AS75" s="322"/>
      <c r="AT75" s="368">
        <f t="shared" si="12"/>
        <v>410000</v>
      </c>
      <c r="AU75" s="368">
        <f t="shared" ref="AU75:AU155" si="97">AT75/(R75/100)</f>
        <v>63.07692307692308</v>
      </c>
      <c r="AV75" s="367">
        <f>AE75+AT75</f>
        <v>650000</v>
      </c>
      <c r="AW75" s="441">
        <f>AV75/(Q75/100)</f>
        <v>162.5</v>
      </c>
      <c r="AX75" s="322"/>
      <c r="AY75" s="367">
        <f>R75-AV75</f>
        <v>0</v>
      </c>
      <c r="AZ75" s="441">
        <f>AV75/(R75/100)</f>
        <v>100</v>
      </c>
      <c r="BA75" s="367">
        <f t="shared" si="13"/>
        <v>650000</v>
      </c>
      <c r="BB75" s="441"/>
    </row>
    <row r="76" spans="1:54" ht="29.1" customHeight="1" thickBot="1" x14ac:dyDescent="0.25">
      <c r="A76" s="15"/>
      <c r="B76" s="10"/>
      <c r="C76" s="10"/>
      <c r="D76" s="11"/>
      <c r="E76" s="16"/>
      <c r="F76" s="10"/>
      <c r="G76" s="18"/>
      <c r="H76" s="19"/>
      <c r="I76" s="20"/>
      <c r="J76" s="16"/>
      <c r="K76" s="10"/>
      <c r="L76" s="377">
        <v>2</v>
      </c>
      <c r="M76" s="11"/>
      <c r="N76" s="378" t="s">
        <v>170</v>
      </c>
      <c r="O76" s="380">
        <f t="shared" ref="O76:U76" si="98">O77</f>
        <v>40000</v>
      </c>
      <c r="P76" s="380">
        <f t="shared" si="98"/>
        <v>100000</v>
      </c>
      <c r="Q76" s="379">
        <f t="shared" si="98"/>
        <v>100000</v>
      </c>
      <c r="R76" s="380">
        <f t="shared" si="98"/>
        <v>100000</v>
      </c>
      <c r="S76" s="380">
        <f t="shared" si="98"/>
        <v>0</v>
      </c>
      <c r="T76" s="442">
        <f t="shared" si="98"/>
        <v>0</v>
      </c>
      <c r="U76" s="442">
        <f t="shared" si="98"/>
        <v>10000</v>
      </c>
      <c r="V76" s="442">
        <f t="shared" ref="V76:V156" si="99">S76+T76+U76</f>
        <v>10000</v>
      </c>
      <c r="W76" s="424">
        <f t="shared" si="62"/>
        <v>10</v>
      </c>
      <c r="X76" s="322"/>
      <c r="Y76" s="380">
        <f>Y77</f>
        <v>10000</v>
      </c>
      <c r="Z76" s="442">
        <f>Z77</f>
        <v>10000</v>
      </c>
      <c r="AA76" s="442">
        <f>AA77</f>
        <v>10000</v>
      </c>
      <c r="AB76" s="447">
        <f>AB77</f>
        <v>30000</v>
      </c>
      <c r="AC76" s="443">
        <f t="shared" si="78"/>
        <v>30</v>
      </c>
      <c r="AD76" s="322"/>
      <c r="AE76" s="442">
        <f t="shared" ref="AE76:AE156" si="100">V76+AB76</f>
        <v>40000</v>
      </c>
      <c r="AF76" s="443">
        <f t="shared" si="79"/>
        <v>40</v>
      </c>
      <c r="AG76" s="322"/>
      <c r="AH76" s="380">
        <f>AH77</f>
        <v>10000</v>
      </c>
      <c r="AI76" s="442">
        <f>AI77</f>
        <v>15000</v>
      </c>
      <c r="AJ76" s="442">
        <f>AJ77</f>
        <v>15000</v>
      </c>
      <c r="AK76" s="447">
        <f>AK77</f>
        <v>40000</v>
      </c>
      <c r="AL76" s="443">
        <f t="shared" si="80"/>
        <v>40</v>
      </c>
      <c r="AM76" s="322"/>
      <c r="AN76" s="380">
        <f>AN77</f>
        <v>10000</v>
      </c>
      <c r="AO76" s="442">
        <f>AO77</f>
        <v>10000</v>
      </c>
      <c r="AP76" s="442">
        <f>AP77</f>
        <v>0</v>
      </c>
      <c r="AQ76" s="447">
        <f>AQ77</f>
        <v>20000</v>
      </c>
      <c r="AR76" s="443">
        <f t="shared" si="81"/>
        <v>20</v>
      </c>
      <c r="AS76" s="322"/>
      <c r="AT76" s="442">
        <f t="shared" ref="AT76:AT156" si="101">AK76+AQ76</f>
        <v>60000</v>
      </c>
      <c r="AU76" s="442">
        <f t="shared" si="97"/>
        <v>60</v>
      </c>
      <c r="AV76" s="442">
        <f>AE76+AT76</f>
        <v>100000</v>
      </c>
      <c r="AW76" s="443">
        <f>AV76/(Q76/100)</f>
        <v>100</v>
      </c>
      <c r="AX76" s="322"/>
      <c r="AY76" s="442">
        <f>R76-AV76</f>
        <v>0</v>
      </c>
      <c r="AZ76" s="443">
        <f>AV76/(R76/100)</f>
        <v>100</v>
      </c>
      <c r="BA76" s="442">
        <f t="shared" ref="BA76:BA156" si="102">AV76-AY76</f>
        <v>100000</v>
      </c>
      <c r="BB76" s="443"/>
    </row>
    <row r="77" spans="1:54" ht="29.1" customHeight="1" thickBot="1" x14ac:dyDescent="0.25">
      <c r="A77" s="15"/>
      <c r="B77" s="10"/>
      <c r="C77" s="10"/>
      <c r="D77" s="11"/>
      <c r="E77" s="16"/>
      <c r="F77" s="10"/>
      <c r="G77" s="18"/>
      <c r="H77" s="19"/>
      <c r="I77" s="20"/>
      <c r="J77" s="16"/>
      <c r="K77" s="10"/>
      <c r="L77" s="10"/>
      <c r="M77" s="381" t="s">
        <v>74</v>
      </c>
      <c r="N77" s="382" t="s">
        <v>207</v>
      </c>
      <c r="O77" s="384">
        <f>[2]ÖD1!P2756</f>
        <v>40000</v>
      </c>
      <c r="P77" s="384">
        <f>[2]ÖD1!Q2756</f>
        <v>100000</v>
      </c>
      <c r="Q77" s="383">
        <f>[2]ÖD1!R2756</f>
        <v>100000</v>
      </c>
      <c r="R77" s="384">
        <v>100000</v>
      </c>
      <c r="S77" s="384"/>
      <c r="T77" s="444"/>
      <c r="U77" s="444">
        <v>10000</v>
      </c>
      <c r="V77" s="444">
        <f t="shared" si="99"/>
        <v>10000</v>
      </c>
      <c r="W77" s="424">
        <f t="shared" si="62"/>
        <v>10</v>
      </c>
      <c r="X77" s="322"/>
      <c r="Y77" s="444">
        <v>10000</v>
      </c>
      <c r="Z77" s="444">
        <v>10000</v>
      </c>
      <c r="AA77" s="444">
        <v>10000</v>
      </c>
      <c r="AB77" s="445">
        <f>Y77+Z77+AA77</f>
        <v>30000</v>
      </c>
      <c r="AC77" s="446">
        <f t="shared" si="78"/>
        <v>30</v>
      </c>
      <c r="AD77" s="322"/>
      <c r="AE77" s="444">
        <f t="shared" si="100"/>
        <v>40000</v>
      </c>
      <c r="AF77" s="446">
        <f t="shared" si="79"/>
        <v>40</v>
      </c>
      <c r="AG77" s="322"/>
      <c r="AH77" s="384">
        <v>10000</v>
      </c>
      <c r="AI77" s="444">
        <v>15000</v>
      </c>
      <c r="AJ77" s="444">
        <v>15000</v>
      </c>
      <c r="AK77" s="445">
        <f>AH77+AI77+AJ77</f>
        <v>40000</v>
      </c>
      <c r="AL77" s="446">
        <f t="shared" si="80"/>
        <v>40</v>
      </c>
      <c r="AM77" s="322"/>
      <c r="AN77" s="384">
        <v>10000</v>
      </c>
      <c r="AO77" s="444">
        <v>10000</v>
      </c>
      <c r="AP77" s="444"/>
      <c r="AQ77" s="445">
        <f>AN77+AO77+AP77</f>
        <v>20000</v>
      </c>
      <c r="AR77" s="446">
        <f t="shared" si="81"/>
        <v>20</v>
      </c>
      <c r="AS77" s="322"/>
      <c r="AT77" s="444">
        <f t="shared" si="101"/>
        <v>60000</v>
      </c>
      <c r="AU77" s="444">
        <f t="shared" si="97"/>
        <v>60</v>
      </c>
      <c r="AV77" s="444">
        <f>AE77+AT77</f>
        <v>100000</v>
      </c>
      <c r="AW77" s="446">
        <f>AV77/(Q77/100)</f>
        <v>100</v>
      </c>
      <c r="AX77" s="322"/>
      <c r="AY77" s="444">
        <f>R77-AV77</f>
        <v>0</v>
      </c>
      <c r="AZ77" s="446">
        <f>AV77/(R77/100)</f>
        <v>100</v>
      </c>
      <c r="BA77" s="444">
        <f t="shared" si="102"/>
        <v>100000</v>
      </c>
      <c r="BB77" s="446"/>
    </row>
    <row r="78" spans="1:54" ht="29.1" customHeight="1" thickBot="1" x14ac:dyDescent="0.25">
      <c r="A78" s="15"/>
      <c r="B78" s="10"/>
      <c r="C78" s="10"/>
      <c r="D78" s="11"/>
      <c r="E78" s="16"/>
      <c r="F78" s="10"/>
      <c r="G78" s="18"/>
      <c r="H78" s="19"/>
      <c r="I78" s="20"/>
      <c r="J78" s="16"/>
      <c r="K78" s="10"/>
      <c r="L78" s="377">
        <v>5</v>
      </c>
      <c r="M78" s="11"/>
      <c r="N78" s="378" t="s">
        <v>208</v>
      </c>
      <c r="O78" s="380">
        <f t="shared" ref="O78:U78" si="103">O79</f>
        <v>260000</v>
      </c>
      <c r="P78" s="380">
        <f t="shared" si="103"/>
        <v>300000</v>
      </c>
      <c r="Q78" s="379">
        <f t="shared" si="103"/>
        <v>300000</v>
      </c>
      <c r="R78" s="380">
        <f t="shared" si="103"/>
        <v>100000</v>
      </c>
      <c r="S78" s="380">
        <f t="shared" si="103"/>
        <v>0</v>
      </c>
      <c r="T78" s="442">
        <f t="shared" si="103"/>
        <v>0</v>
      </c>
      <c r="U78" s="442">
        <f t="shared" si="103"/>
        <v>10000</v>
      </c>
      <c r="V78" s="442">
        <f t="shared" si="99"/>
        <v>10000</v>
      </c>
      <c r="W78" s="424">
        <f t="shared" si="62"/>
        <v>10</v>
      </c>
      <c r="X78" s="322"/>
      <c r="Y78" s="380">
        <f>Y79</f>
        <v>10000</v>
      </c>
      <c r="Z78" s="442">
        <f>Z79</f>
        <v>10000</v>
      </c>
      <c r="AA78" s="442">
        <f>AA79</f>
        <v>10000</v>
      </c>
      <c r="AB78" s="447">
        <f>AB79</f>
        <v>30000</v>
      </c>
      <c r="AC78" s="443">
        <f>AB78/(Q78/100)</f>
        <v>10</v>
      </c>
      <c r="AD78" s="322"/>
      <c r="AE78" s="442">
        <f t="shared" si="100"/>
        <v>40000</v>
      </c>
      <c r="AF78" s="443">
        <f t="shared" si="79"/>
        <v>13.333333333333334</v>
      </c>
      <c r="AG78" s="322"/>
      <c r="AH78" s="380">
        <f>AH79</f>
        <v>10000</v>
      </c>
      <c r="AI78" s="442">
        <f>AI79</f>
        <v>10000</v>
      </c>
      <c r="AJ78" s="442">
        <f>AJ79</f>
        <v>10000</v>
      </c>
      <c r="AK78" s="447">
        <f>AK79</f>
        <v>30000</v>
      </c>
      <c r="AL78" s="443">
        <f t="shared" si="80"/>
        <v>10</v>
      </c>
      <c r="AM78" s="322"/>
      <c r="AN78" s="380">
        <f>AN79</f>
        <v>10000</v>
      </c>
      <c r="AO78" s="442">
        <f>AO79</f>
        <v>10000</v>
      </c>
      <c r="AP78" s="442">
        <f>AP79</f>
        <v>10000</v>
      </c>
      <c r="AQ78" s="447">
        <f>AQ79</f>
        <v>30000</v>
      </c>
      <c r="AR78" s="443">
        <f t="shared" si="81"/>
        <v>10</v>
      </c>
      <c r="AS78" s="322"/>
      <c r="AT78" s="442">
        <f t="shared" si="101"/>
        <v>60000</v>
      </c>
      <c r="AU78" s="442">
        <f t="shared" si="97"/>
        <v>60</v>
      </c>
      <c r="AV78" s="442">
        <f>AE78+AT78</f>
        <v>100000</v>
      </c>
      <c r="AW78" s="443">
        <f>AV78/(Q78/100)</f>
        <v>33.333333333333336</v>
      </c>
      <c r="AX78" s="322"/>
      <c r="AY78" s="442">
        <f>R78-AV78</f>
        <v>0</v>
      </c>
      <c r="AZ78" s="443">
        <f>AV78/(R78/100)</f>
        <v>100</v>
      </c>
      <c r="BA78" s="442">
        <f t="shared" si="102"/>
        <v>100000</v>
      </c>
      <c r="BB78" s="443"/>
    </row>
    <row r="79" spans="1:54" ht="29.1" customHeight="1" thickBot="1" x14ac:dyDescent="0.25">
      <c r="A79" s="15"/>
      <c r="B79" s="10"/>
      <c r="C79" s="10"/>
      <c r="D79" s="11"/>
      <c r="E79" s="16"/>
      <c r="F79" s="10"/>
      <c r="G79" s="18"/>
      <c r="H79" s="19"/>
      <c r="I79" s="20"/>
      <c r="J79" s="16"/>
      <c r="K79" s="10"/>
      <c r="L79" s="10"/>
      <c r="M79" s="381" t="s">
        <v>74</v>
      </c>
      <c r="N79" s="382" t="s">
        <v>209</v>
      </c>
      <c r="O79" s="384">
        <f>[2]ÖD1!P2758</f>
        <v>260000</v>
      </c>
      <c r="P79" s="384">
        <f>[2]ÖD1!Q2758</f>
        <v>300000</v>
      </c>
      <c r="Q79" s="383">
        <f>[2]ÖD1!R2758</f>
        <v>300000</v>
      </c>
      <c r="R79" s="376">
        <v>100000</v>
      </c>
      <c r="S79" s="384"/>
      <c r="T79" s="444"/>
      <c r="U79" s="444">
        <v>10000</v>
      </c>
      <c r="V79" s="444">
        <f t="shared" si="99"/>
        <v>10000</v>
      </c>
      <c r="W79" s="424">
        <f t="shared" si="62"/>
        <v>10</v>
      </c>
      <c r="X79" s="322"/>
      <c r="Y79" s="444">
        <v>10000</v>
      </c>
      <c r="Z79" s="444">
        <v>10000</v>
      </c>
      <c r="AA79" s="444">
        <v>10000</v>
      </c>
      <c r="AB79" s="445">
        <f>Y79+Z79+AA79</f>
        <v>30000</v>
      </c>
      <c r="AC79" s="446">
        <f t="shared" si="78"/>
        <v>10</v>
      </c>
      <c r="AD79" s="322"/>
      <c r="AE79" s="444">
        <f t="shared" si="100"/>
        <v>40000</v>
      </c>
      <c r="AF79" s="446">
        <f t="shared" si="79"/>
        <v>13.333333333333334</v>
      </c>
      <c r="AG79" s="322"/>
      <c r="AH79" s="384">
        <v>10000</v>
      </c>
      <c r="AI79" s="444">
        <v>10000</v>
      </c>
      <c r="AJ79" s="444">
        <v>10000</v>
      </c>
      <c r="AK79" s="445">
        <f t="shared" ref="AK79:AK85" si="104">AH79+AI79+AJ79</f>
        <v>30000</v>
      </c>
      <c r="AL79" s="446">
        <f t="shared" si="80"/>
        <v>10</v>
      </c>
      <c r="AM79" s="322"/>
      <c r="AN79" s="384">
        <v>10000</v>
      </c>
      <c r="AO79" s="444">
        <v>10000</v>
      </c>
      <c r="AP79" s="444">
        <v>10000</v>
      </c>
      <c r="AQ79" s="445">
        <f t="shared" ref="AQ79:AQ84" si="105">AN79+AO79+AP79</f>
        <v>30000</v>
      </c>
      <c r="AR79" s="446">
        <f t="shared" si="81"/>
        <v>10</v>
      </c>
      <c r="AS79" s="322"/>
      <c r="AT79" s="444">
        <f t="shared" si="101"/>
        <v>60000</v>
      </c>
      <c r="AU79" s="444">
        <f t="shared" si="97"/>
        <v>60</v>
      </c>
      <c r="AV79" s="444">
        <f>AE79+AT79</f>
        <v>100000</v>
      </c>
      <c r="AW79" s="446">
        <f>AV79/(Q79/100)</f>
        <v>33.333333333333336</v>
      </c>
      <c r="AX79" s="322"/>
      <c r="AY79" s="444">
        <f>R79-AV79</f>
        <v>0</v>
      </c>
      <c r="AZ79" s="446">
        <f>AV79/(R79/100)</f>
        <v>100</v>
      </c>
      <c r="BA79" s="444">
        <f t="shared" si="102"/>
        <v>100000</v>
      </c>
      <c r="BB79" s="446"/>
    </row>
    <row r="80" spans="1:54" ht="29.1" customHeight="1" thickBot="1" x14ac:dyDescent="0.25">
      <c r="A80" s="15"/>
      <c r="B80" s="10"/>
      <c r="C80" s="10"/>
      <c r="D80" s="11"/>
      <c r="E80" s="16"/>
      <c r="F80" s="10"/>
      <c r="G80" s="18"/>
      <c r="H80" s="19"/>
      <c r="I80" s="20"/>
      <c r="J80" s="16"/>
      <c r="K80" s="10"/>
      <c r="L80" s="377">
        <v>6</v>
      </c>
      <c r="M80" s="11"/>
      <c r="N80" s="378"/>
      <c r="O80" s="380"/>
      <c r="P80" s="380"/>
      <c r="Q80" s="379"/>
      <c r="R80" s="380">
        <f>R81</f>
        <v>100000</v>
      </c>
      <c r="S80" s="380">
        <f t="shared" ref="S80:U80" si="106">S81</f>
        <v>0</v>
      </c>
      <c r="T80" s="442">
        <f t="shared" si="106"/>
        <v>0</v>
      </c>
      <c r="U80" s="442">
        <f t="shared" si="106"/>
        <v>10000</v>
      </c>
      <c r="V80" s="442">
        <f>S80+T80+U80</f>
        <v>10000</v>
      </c>
      <c r="W80" s="424"/>
      <c r="X80" s="322"/>
      <c r="Y80" s="442">
        <f>Y81</f>
        <v>10000</v>
      </c>
      <c r="Z80" s="442">
        <f t="shared" ref="Z80:AA80" si="107">Z81</f>
        <v>10000</v>
      </c>
      <c r="AA80" s="442">
        <f t="shared" si="107"/>
        <v>10000</v>
      </c>
      <c r="AB80" s="442">
        <f>Y80+Z80+AA80</f>
        <v>30000</v>
      </c>
      <c r="AC80" s="443" t="e">
        <f>AB80/(Q80/100)</f>
        <v>#DIV/0!</v>
      </c>
      <c r="AD80" s="322"/>
      <c r="AE80" s="442">
        <f t="shared" si="100"/>
        <v>40000</v>
      </c>
      <c r="AF80" s="446"/>
      <c r="AG80" s="322"/>
      <c r="AH80" s="442">
        <f>AH81</f>
        <v>10000</v>
      </c>
      <c r="AI80" s="442">
        <f t="shared" ref="AI80:AJ80" si="108">AI81</f>
        <v>10000</v>
      </c>
      <c r="AJ80" s="442">
        <f t="shared" si="108"/>
        <v>10000</v>
      </c>
      <c r="AK80" s="442">
        <f t="shared" si="104"/>
        <v>30000</v>
      </c>
      <c r="AL80" s="446"/>
      <c r="AM80" s="322"/>
      <c r="AN80" s="442">
        <f>AN81</f>
        <v>10000</v>
      </c>
      <c r="AO80" s="442">
        <f t="shared" ref="AO80:AP80" si="109">AO81</f>
        <v>10000</v>
      </c>
      <c r="AP80" s="442">
        <f t="shared" si="109"/>
        <v>10000</v>
      </c>
      <c r="AQ80" s="442">
        <f t="shared" si="105"/>
        <v>30000</v>
      </c>
      <c r="AR80" s="446"/>
      <c r="AS80" s="322"/>
      <c r="AT80" s="442">
        <f t="shared" si="101"/>
        <v>60000</v>
      </c>
      <c r="AU80" s="444"/>
      <c r="AV80" s="442">
        <f>AE80+AT80</f>
        <v>100000</v>
      </c>
      <c r="AW80" s="446"/>
      <c r="AX80" s="322"/>
      <c r="AY80" s="442">
        <f>R80-AV80</f>
        <v>0</v>
      </c>
      <c r="AZ80" s="443">
        <f>AV80/(R80/100)</f>
        <v>100</v>
      </c>
      <c r="BA80" s="442">
        <f t="shared" si="102"/>
        <v>100000</v>
      </c>
      <c r="BB80" s="446"/>
    </row>
    <row r="81" spans="1:54" ht="29.1" customHeight="1" thickBot="1" x14ac:dyDescent="0.25">
      <c r="A81" s="15"/>
      <c r="B81" s="10"/>
      <c r="C81" s="10"/>
      <c r="D81" s="11"/>
      <c r="E81" s="16"/>
      <c r="F81" s="10"/>
      <c r="G81" s="18"/>
      <c r="H81" s="19"/>
      <c r="I81" s="20"/>
      <c r="J81" s="16"/>
      <c r="K81" s="10"/>
      <c r="L81" s="10"/>
      <c r="M81" s="381" t="s">
        <v>74</v>
      </c>
      <c r="N81" s="382" t="s">
        <v>244</v>
      </c>
      <c r="O81" s="384"/>
      <c r="P81" s="384"/>
      <c r="Q81" s="383"/>
      <c r="R81" s="376">
        <v>100000</v>
      </c>
      <c r="S81" s="384"/>
      <c r="T81" s="444"/>
      <c r="U81" s="444">
        <v>10000</v>
      </c>
      <c r="V81" s="444">
        <f t="shared" si="99"/>
        <v>10000</v>
      </c>
      <c r="W81" s="424"/>
      <c r="X81" s="322"/>
      <c r="Y81" s="444">
        <v>10000</v>
      </c>
      <c r="Z81" s="444">
        <v>10000</v>
      </c>
      <c r="AA81" s="444">
        <v>10000</v>
      </c>
      <c r="AB81" s="444">
        <f t="shared" ref="AB81:AB85" si="110">Y81+Z81+AA81</f>
        <v>30000</v>
      </c>
      <c r="AC81" s="446"/>
      <c r="AD81" s="322"/>
      <c r="AE81" s="444">
        <f t="shared" si="100"/>
        <v>40000</v>
      </c>
      <c r="AF81" s="446"/>
      <c r="AG81" s="322"/>
      <c r="AH81" s="444">
        <v>10000</v>
      </c>
      <c r="AI81" s="444">
        <v>10000</v>
      </c>
      <c r="AJ81" s="444">
        <v>10000</v>
      </c>
      <c r="AK81" s="445">
        <f t="shared" si="104"/>
        <v>30000</v>
      </c>
      <c r="AL81" s="446"/>
      <c r="AM81" s="322"/>
      <c r="AN81" s="384">
        <v>10000</v>
      </c>
      <c r="AO81" s="444">
        <v>10000</v>
      </c>
      <c r="AP81" s="444">
        <v>10000</v>
      </c>
      <c r="AQ81" s="445">
        <f t="shared" si="105"/>
        <v>30000</v>
      </c>
      <c r="AR81" s="446"/>
      <c r="AS81" s="322"/>
      <c r="AT81" s="444">
        <f t="shared" si="101"/>
        <v>60000</v>
      </c>
      <c r="AU81" s="444"/>
      <c r="AV81" s="444">
        <f>AE81+AT81</f>
        <v>100000</v>
      </c>
      <c r="AW81" s="446"/>
      <c r="AX81" s="322"/>
      <c r="AY81" s="444">
        <f>R81-AV81</f>
        <v>0</v>
      </c>
      <c r="AZ81" s="446">
        <f>AV81/(R81/100)</f>
        <v>100</v>
      </c>
      <c r="BA81" s="444">
        <f t="shared" si="102"/>
        <v>100000</v>
      </c>
      <c r="BB81" s="446"/>
    </row>
    <row r="82" spans="1:54" ht="29.1" customHeight="1" thickBot="1" x14ac:dyDescent="0.25">
      <c r="A82" s="15"/>
      <c r="B82" s="10"/>
      <c r="C82" s="10"/>
      <c r="D82" s="11"/>
      <c r="E82" s="16"/>
      <c r="F82" s="10"/>
      <c r="G82" s="18"/>
      <c r="H82" s="19"/>
      <c r="I82" s="20"/>
      <c r="J82" s="16"/>
      <c r="K82" s="10"/>
      <c r="L82" s="377">
        <v>8</v>
      </c>
      <c r="M82" s="11"/>
      <c r="N82" s="378"/>
      <c r="O82" s="380"/>
      <c r="P82" s="380"/>
      <c r="Q82" s="379"/>
      <c r="R82" s="380">
        <f>R83</f>
        <v>200000</v>
      </c>
      <c r="S82" s="380">
        <f>S83</f>
        <v>0</v>
      </c>
      <c r="T82" s="442">
        <f t="shared" ref="T82:U82" si="111">T83</f>
        <v>0</v>
      </c>
      <c r="U82" s="442">
        <f t="shared" si="111"/>
        <v>20000</v>
      </c>
      <c r="V82" s="442">
        <f>S82+T82+U82</f>
        <v>20000</v>
      </c>
      <c r="W82" s="424"/>
      <c r="X82" s="322"/>
      <c r="Y82" s="380">
        <f>Y83</f>
        <v>20000</v>
      </c>
      <c r="Z82" s="442">
        <f t="shared" ref="Z82:AA82" si="112">Z83</f>
        <v>20000</v>
      </c>
      <c r="AA82" s="442">
        <f t="shared" si="112"/>
        <v>20000</v>
      </c>
      <c r="AB82" s="442">
        <f>Y82+Z82+AA82</f>
        <v>60000</v>
      </c>
      <c r="AC82" s="443" t="e">
        <f t="shared" si="78"/>
        <v>#DIV/0!</v>
      </c>
      <c r="AD82" s="322"/>
      <c r="AE82" s="442">
        <f t="shared" si="100"/>
        <v>80000</v>
      </c>
      <c r="AF82" s="446"/>
      <c r="AG82" s="322"/>
      <c r="AH82" s="380">
        <f>AH83</f>
        <v>30000</v>
      </c>
      <c r="AI82" s="442">
        <f t="shared" ref="AI82:AJ82" si="113">AI83</f>
        <v>20000</v>
      </c>
      <c r="AJ82" s="442">
        <f t="shared" si="113"/>
        <v>20000</v>
      </c>
      <c r="AK82" s="442">
        <f t="shared" si="104"/>
        <v>70000</v>
      </c>
      <c r="AL82" s="446"/>
      <c r="AM82" s="322"/>
      <c r="AN82" s="380">
        <f>AN83</f>
        <v>20000</v>
      </c>
      <c r="AO82" s="442">
        <f t="shared" ref="AO82:AP82" si="114">AO83</f>
        <v>20000</v>
      </c>
      <c r="AP82" s="442">
        <f t="shared" si="114"/>
        <v>10000</v>
      </c>
      <c r="AQ82" s="442">
        <f t="shared" si="105"/>
        <v>50000</v>
      </c>
      <c r="AR82" s="446"/>
      <c r="AS82" s="322"/>
      <c r="AT82" s="442">
        <f t="shared" si="101"/>
        <v>120000</v>
      </c>
      <c r="AU82" s="444"/>
      <c r="AV82" s="442">
        <f>AE82+AT82</f>
        <v>200000</v>
      </c>
      <c r="AW82" s="446"/>
      <c r="AX82" s="322"/>
      <c r="AY82" s="442">
        <f>R82-AV82</f>
        <v>0</v>
      </c>
      <c r="AZ82" s="443">
        <f>AV82/(R82/100)</f>
        <v>100</v>
      </c>
      <c r="BA82" s="442">
        <f t="shared" si="102"/>
        <v>200000</v>
      </c>
      <c r="BB82" s="446"/>
    </row>
    <row r="83" spans="1:54" ht="29.1" customHeight="1" thickBot="1" x14ac:dyDescent="0.25">
      <c r="A83" s="15"/>
      <c r="B83" s="10"/>
      <c r="C83" s="10"/>
      <c r="D83" s="11"/>
      <c r="E83" s="16"/>
      <c r="F83" s="10"/>
      <c r="G83" s="18"/>
      <c r="H83" s="19"/>
      <c r="I83" s="20"/>
      <c r="J83" s="16"/>
      <c r="K83" s="10"/>
      <c r="L83" s="10"/>
      <c r="M83" s="381" t="s">
        <v>74</v>
      </c>
      <c r="N83" s="382" t="s">
        <v>171</v>
      </c>
      <c r="O83" s="384"/>
      <c r="P83" s="384"/>
      <c r="Q83" s="383"/>
      <c r="R83" s="376">
        <v>200000</v>
      </c>
      <c r="S83" s="384"/>
      <c r="T83" s="444"/>
      <c r="U83" s="444">
        <v>20000</v>
      </c>
      <c r="V83" s="444">
        <f t="shared" si="99"/>
        <v>20000</v>
      </c>
      <c r="W83" s="424"/>
      <c r="X83" s="322"/>
      <c r="Y83" s="444">
        <v>20000</v>
      </c>
      <c r="Z83" s="444">
        <v>20000</v>
      </c>
      <c r="AA83" s="444">
        <v>20000</v>
      </c>
      <c r="AB83" s="444">
        <f t="shared" si="110"/>
        <v>60000</v>
      </c>
      <c r="AC83" s="446"/>
      <c r="AD83" s="322"/>
      <c r="AE83" s="444">
        <f t="shared" si="100"/>
        <v>80000</v>
      </c>
      <c r="AF83" s="446"/>
      <c r="AG83" s="322"/>
      <c r="AH83" s="444">
        <v>30000</v>
      </c>
      <c r="AI83" s="444">
        <v>20000</v>
      </c>
      <c r="AJ83" s="444">
        <v>20000</v>
      </c>
      <c r="AK83" s="445">
        <f t="shared" si="104"/>
        <v>70000</v>
      </c>
      <c r="AL83" s="446"/>
      <c r="AM83" s="322"/>
      <c r="AN83" s="384">
        <v>20000</v>
      </c>
      <c r="AO83" s="444">
        <v>20000</v>
      </c>
      <c r="AP83" s="444">
        <v>10000</v>
      </c>
      <c r="AQ83" s="445">
        <f t="shared" si="105"/>
        <v>50000</v>
      </c>
      <c r="AR83" s="446"/>
      <c r="AS83" s="322"/>
      <c r="AT83" s="444">
        <f t="shared" si="101"/>
        <v>120000</v>
      </c>
      <c r="AU83" s="444"/>
      <c r="AV83" s="444">
        <f>AE83+AT83</f>
        <v>200000</v>
      </c>
      <c r="AW83" s="446"/>
      <c r="AX83" s="322"/>
      <c r="AY83" s="444">
        <f>R83-AV83</f>
        <v>0</v>
      </c>
      <c r="AZ83" s="446">
        <f>AV83/(R83/100)</f>
        <v>100</v>
      </c>
      <c r="BA83" s="444">
        <f t="shared" si="102"/>
        <v>200000</v>
      </c>
      <c r="BB83" s="446"/>
    </row>
    <row r="84" spans="1:54" ht="29.1" customHeight="1" thickBot="1" x14ac:dyDescent="0.25">
      <c r="A84" s="15"/>
      <c r="B84" s="10"/>
      <c r="C84" s="10"/>
      <c r="D84" s="11"/>
      <c r="E84" s="16"/>
      <c r="F84" s="10"/>
      <c r="G84" s="18"/>
      <c r="H84" s="19"/>
      <c r="I84" s="20"/>
      <c r="J84" s="16"/>
      <c r="K84" s="10"/>
      <c r="L84" s="377">
        <v>9</v>
      </c>
      <c r="M84" s="11"/>
      <c r="N84" s="378"/>
      <c r="O84" s="380"/>
      <c r="P84" s="380"/>
      <c r="Q84" s="379"/>
      <c r="R84" s="380">
        <f>R85</f>
        <v>150000</v>
      </c>
      <c r="S84" s="380">
        <f t="shared" ref="S84:U84" si="115">S85</f>
        <v>0</v>
      </c>
      <c r="T84" s="442">
        <f t="shared" si="115"/>
        <v>0</v>
      </c>
      <c r="U84" s="442">
        <f t="shared" si="115"/>
        <v>10000</v>
      </c>
      <c r="V84" s="442">
        <f>S84+T84+U84</f>
        <v>10000</v>
      </c>
      <c r="W84" s="424"/>
      <c r="X84" s="322"/>
      <c r="Y84" s="380">
        <f t="shared" ref="Y84:AA84" si="116">Y85</f>
        <v>10000</v>
      </c>
      <c r="Z84" s="442">
        <f t="shared" si="116"/>
        <v>10000</v>
      </c>
      <c r="AA84" s="442">
        <f t="shared" si="116"/>
        <v>10000</v>
      </c>
      <c r="AB84" s="442">
        <f>Y84+Z84+AA84</f>
        <v>30000</v>
      </c>
      <c r="AC84" s="443" t="e">
        <f t="shared" si="78"/>
        <v>#DIV/0!</v>
      </c>
      <c r="AD84" s="322"/>
      <c r="AE84" s="442">
        <f t="shared" si="100"/>
        <v>40000</v>
      </c>
      <c r="AF84" s="446"/>
      <c r="AG84" s="322"/>
      <c r="AH84" s="380">
        <f>AH85</f>
        <v>20000</v>
      </c>
      <c r="AI84" s="442">
        <f t="shared" ref="AI84:AJ84" si="117">AI85</f>
        <v>20000</v>
      </c>
      <c r="AJ84" s="442">
        <f t="shared" si="117"/>
        <v>20000</v>
      </c>
      <c r="AK84" s="442">
        <f t="shared" si="104"/>
        <v>60000</v>
      </c>
      <c r="AL84" s="446"/>
      <c r="AM84" s="322"/>
      <c r="AN84" s="380">
        <f>AN85</f>
        <v>10000</v>
      </c>
      <c r="AO84" s="442">
        <f t="shared" ref="AO84:AP84" si="118">AO85</f>
        <v>10000</v>
      </c>
      <c r="AP84" s="442">
        <f t="shared" si="118"/>
        <v>30000</v>
      </c>
      <c r="AQ84" s="442">
        <f t="shared" si="105"/>
        <v>50000</v>
      </c>
      <c r="AR84" s="446"/>
      <c r="AS84" s="322"/>
      <c r="AT84" s="442">
        <f t="shared" si="101"/>
        <v>110000</v>
      </c>
      <c r="AU84" s="444"/>
      <c r="AV84" s="442">
        <f>AE84+AT84</f>
        <v>150000</v>
      </c>
      <c r="AW84" s="446"/>
      <c r="AX84" s="322"/>
      <c r="AY84" s="442">
        <f>R84-AV84</f>
        <v>0</v>
      </c>
      <c r="AZ84" s="443">
        <f>AV84/(R84/100)</f>
        <v>100</v>
      </c>
      <c r="BA84" s="442">
        <f t="shared" si="102"/>
        <v>150000</v>
      </c>
      <c r="BB84" s="446"/>
    </row>
    <row r="85" spans="1:54" ht="29.1" customHeight="1" thickBot="1" x14ac:dyDescent="0.25">
      <c r="A85" s="15"/>
      <c r="B85" s="10"/>
      <c r="C85" s="10"/>
      <c r="D85" s="11"/>
      <c r="E85" s="16"/>
      <c r="F85" s="10"/>
      <c r="G85" s="18"/>
      <c r="H85" s="19"/>
      <c r="I85" s="20"/>
      <c r="J85" s="16"/>
      <c r="K85" s="10"/>
      <c r="L85" s="10"/>
      <c r="M85" s="381" t="s">
        <v>74</v>
      </c>
      <c r="N85" s="382" t="s">
        <v>245</v>
      </c>
      <c r="O85" s="384"/>
      <c r="P85" s="384"/>
      <c r="Q85" s="383"/>
      <c r="R85" s="376">
        <v>150000</v>
      </c>
      <c r="S85" s="384"/>
      <c r="T85" s="444"/>
      <c r="U85" s="444">
        <v>10000</v>
      </c>
      <c r="V85" s="444">
        <f t="shared" si="99"/>
        <v>10000</v>
      </c>
      <c r="W85" s="424"/>
      <c r="X85" s="322"/>
      <c r="Y85" s="444">
        <v>10000</v>
      </c>
      <c r="Z85" s="444">
        <v>10000</v>
      </c>
      <c r="AA85" s="444">
        <v>10000</v>
      </c>
      <c r="AB85" s="444">
        <f t="shared" si="110"/>
        <v>30000</v>
      </c>
      <c r="AC85" s="446"/>
      <c r="AD85" s="322"/>
      <c r="AE85" s="444">
        <f t="shared" si="100"/>
        <v>40000</v>
      </c>
      <c r="AF85" s="446"/>
      <c r="AG85" s="322"/>
      <c r="AH85" s="444">
        <v>20000</v>
      </c>
      <c r="AI85" s="444">
        <v>20000</v>
      </c>
      <c r="AJ85" s="444">
        <v>20000</v>
      </c>
      <c r="AK85" s="445">
        <f t="shared" si="104"/>
        <v>60000</v>
      </c>
      <c r="AL85" s="446"/>
      <c r="AM85" s="322"/>
      <c r="AN85" s="444">
        <v>10000</v>
      </c>
      <c r="AO85" s="444">
        <v>10000</v>
      </c>
      <c r="AP85" s="444">
        <v>30000</v>
      </c>
      <c r="AQ85" s="444">
        <f t="shared" ref="AQ85" si="119">AN85+AO85+AP85</f>
        <v>50000</v>
      </c>
      <c r="AR85" s="446"/>
      <c r="AS85" s="322"/>
      <c r="AT85" s="444">
        <f t="shared" si="101"/>
        <v>110000</v>
      </c>
      <c r="AU85" s="444"/>
      <c r="AV85" s="444">
        <f>AE85+AT85</f>
        <v>150000</v>
      </c>
      <c r="AW85" s="446"/>
      <c r="AX85" s="322"/>
      <c r="AY85" s="444">
        <f>R85-AV85</f>
        <v>0</v>
      </c>
      <c r="AZ85" s="446">
        <f>AV85/(R85/100)</f>
        <v>100</v>
      </c>
      <c r="BA85" s="444">
        <f t="shared" si="102"/>
        <v>150000</v>
      </c>
      <c r="BB85" s="446"/>
    </row>
    <row r="86" spans="1:54" ht="29.1" customHeight="1" thickBot="1" x14ac:dyDescent="0.25">
      <c r="A86" s="15"/>
      <c r="B86" s="10"/>
      <c r="C86" s="10"/>
      <c r="D86" s="11"/>
      <c r="E86" s="16"/>
      <c r="F86" s="10"/>
      <c r="G86" s="18"/>
      <c r="H86" s="19"/>
      <c r="I86" s="20"/>
      <c r="J86" s="16"/>
      <c r="K86" s="365">
        <v>3</v>
      </c>
      <c r="L86" s="10"/>
      <c r="M86" s="11"/>
      <c r="N86" s="366" t="s">
        <v>43</v>
      </c>
      <c r="O86" s="368">
        <f t="shared" ref="O86:U86" si="120">O87+O89</f>
        <v>400000</v>
      </c>
      <c r="P86" s="368">
        <f t="shared" si="120"/>
        <v>400000</v>
      </c>
      <c r="Q86" s="367">
        <f t="shared" si="120"/>
        <v>500000</v>
      </c>
      <c r="R86" s="368">
        <f t="shared" si="120"/>
        <v>600000</v>
      </c>
      <c r="S86" s="368">
        <f t="shared" si="120"/>
        <v>0</v>
      </c>
      <c r="T86" s="440">
        <f t="shared" si="120"/>
        <v>18000</v>
      </c>
      <c r="U86" s="440">
        <f t="shared" si="120"/>
        <v>62000</v>
      </c>
      <c r="V86" s="440">
        <f t="shared" si="99"/>
        <v>80000</v>
      </c>
      <c r="W86" s="424">
        <f t="shared" si="62"/>
        <v>13.333333333333334</v>
      </c>
      <c r="X86" s="322"/>
      <c r="Y86" s="368">
        <f>Y87+Y89</f>
        <v>60000</v>
      </c>
      <c r="Z86" s="440">
        <f>Z87+Z89</f>
        <v>50000</v>
      </c>
      <c r="AA86" s="440">
        <f>AA87+AA89</f>
        <v>50000</v>
      </c>
      <c r="AB86" s="448">
        <f>AB87+AB89</f>
        <v>160000</v>
      </c>
      <c r="AC86" s="441">
        <f t="shared" si="78"/>
        <v>32</v>
      </c>
      <c r="AD86" s="322"/>
      <c r="AE86" s="440">
        <f t="shared" si="100"/>
        <v>240000</v>
      </c>
      <c r="AF86" s="441">
        <f t="shared" si="79"/>
        <v>48</v>
      </c>
      <c r="AG86" s="322"/>
      <c r="AH86" s="368">
        <f>AH87+AH89</f>
        <v>75000</v>
      </c>
      <c r="AI86" s="440">
        <f>AI87+AI89</f>
        <v>75000</v>
      </c>
      <c r="AJ86" s="440">
        <f>AJ87+AJ89</f>
        <v>75000</v>
      </c>
      <c r="AK86" s="448">
        <f>AK87+AK89</f>
        <v>225000</v>
      </c>
      <c r="AL86" s="441">
        <f t="shared" si="80"/>
        <v>45</v>
      </c>
      <c r="AM86" s="322"/>
      <c r="AN86" s="368">
        <f>AN87+AN89</f>
        <v>45000</v>
      </c>
      <c r="AO86" s="440">
        <f>AO87+AO89</f>
        <v>45000</v>
      </c>
      <c r="AP86" s="440">
        <f>AP87+AP89</f>
        <v>45000</v>
      </c>
      <c r="AQ86" s="442">
        <f>AQ87+AQ89</f>
        <v>135000</v>
      </c>
      <c r="AR86" s="441">
        <f t="shared" si="81"/>
        <v>27</v>
      </c>
      <c r="AS86" s="322"/>
      <c r="AT86" s="440">
        <f t="shared" si="101"/>
        <v>360000</v>
      </c>
      <c r="AU86" s="440">
        <f t="shared" si="97"/>
        <v>60</v>
      </c>
      <c r="AV86" s="440">
        <f>AE86+AT86</f>
        <v>600000</v>
      </c>
      <c r="AW86" s="441">
        <f>AV86/(Q86/100)</f>
        <v>120</v>
      </c>
      <c r="AX86" s="322"/>
      <c r="AY86" s="440">
        <f>R86-AV86</f>
        <v>0</v>
      </c>
      <c r="AZ86" s="441">
        <f>AV86/(R86/100)</f>
        <v>100</v>
      </c>
      <c r="BA86" s="440">
        <f t="shared" si="102"/>
        <v>600000</v>
      </c>
      <c r="BB86" s="441"/>
    </row>
    <row r="87" spans="1:54" ht="29.1" customHeight="1" thickBot="1" x14ac:dyDescent="0.25">
      <c r="A87" s="15"/>
      <c r="B87" s="10"/>
      <c r="C87" s="10"/>
      <c r="D87" s="11"/>
      <c r="E87" s="16"/>
      <c r="F87" s="10"/>
      <c r="G87" s="18"/>
      <c r="H87" s="19"/>
      <c r="I87" s="20"/>
      <c r="J87" s="16"/>
      <c r="K87" s="10"/>
      <c r="L87" s="377">
        <v>1</v>
      </c>
      <c r="M87" s="11"/>
      <c r="N87" s="378" t="s">
        <v>175</v>
      </c>
      <c r="O87" s="380">
        <f t="shared" ref="O87:U89" si="121">O88</f>
        <v>100000</v>
      </c>
      <c r="P87" s="380">
        <f t="shared" si="121"/>
        <v>100000</v>
      </c>
      <c r="Q87" s="379">
        <f t="shared" si="121"/>
        <v>150000</v>
      </c>
      <c r="R87" s="380">
        <f t="shared" si="121"/>
        <v>300000</v>
      </c>
      <c r="S87" s="380">
        <f t="shared" si="121"/>
        <v>0</v>
      </c>
      <c r="T87" s="442">
        <f t="shared" si="121"/>
        <v>10000</v>
      </c>
      <c r="U87" s="442">
        <f t="shared" si="121"/>
        <v>30000</v>
      </c>
      <c r="V87" s="442">
        <f t="shared" si="99"/>
        <v>40000</v>
      </c>
      <c r="W87" s="424">
        <f t="shared" si="62"/>
        <v>13.333333333333334</v>
      </c>
      <c r="X87" s="322"/>
      <c r="Y87" s="380">
        <f t="shared" ref="Y87:AA89" si="122">Y88</f>
        <v>30000</v>
      </c>
      <c r="Z87" s="442">
        <f t="shared" si="122"/>
        <v>25000</v>
      </c>
      <c r="AA87" s="442">
        <f t="shared" si="122"/>
        <v>25000</v>
      </c>
      <c r="AB87" s="447">
        <f>AB88</f>
        <v>80000</v>
      </c>
      <c r="AC87" s="443">
        <f t="shared" si="78"/>
        <v>53.333333333333336</v>
      </c>
      <c r="AD87" s="322"/>
      <c r="AE87" s="442">
        <f t="shared" si="100"/>
        <v>120000</v>
      </c>
      <c r="AF87" s="443">
        <f t="shared" si="79"/>
        <v>80</v>
      </c>
      <c r="AG87" s="322"/>
      <c r="AH87" s="380">
        <f t="shared" ref="AH87:AJ89" si="123">AH88</f>
        <v>45000</v>
      </c>
      <c r="AI87" s="442">
        <f t="shared" si="123"/>
        <v>30000</v>
      </c>
      <c r="AJ87" s="442">
        <f t="shared" si="123"/>
        <v>30000</v>
      </c>
      <c r="AK87" s="447">
        <f>AK88</f>
        <v>105000</v>
      </c>
      <c r="AL87" s="443">
        <f t="shared" si="80"/>
        <v>70</v>
      </c>
      <c r="AM87" s="322"/>
      <c r="AN87" s="380">
        <f t="shared" ref="AN87:AP89" si="124">AN88</f>
        <v>30000</v>
      </c>
      <c r="AO87" s="442">
        <f t="shared" si="124"/>
        <v>30000</v>
      </c>
      <c r="AP87" s="442">
        <f t="shared" si="124"/>
        <v>15000</v>
      </c>
      <c r="AQ87" s="444">
        <f>AQ88</f>
        <v>75000</v>
      </c>
      <c r="AR87" s="443">
        <f t="shared" si="81"/>
        <v>50</v>
      </c>
      <c r="AS87" s="322"/>
      <c r="AT87" s="442">
        <f t="shared" si="101"/>
        <v>180000</v>
      </c>
      <c r="AU87" s="442">
        <f t="shared" si="97"/>
        <v>60</v>
      </c>
      <c r="AV87" s="442">
        <f>AE87+AT87</f>
        <v>300000</v>
      </c>
      <c r="AW87" s="443">
        <f>AV87/(Q87/100)</f>
        <v>200</v>
      </c>
      <c r="AX87" s="322"/>
      <c r="AY87" s="442">
        <f>R87-AV87</f>
        <v>0</v>
      </c>
      <c r="AZ87" s="443">
        <f>AV87/(R87/100)</f>
        <v>100</v>
      </c>
      <c r="BA87" s="442">
        <f t="shared" si="102"/>
        <v>300000</v>
      </c>
      <c r="BB87" s="443"/>
    </row>
    <row r="88" spans="1:54" ht="29.1" customHeight="1" thickBot="1" x14ac:dyDescent="0.25">
      <c r="A88" s="15"/>
      <c r="B88" s="10"/>
      <c r="C88" s="10"/>
      <c r="D88" s="11"/>
      <c r="E88" s="16"/>
      <c r="F88" s="10"/>
      <c r="G88" s="18"/>
      <c r="H88" s="19"/>
      <c r="I88" s="20"/>
      <c r="J88" s="16"/>
      <c r="K88" s="10"/>
      <c r="L88" s="10"/>
      <c r="M88" s="381" t="s">
        <v>74</v>
      </c>
      <c r="N88" s="382" t="s">
        <v>210</v>
      </c>
      <c r="O88" s="384">
        <f>[2]ÖD1!P2767</f>
        <v>100000</v>
      </c>
      <c r="P88" s="384">
        <f>[2]ÖD1!Q2767</f>
        <v>100000</v>
      </c>
      <c r="Q88" s="383">
        <f>[2]ÖD1!R2767</f>
        <v>150000</v>
      </c>
      <c r="R88" s="384">
        <v>300000</v>
      </c>
      <c r="S88" s="384"/>
      <c r="T88" s="444">
        <v>10000</v>
      </c>
      <c r="U88" s="444">
        <v>30000</v>
      </c>
      <c r="V88" s="444">
        <f t="shared" si="99"/>
        <v>40000</v>
      </c>
      <c r="W88" s="424">
        <f t="shared" si="62"/>
        <v>13.333333333333334</v>
      </c>
      <c r="X88" s="322"/>
      <c r="Y88" s="384">
        <v>30000</v>
      </c>
      <c r="Z88" s="444">
        <v>25000</v>
      </c>
      <c r="AA88" s="444">
        <v>25000</v>
      </c>
      <c r="AB88" s="445">
        <f>Y88+Z88+AA88</f>
        <v>80000</v>
      </c>
      <c r="AC88" s="446">
        <f t="shared" si="78"/>
        <v>53.333333333333336</v>
      </c>
      <c r="AD88" s="322"/>
      <c r="AE88" s="444">
        <f t="shared" si="100"/>
        <v>120000</v>
      </c>
      <c r="AF88" s="446">
        <f t="shared" si="79"/>
        <v>80</v>
      </c>
      <c r="AG88" s="322"/>
      <c r="AH88" s="384">
        <v>45000</v>
      </c>
      <c r="AI88" s="444">
        <v>30000</v>
      </c>
      <c r="AJ88" s="444">
        <v>30000</v>
      </c>
      <c r="AK88" s="445">
        <f>AH88+AI88+AJ88</f>
        <v>105000</v>
      </c>
      <c r="AL88" s="446">
        <f t="shared" si="80"/>
        <v>70</v>
      </c>
      <c r="AM88" s="322"/>
      <c r="AN88" s="384">
        <v>30000</v>
      </c>
      <c r="AO88" s="444">
        <v>30000</v>
      </c>
      <c r="AP88" s="444">
        <v>15000</v>
      </c>
      <c r="AQ88" s="442">
        <f>AN88+AO88+AP88</f>
        <v>75000</v>
      </c>
      <c r="AR88" s="446">
        <f t="shared" si="81"/>
        <v>50</v>
      </c>
      <c r="AS88" s="322"/>
      <c r="AT88" s="444">
        <f t="shared" si="101"/>
        <v>180000</v>
      </c>
      <c r="AU88" s="444">
        <f t="shared" si="97"/>
        <v>60</v>
      </c>
      <c r="AV88" s="444">
        <f>AE88+AT88</f>
        <v>300000</v>
      </c>
      <c r="AW88" s="446">
        <f>AV88/(Q88/100)</f>
        <v>200</v>
      </c>
      <c r="AX88" s="322"/>
      <c r="AY88" s="444">
        <f>R88-AV88</f>
        <v>0</v>
      </c>
      <c r="AZ88" s="446">
        <f>AV88/(R88/100)</f>
        <v>100</v>
      </c>
      <c r="BA88" s="444">
        <f t="shared" si="102"/>
        <v>300000</v>
      </c>
      <c r="BB88" s="446"/>
    </row>
    <row r="89" spans="1:54" ht="29.1" customHeight="1" thickBot="1" x14ac:dyDescent="0.25">
      <c r="A89" s="15"/>
      <c r="B89" s="10"/>
      <c r="C89" s="10"/>
      <c r="D89" s="11"/>
      <c r="E89" s="16"/>
      <c r="F89" s="10"/>
      <c r="G89" s="18"/>
      <c r="H89" s="19"/>
      <c r="I89" s="20"/>
      <c r="J89" s="16"/>
      <c r="K89" s="10"/>
      <c r="L89" s="377">
        <v>3</v>
      </c>
      <c r="M89" s="11"/>
      <c r="N89" s="378" t="s">
        <v>172</v>
      </c>
      <c r="O89" s="380">
        <f t="shared" si="121"/>
        <v>300000</v>
      </c>
      <c r="P89" s="380">
        <f t="shared" si="121"/>
        <v>300000</v>
      </c>
      <c r="Q89" s="379">
        <f t="shared" si="121"/>
        <v>350000</v>
      </c>
      <c r="R89" s="380">
        <f t="shared" si="121"/>
        <v>300000</v>
      </c>
      <c r="S89" s="380">
        <f t="shared" si="121"/>
        <v>0</v>
      </c>
      <c r="T89" s="442">
        <f t="shared" si="121"/>
        <v>8000</v>
      </c>
      <c r="U89" s="442">
        <f t="shared" si="121"/>
        <v>32000</v>
      </c>
      <c r="V89" s="442">
        <f t="shared" si="99"/>
        <v>40000</v>
      </c>
      <c r="W89" s="424">
        <f t="shared" si="62"/>
        <v>13.333333333333334</v>
      </c>
      <c r="X89" s="322"/>
      <c r="Y89" s="380">
        <f t="shared" si="122"/>
        <v>30000</v>
      </c>
      <c r="Z89" s="442">
        <f t="shared" si="122"/>
        <v>25000</v>
      </c>
      <c r="AA89" s="442">
        <f t="shared" si="122"/>
        <v>25000</v>
      </c>
      <c r="AB89" s="447">
        <f>AB90</f>
        <v>80000</v>
      </c>
      <c r="AC89" s="443">
        <f t="shared" si="78"/>
        <v>22.857142857142858</v>
      </c>
      <c r="AD89" s="322"/>
      <c r="AE89" s="442">
        <f t="shared" si="100"/>
        <v>120000</v>
      </c>
      <c r="AF89" s="443">
        <f t="shared" si="79"/>
        <v>34.285714285714285</v>
      </c>
      <c r="AG89" s="322"/>
      <c r="AH89" s="380">
        <f t="shared" si="123"/>
        <v>30000</v>
      </c>
      <c r="AI89" s="442">
        <f t="shared" si="123"/>
        <v>45000</v>
      </c>
      <c r="AJ89" s="442">
        <f t="shared" si="123"/>
        <v>45000</v>
      </c>
      <c r="AK89" s="447">
        <f>AK90</f>
        <v>120000</v>
      </c>
      <c r="AL89" s="443">
        <f t="shared" si="80"/>
        <v>34.285714285714285</v>
      </c>
      <c r="AM89" s="322"/>
      <c r="AN89" s="380">
        <f t="shared" si="124"/>
        <v>15000</v>
      </c>
      <c r="AO89" s="442">
        <f t="shared" si="124"/>
        <v>15000</v>
      </c>
      <c r="AP89" s="442">
        <f t="shared" si="124"/>
        <v>30000</v>
      </c>
      <c r="AQ89" s="444">
        <f>AQ90</f>
        <v>60000</v>
      </c>
      <c r="AR89" s="443">
        <f t="shared" si="81"/>
        <v>17.142857142857142</v>
      </c>
      <c r="AS89" s="322"/>
      <c r="AT89" s="442">
        <f t="shared" si="101"/>
        <v>180000</v>
      </c>
      <c r="AU89" s="442">
        <f t="shared" si="97"/>
        <v>60</v>
      </c>
      <c r="AV89" s="442">
        <f>AE89+AT89</f>
        <v>300000</v>
      </c>
      <c r="AW89" s="443">
        <f>AV89/(Q89/100)</f>
        <v>85.714285714285708</v>
      </c>
      <c r="AX89" s="322"/>
      <c r="AY89" s="442">
        <f>R89-AV89</f>
        <v>0</v>
      </c>
      <c r="AZ89" s="443">
        <f>AV89/(R89/100)</f>
        <v>100</v>
      </c>
      <c r="BA89" s="442">
        <f t="shared" si="102"/>
        <v>300000</v>
      </c>
      <c r="BB89" s="443"/>
    </row>
    <row r="90" spans="1:54" ht="29.1" customHeight="1" thickBot="1" x14ac:dyDescent="0.25">
      <c r="A90" s="15"/>
      <c r="B90" s="10"/>
      <c r="C90" s="10"/>
      <c r="D90" s="11"/>
      <c r="E90" s="16"/>
      <c r="F90" s="10"/>
      <c r="G90" s="18"/>
      <c r="H90" s="19"/>
      <c r="I90" s="20"/>
      <c r="J90" s="16"/>
      <c r="K90" s="10"/>
      <c r="L90" s="10"/>
      <c r="M90" s="381" t="s">
        <v>74</v>
      </c>
      <c r="N90" s="382" t="s">
        <v>211</v>
      </c>
      <c r="O90" s="384">
        <f>[2]ÖD1!P2769</f>
        <v>300000</v>
      </c>
      <c r="P90" s="384">
        <f>[2]ÖD1!Q2769</f>
        <v>300000</v>
      </c>
      <c r="Q90" s="383">
        <f>[2]ÖD1!R2769</f>
        <v>350000</v>
      </c>
      <c r="R90" s="384">
        <v>300000</v>
      </c>
      <c r="S90" s="384"/>
      <c r="T90" s="444">
        <v>8000</v>
      </c>
      <c r="U90" s="444">
        <v>32000</v>
      </c>
      <c r="V90" s="444">
        <f t="shared" si="99"/>
        <v>40000</v>
      </c>
      <c r="W90" s="424">
        <f t="shared" si="62"/>
        <v>13.333333333333334</v>
      </c>
      <c r="X90" s="322"/>
      <c r="Y90" s="384">
        <v>30000</v>
      </c>
      <c r="Z90" s="444">
        <v>25000</v>
      </c>
      <c r="AA90" s="444">
        <v>25000</v>
      </c>
      <c r="AB90" s="445">
        <f>Y90+Z90+AA90</f>
        <v>80000</v>
      </c>
      <c r="AC90" s="446">
        <f t="shared" si="78"/>
        <v>22.857142857142858</v>
      </c>
      <c r="AD90" s="322"/>
      <c r="AE90" s="444">
        <f t="shared" si="100"/>
        <v>120000</v>
      </c>
      <c r="AF90" s="446">
        <f t="shared" si="79"/>
        <v>34.285714285714285</v>
      </c>
      <c r="AG90" s="322"/>
      <c r="AH90" s="384">
        <v>30000</v>
      </c>
      <c r="AI90" s="444">
        <v>45000</v>
      </c>
      <c r="AJ90" s="444">
        <v>45000</v>
      </c>
      <c r="AK90" s="445">
        <f>AH90+AI90+AJ90</f>
        <v>120000</v>
      </c>
      <c r="AL90" s="446">
        <f t="shared" si="80"/>
        <v>34.285714285714285</v>
      </c>
      <c r="AM90" s="322"/>
      <c r="AN90" s="384">
        <v>15000</v>
      </c>
      <c r="AO90" s="444">
        <v>15000</v>
      </c>
      <c r="AP90" s="444">
        <v>30000</v>
      </c>
      <c r="AQ90" s="440">
        <f>AN90+AO90+AP90</f>
        <v>60000</v>
      </c>
      <c r="AR90" s="446">
        <f t="shared" si="81"/>
        <v>17.142857142857142</v>
      </c>
      <c r="AS90" s="322"/>
      <c r="AT90" s="444">
        <f t="shared" si="101"/>
        <v>180000</v>
      </c>
      <c r="AU90" s="444">
        <f t="shared" si="97"/>
        <v>60</v>
      </c>
      <c r="AV90" s="444">
        <f>AE90+AT90</f>
        <v>300000</v>
      </c>
      <c r="AW90" s="446">
        <f>AV90/(Q90/100)</f>
        <v>85.714285714285708</v>
      </c>
      <c r="AX90" s="322"/>
      <c r="AY90" s="444">
        <f>R90-AV90</f>
        <v>0</v>
      </c>
      <c r="AZ90" s="446">
        <f>AV90/(R90/100)</f>
        <v>100</v>
      </c>
      <c r="BA90" s="444">
        <f t="shared" si="102"/>
        <v>300000</v>
      </c>
      <c r="BB90" s="446"/>
    </row>
    <row r="91" spans="1:54" ht="29.1" customHeight="1" thickBot="1" x14ac:dyDescent="0.25">
      <c r="A91" s="15"/>
      <c r="B91" s="10"/>
      <c r="C91" s="10"/>
      <c r="D91" s="11"/>
      <c r="E91" s="16"/>
      <c r="F91" s="10"/>
      <c r="G91" s="18"/>
      <c r="H91" s="19"/>
      <c r="I91" s="20"/>
      <c r="J91" s="16"/>
      <c r="K91" s="365">
        <v>6</v>
      </c>
      <c r="L91" s="10"/>
      <c r="M91" s="11"/>
      <c r="N91" s="366" t="s">
        <v>65</v>
      </c>
      <c r="O91" s="368">
        <f t="shared" ref="O91:U95" si="125">O92</f>
        <v>40000</v>
      </c>
      <c r="P91" s="368">
        <f t="shared" si="125"/>
        <v>40000</v>
      </c>
      <c r="Q91" s="367">
        <f t="shared" si="125"/>
        <v>100000</v>
      </c>
      <c r="R91" s="368">
        <f t="shared" si="125"/>
        <v>195000</v>
      </c>
      <c r="S91" s="368">
        <f t="shared" si="125"/>
        <v>0</v>
      </c>
      <c r="T91" s="440">
        <f t="shared" si="125"/>
        <v>0</v>
      </c>
      <c r="U91" s="440">
        <f t="shared" si="125"/>
        <v>9000</v>
      </c>
      <c r="V91" s="440">
        <f t="shared" si="99"/>
        <v>9000</v>
      </c>
      <c r="W91" s="424">
        <f t="shared" si="62"/>
        <v>4.615384615384615</v>
      </c>
      <c r="X91" s="322"/>
      <c r="Y91" s="368">
        <f t="shared" ref="Y91:AA95" si="126">Y92</f>
        <v>20000</v>
      </c>
      <c r="Z91" s="440">
        <f t="shared" si="126"/>
        <v>20000</v>
      </c>
      <c r="AA91" s="440">
        <f t="shared" si="126"/>
        <v>20000</v>
      </c>
      <c r="AB91" s="448">
        <f>AB92</f>
        <v>60000</v>
      </c>
      <c r="AC91" s="441">
        <f t="shared" si="78"/>
        <v>60</v>
      </c>
      <c r="AD91" s="322"/>
      <c r="AE91" s="440">
        <f t="shared" si="100"/>
        <v>69000</v>
      </c>
      <c r="AF91" s="441">
        <f t="shared" si="79"/>
        <v>69</v>
      </c>
      <c r="AG91" s="322"/>
      <c r="AH91" s="368">
        <f t="shared" ref="AH91:AJ95" si="127">AH92</f>
        <v>22000</v>
      </c>
      <c r="AI91" s="440">
        <f t="shared" si="127"/>
        <v>22000</v>
      </c>
      <c r="AJ91" s="440">
        <f t="shared" si="127"/>
        <v>22000</v>
      </c>
      <c r="AK91" s="448">
        <f>AK92</f>
        <v>66000</v>
      </c>
      <c r="AL91" s="441">
        <f t="shared" si="80"/>
        <v>66</v>
      </c>
      <c r="AM91" s="322"/>
      <c r="AN91" s="368">
        <f t="shared" ref="AN91:AP95" si="128">AN92</f>
        <v>20000</v>
      </c>
      <c r="AO91" s="440">
        <f t="shared" si="128"/>
        <v>20000</v>
      </c>
      <c r="AP91" s="440">
        <f t="shared" si="128"/>
        <v>20000</v>
      </c>
      <c r="AQ91" s="442">
        <f>AQ92</f>
        <v>60000</v>
      </c>
      <c r="AR91" s="441">
        <f t="shared" si="81"/>
        <v>60</v>
      </c>
      <c r="AS91" s="322"/>
      <c r="AT91" s="440">
        <f t="shared" si="101"/>
        <v>126000</v>
      </c>
      <c r="AU91" s="440">
        <f t="shared" si="97"/>
        <v>64.615384615384613</v>
      </c>
      <c r="AV91" s="440">
        <f>AE91+AT91</f>
        <v>195000</v>
      </c>
      <c r="AW91" s="441">
        <f>AV91/(Q91/100)</f>
        <v>195</v>
      </c>
      <c r="AX91" s="322"/>
      <c r="AY91" s="440">
        <f>R91-AV91</f>
        <v>0</v>
      </c>
      <c r="AZ91" s="441">
        <f>AV91/(R91/100)</f>
        <v>100</v>
      </c>
      <c r="BA91" s="440">
        <f t="shared" si="102"/>
        <v>195000</v>
      </c>
      <c r="BB91" s="441"/>
    </row>
    <row r="92" spans="1:54" ht="29.1" customHeight="1" thickBot="1" x14ac:dyDescent="0.25">
      <c r="A92" s="15"/>
      <c r="B92" s="10"/>
      <c r="C92" s="10"/>
      <c r="D92" s="11"/>
      <c r="E92" s="16"/>
      <c r="F92" s="10"/>
      <c r="G92" s="18"/>
      <c r="H92" s="19"/>
      <c r="I92" s="20"/>
      <c r="J92" s="16"/>
      <c r="K92" s="10"/>
      <c r="L92" s="377">
        <v>7</v>
      </c>
      <c r="M92" s="11"/>
      <c r="N92" s="378" t="s">
        <v>212</v>
      </c>
      <c r="O92" s="380">
        <f t="shared" si="125"/>
        <v>40000</v>
      </c>
      <c r="P92" s="380">
        <f t="shared" si="125"/>
        <v>40000</v>
      </c>
      <c r="Q92" s="379">
        <f t="shared" si="125"/>
        <v>100000</v>
      </c>
      <c r="R92" s="380">
        <f t="shared" si="125"/>
        <v>195000</v>
      </c>
      <c r="S92" s="380">
        <f t="shared" si="125"/>
        <v>0</v>
      </c>
      <c r="T92" s="442">
        <f t="shared" si="125"/>
        <v>0</v>
      </c>
      <c r="U92" s="442">
        <f t="shared" si="125"/>
        <v>9000</v>
      </c>
      <c r="V92" s="442">
        <f t="shared" si="99"/>
        <v>9000</v>
      </c>
      <c r="W92" s="424">
        <f t="shared" si="62"/>
        <v>4.615384615384615</v>
      </c>
      <c r="X92" s="322"/>
      <c r="Y92" s="380">
        <f t="shared" si="126"/>
        <v>20000</v>
      </c>
      <c r="Z92" s="442">
        <f t="shared" si="126"/>
        <v>20000</v>
      </c>
      <c r="AA92" s="442">
        <f t="shared" si="126"/>
        <v>20000</v>
      </c>
      <c r="AB92" s="447">
        <f>AB93</f>
        <v>60000</v>
      </c>
      <c r="AC92" s="443">
        <f t="shared" si="78"/>
        <v>60</v>
      </c>
      <c r="AD92" s="322"/>
      <c r="AE92" s="442">
        <f t="shared" si="100"/>
        <v>69000</v>
      </c>
      <c r="AF92" s="443">
        <f t="shared" si="79"/>
        <v>69</v>
      </c>
      <c r="AG92" s="322"/>
      <c r="AH92" s="380">
        <f t="shared" si="127"/>
        <v>22000</v>
      </c>
      <c r="AI92" s="442">
        <f t="shared" si="127"/>
        <v>22000</v>
      </c>
      <c r="AJ92" s="442">
        <f t="shared" si="127"/>
        <v>22000</v>
      </c>
      <c r="AK92" s="447">
        <f>AK93</f>
        <v>66000</v>
      </c>
      <c r="AL92" s="443">
        <f t="shared" si="80"/>
        <v>66</v>
      </c>
      <c r="AM92" s="322"/>
      <c r="AN92" s="380">
        <f t="shared" si="128"/>
        <v>20000</v>
      </c>
      <c r="AO92" s="442">
        <f t="shared" si="128"/>
        <v>20000</v>
      </c>
      <c r="AP92" s="442">
        <f t="shared" si="128"/>
        <v>20000</v>
      </c>
      <c r="AQ92" s="444">
        <f>AQ93</f>
        <v>60000</v>
      </c>
      <c r="AR92" s="443">
        <f t="shared" si="81"/>
        <v>60</v>
      </c>
      <c r="AS92" s="322"/>
      <c r="AT92" s="442">
        <f t="shared" si="101"/>
        <v>126000</v>
      </c>
      <c r="AU92" s="442">
        <f t="shared" si="97"/>
        <v>64.615384615384613</v>
      </c>
      <c r="AV92" s="442">
        <f>AE92+AT92</f>
        <v>195000</v>
      </c>
      <c r="AW92" s="443">
        <f>AV92/(Q92/100)</f>
        <v>195</v>
      </c>
      <c r="AX92" s="322"/>
      <c r="AY92" s="442">
        <f>R92-AV92</f>
        <v>0</v>
      </c>
      <c r="AZ92" s="443">
        <f>AV92/(R92/100)</f>
        <v>100</v>
      </c>
      <c r="BA92" s="442">
        <f t="shared" si="102"/>
        <v>195000</v>
      </c>
      <c r="BB92" s="443"/>
    </row>
    <row r="93" spans="1:54" ht="29.1" customHeight="1" thickBot="1" x14ac:dyDescent="0.25">
      <c r="A93" s="15"/>
      <c r="B93" s="10"/>
      <c r="C93" s="10"/>
      <c r="D93" s="11"/>
      <c r="E93" s="16"/>
      <c r="F93" s="10"/>
      <c r="G93" s="18"/>
      <c r="H93" s="19"/>
      <c r="I93" s="20"/>
      <c r="J93" s="16"/>
      <c r="K93" s="10"/>
      <c r="L93" s="10"/>
      <c r="M93" s="381" t="s">
        <v>74</v>
      </c>
      <c r="N93" s="382" t="s">
        <v>213</v>
      </c>
      <c r="O93" s="384">
        <f>[2]ÖD1!P2772</f>
        <v>40000</v>
      </c>
      <c r="P93" s="384">
        <f>[2]ÖD1!Q2772</f>
        <v>40000</v>
      </c>
      <c r="Q93" s="383">
        <f>[2]ÖD1!R2772</f>
        <v>100000</v>
      </c>
      <c r="R93" s="384">
        <v>195000</v>
      </c>
      <c r="S93" s="384"/>
      <c r="T93" s="444"/>
      <c r="U93" s="444">
        <v>9000</v>
      </c>
      <c r="V93" s="444">
        <f t="shared" si="99"/>
        <v>9000</v>
      </c>
      <c r="W93" s="424">
        <f t="shared" si="62"/>
        <v>4.615384615384615</v>
      </c>
      <c r="X93" s="322"/>
      <c r="Y93" s="384">
        <v>20000</v>
      </c>
      <c r="Z93" s="384">
        <v>20000</v>
      </c>
      <c r="AA93" s="384">
        <v>20000</v>
      </c>
      <c r="AB93" s="445">
        <f>Y93+Z93+AA93</f>
        <v>60000</v>
      </c>
      <c r="AC93" s="446">
        <f t="shared" si="78"/>
        <v>60</v>
      </c>
      <c r="AD93" s="322"/>
      <c r="AE93" s="444">
        <f t="shared" si="100"/>
        <v>69000</v>
      </c>
      <c r="AF93" s="446">
        <f t="shared" si="79"/>
        <v>69</v>
      </c>
      <c r="AG93" s="322"/>
      <c r="AH93" s="384">
        <v>22000</v>
      </c>
      <c r="AI93" s="384">
        <v>22000</v>
      </c>
      <c r="AJ93" s="384">
        <v>22000</v>
      </c>
      <c r="AK93" s="445">
        <f>AH93+AI93+AJ93</f>
        <v>66000</v>
      </c>
      <c r="AL93" s="446">
        <f t="shared" si="80"/>
        <v>66</v>
      </c>
      <c r="AM93" s="322"/>
      <c r="AN93" s="384">
        <v>20000</v>
      </c>
      <c r="AO93" s="384">
        <v>20000</v>
      </c>
      <c r="AP93" s="384">
        <v>20000</v>
      </c>
      <c r="AQ93" s="442">
        <f>AN93+AO93+AP93</f>
        <v>60000</v>
      </c>
      <c r="AR93" s="446">
        <f t="shared" si="81"/>
        <v>60</v>
      </c>
      <c r="AS93" s="322"/>
      <c r="AT93" s="444">
        <f t="shared" si="101"/>
        <v>126000</v>
      </c>
      <c r="AU93" s="444">
        <f t="shared" si="97"/>
        <v>64.615384615384613</v>
      </c>
      <c r="AV93" s="444">
        <f>AE93+AT93</f>
        <v>195000</v>
      </c>
      <c r="AW93" s="446">
        <f>AV93/(Q93/100)</f>
        <v>195</v>
      </c>
      <c r="AX93" s="322"/>
      <c r="AY93" s="444">
        <f>R93-AV93</f>
        <v>0</v>
      </c>
      <c r="AZ93" s="446">
        <f>AV93/(R93/100)</f>
        <v>100</v>
      </c>
      <c r="BA93" s="444">
        <f t="shared" si="102"/>
        <v>195000</v>
      </c>
      <c r="BB93" s="446"/>
    </row>
    <row r="94" spans="1:54" ht="29.1" hidden="1" customHeight="1" thickBot="1" x14ac:dyDescent="0.25">
      <c r="A94" s="15"/>
      <c r="B94" s="10"/>
      <c r="C94" s="10"/>
      <c r="D94" s="11"/>
      <c r="E94" s="16"/>
      <c r="F94" s="10"/>
      <c r="G94" s="18"/>
      <c r="H94" s="19"/>
      <c r="I94" s="20"/>
      <c r="J94" s="16"/>
      <c r="K94" s="365">
        <v>9</v>
      </c>
      <c r="L94" s="10"/>
      <c r="M94" s="11"/>
      <c r="N94" s="366" t="s">
        <v>66</v>
      </c>
      <c r="O94" s="368">
        <f t="shared" si="125"/>
        <v>40000</v>
      </c>
      <c r="P94" s="368">
        <f t="shared" si="125"/>
        <v>50000</v>
      </c>
      <c r="Q94" s="367">
        <f t="shared" si="125"/>
        <v>50000</v>
      </c>
      <c r="R94" s="368">
        <f t="shared" si="125"/>
        <v>0</v>
      </c>
      <c r="S94" s="368">
        <f t="shared" si="125"/>
        <v>0</v>
      </c>
      <c r="T94" s="440">
        <f t="shared" si="125"/>
        <v>0</v>
      </c>
      <c r="U94" s="440">
        <f t="shared" si="125"/>
        <v>0</v>
      </c>
      <c r="V94" s="440">
        <f t="shared" si="99"/>
        <v>0</v>
      </c>
      <c r="W94" s="424" t="e">
        <f t="shared" si="62"/>
        <v>#DIV/0!</v>
      </c>
      <c r="X94" s="322"/>
      <c r="Y94" s="368">
        <f t="shared" si="126"/>
        <v>0</v>
      </c>
      <c r="Z94" s="440">
        <f t="shared" si="126"/>
        <v>0</v>
      </c>
      <c r="AA94" s="440">
        <f t="shared" si="126"/>
        <v>0</v>
      </c>
      <c r="AB94" s="448">
        <f>AB95</f>
        <v>0</v>
      </c>
      <c r="AC94" s="441">
        <f t="shared" si="78"/>
        <v>0</v>
      </c>
      <c r="AD94" s="322"/>
      <c r="AE94" s="440">
        <f t="shared" si="100"/>
        <v>0</v>
      </c>
      <c r="AF94" s="441">
        <f t="shared" si="79"/>
        <v>0</v>
      </c>
      <c r="AG94" s="322"/>
      <c r="AH94" s="368">
        <f t="shared" si="127"/>
        <v>0</v>
      </c>
      <c r="AI94" s="440">
        <f t="shared" si="127"/>
        <v>0</v>
      </c>
      <c r="AJ94" s="440">
        <f t="shared" si="127"/>
        <v>0</v>
      </c>
      <c r="AK94" s="448">
        <f>AK95</f>
        <v>0</v>
      </c>
      <c r="AL94" s="441">
        <f t="shared" si="80"/>
        <v>0</v>
      </c>
      <c r="AM94" s="322"/>
      <c r="AN94" s="368">
        <f t="shared" si="128"/>
        <v>0</v>
      </c>
      <c r="AO94" s="440">
        <f t="shared" si="128"/>
        <v>0</v>
      </c>
      <c r="AP94" s="440">
        <f t="shared" si="128"/>
        <v>0</v>
      </c>
      <c r="AQ94" s="444">
        <f>AQ95</f>
        <v>0</v>
      </c>
      <c r="AR94" s="441">
        <f t="shared" si="81"/>
        <v>0</v>
      </c>
      <c r="AS94" s="322"/>
      <c r="AT94" s="440">
        <f t="shared" si="101"/>
        <v>0</v>
      </c>
      <c r="AU94" s="440" t="e">
        <f t="shared" si="97"/>
        <v>#DIV/0!</v>
      </c>
      <c r="AV94" s="440">
        <f>AE94+AT94</f>
        <v>0</v>
      </c>
      <c r="AW94" s="441">
        <f>AV94/(Q94/100)</f>
        <v>0</v>
      </c>
      <c r="AX94" s="322"/>
      <c r="AY94" s="440">
        <f>R94-AV94</f>
        <v>0</v>
      </c>
      <c r="AZ94" s="441" t="e">
        <f>AV94/(R94/100)</f>
        <v>#DIV/0!</v>
      </c>
      <c r="BA94" s="440">
        <f t="shared" si="102"/>
        <v>0</v>
      </c>
      <c r="BB94" s="441"/>
    </row>
    <row r="95" spans="1:54" ht="29.1" hidden="1" customHeight="1" thickBot="1" x14ac:dyDescent="0.25">
      <c r="A95" s="15"/>
      <c r="B95" s="10"/>
      <c r="C95" s="10"/>
      <c r="D95" s="11"/>
      <c r="E95" s="16"/>
      <c r="F95" s="10"/>
      <c r="G95" s="18"/>
      <c r="H95" s="19"/>
      <c r="I95" s="20"/>
      <c r="J95" s="16"/>
      <c r="K95" s="10"/>
      <c r="L95" s="377">
        <v>9</v>
      </c>
      <c r="M95" s="11"/>
      <c r="N95" s="378" t="s">
        <v>173</v>
      </c>
      <c r="O95" s="380">
        <f t="shared" si="125"/>
        <v>40000</v>
      </c>
      <c r="P95" s="380">
        <f t="shared" si="125"/>
        <v>50000</v>
      </c>
      <c r="Q95" s="379">
        <f t="shared" si="125"/>
        <v>50000</v>
      </c>
      <c r="R95" s="380">
        <f t="shared" si="125"/>
        <v>0</v>
      </c>
      <c r="S95" s="380">
        <f t="shared" si="125"/>
        <v>0</v>
      </c>
      <c r="T95" s="442">
        <f t="shared" si="125"/>
        <v>0</v>
      </c>
      <c r="U95" s="442">
        <f t="shared" si="125"/>
        <v>0</v>
      </c>
      <c r="V95" s="442">
        <f t="shared" si="99"/>
        <v>0</v>
      </c>
      <c r="W95" s="424" t="e">
        <f t="shared" si="62"/>
        <v>#DIV/0!</v>
      </c>
      <c r="X95" s="322"/>
      <c r="Y95" s="380">
        <f t="shared" si="126"/>
        <v>0</v>
      </c>
      <c r="Z95" s="442">
        <f t="shared" si="126"/>
        <v>0</v>
      </c>
      <c r="AA95" s="442">
        <f t="shared" si="126"/>
        <v>0</v>
      </c>
      <c r="AB95" s="447">
        <f>AB96</f>
        <v>0</v>
      </c>
      <c r="AC95" s="443">
        <f t="shared" si="78"/>
        <v>0</v>
      </c>
      <c r="AD95" s="322"/>
      <c r="AE95" s="442">
        <f t="shared" si="100"/>
        <v>0</v>
      </c>
      <c r="AF95" s="443">
        <f t="shared" si="79"/>
        <v>0</v>
      </c>
      <c r="AG95" s="322"/>
      <c r="AH95" s="380">
        <f t="shared" si="127"/>
        <v>0</v>
      </c>
      <c r="AI95" s="442">
        <f t="shared" si="127"/>
        <v>0</v>
      </c>
      <c r="AJ95" s="442">
        <f t="shared" si="127"/>
        <v>0</v>
      </c>
      <c r="AK95" s="447">
        <f>AK96</f>
        <v>0</v>
      </c>
      <c r="AL95" s="443">
        <f t="shared" si="80"/>
        <v>0</v>
      </c>
      <c r="AM95" s="322"/>
      <c r="AN95" s="380">
        <f t="shared" si="128"/>
        <v>0</v>
      </c>
      <c r="AO95" s="442">
        <f t="shared" si="128"/>
        <v>0</v>
      </c>
      <c r="AP95" s="442">
        <f t="shared" si="128"/>
        <v>0</v>
      </c>
      <c r="AQ95" s="440">
        <f>AQ96</f>
        <v>0</v>
      </c>
      <c r="AR95" s="443">
        <f t="shared" si="81"/>
        <v>0</v>
      </c>
      <c r="AS95" s="322"/>
      <c r="AT95" s="442">
        <f t="shared" si="101"/>
        <v>0</v>
      </c>
      <c r="AU95" s="442" t="e">
        <f t="shared" si="97"/>
        <v>#DIV/0!</v>
      </c>
      <c r="AV95" s="442">
        <f>AE95+AT95</f>
        <v>0</v>
      </c>
      <c r="AW95" s="443">
        <f>AV95/(Q95/100)</f>
        <v>0</v>
      </c>
      <c r="AX95" s="322"/>
      <c r="AY95" s="442">
        <f>R95-AV95</f>
        <v>0</v>
      </c>
      <c r="AZ95" s="443" t="e">
        <f>AV95/(R95/100)</f>
        <v>#DIV/0!</v>
      </c>
      <c r="BA95" s="442">
        <f t="shared" si="102"/>
        <v>0</v>
      </c>
      <c r="BB95" s="443"/>
    </row>
    <row r="96" spans="1:54" ht="29.1" hidden="1" customHeight="1" thickBot="1" x14ac:dyDescent="0.25">
      <c r="A96" s="15"/>
      <c r="B96" s="10"/>
      <c r="C96" s="10"/>
      <c r="D96" s="11"/>
      <c r="E96" s="16"/>
      <c r="F96" s="10"/>
      <c r="G96" s="18"/>
      <c r="H96" s="19"/>
      <c r="I96" s="20"/>
      <c r="J96" s="16"/>
      <c r="K96" s="10"/>
      <c r="L96" s="10"/>
      <c r="M96" s="381" t="s">
        <v>74</v>
      </c>
      <c r="N96" s="382" t="s">
        <v>214</v>
      </c>
      <c r="O96" s="384">
        <f>[2]ÖD1!P2775</f>
        <v>40000</v>
      </c>
      <c r="P96" s="384">
        <f>[2]ÖD1!Q2775</f>
        <v>50000</v>
      </c>
      <c r="Q96" s="383">
        <f>[2]ÖD1!R2775</f>
        <v>50000</v>
      </c>
      <c r="R96" s="384">
        <v>0</v>
      </c>
      <c r="S96" s="384"/>
      <c r="T96" s="444"/>
      <c r="U96" s="444"/>
      <c r="V96" s="444">
        <f t="shared" si="99"/>
        <v>0</v>
      </c>
      <c r="W96" s="424" t="e">
        <f t="shared" si="62"/>
        <v>#DIV/0!</v>
      </c>
      <c r="X96" s="322"/>
      <c r="Y96" s="384"/>
      <c r="Z96" s="444"/>
      <c r="AA96" s="444"/>
      <c r="AB96" s="445">
        <f>Y96+Z96+AA96</f>
        <v>0</v>
      </c>
      <c r="AC96" s="446">
        <f>AB96/(Q96/100)</f>
        <v>0</v>
      </c>
      <c r="AD96" s="322"/>
      <c r="AE96" s="444">
        <f t="shared" si="100"/>
        <v>0</v>
      </c>
      <c r="AF96" s="446">
        <f>AE96/(Q96/100)</f>
        <v>0</v>
      </c>
      <c r="AG96" s="322"/>
      <c r="AH96" s="384"/>
      <c r="AI96" s="444"/>
      <c r="AJ96" s="444"/>
      <c r="AK96" s="445">
        <f>AH96+AI96+AJ96</f>
        <v>0</v>
      </c>
      <c r="AL96" s="446">
        <f>AK96/(Q96/100)</f>
        <v>0</v>
      </c>
      <c r="AM96" s="322"/>
      <c r="AN96" s="384"/>
      <c r="AO96" s="444"/>
      <c r="AP96" s="444"/>
      <c r="AQ96" s="442">
        <f>AN96+AO96+AP96</f>
        <v>0</v>
      </c>
      <c r="AR96" s="446">
        <f t="shared" si="81"/>
        <v>0</v>
      </c>
      <c r="AS96" s="322"/>
      <c r="AT96" s="444">
        <f t="shared" si="101"/>
        <v>0</v>
      </c>
      <c r="AU96" s="444" t="e">
        <f t="shared" si="97"/>
        <v>#DIV/0!</v>
      </c>
      <c r="AV96" s="444">
        <f>AE96+AT96</f>
        <v>0</v>
      </c>
      <c r="AW96" s="446">
        <f>AV96/(Q96/100)</f>
        <v>0</v>
      </c>
      <c r="AX96" s="322"/>
      <c r="AY96" s="444">
        <f>R96-AV96</f>
        <v>0</v>
      </c>
      <c r="AZ96" s="446" t="e">
        <f>AV96/(R96/100)</f>
        <v>#DIV/0!</v>
      </c>
      <c r="BA96" s="444">
        <f t="shared" si="102"/>
        <v>0</v>
      </c>
      <c r="BB96" s="446"/>
    </row>
    <row r="97" spans="1:54" s="9" customFormat="1" ht="29.1" customHeight="1" thickBot="1" x14ac:dyDescent="0.25">
      <c r="A97" s="12"/>
      <c r="B97" s="3"/>
      <c r="C97" s="3"/>
      <c r="D97" s="14" t="s">
        <v>76</v>
      </c>
      <c r="E97" s="7"/>
      <c r="F97" s="3"/>
      <c r="G97" s="4"/>
      <c r="H97" s="5"/>
      <c r="I97" s="6"/>
      <c r="J97" s="7"/>
      <c r="K97" s="3"/>
      <c r="L97" s="3"/>
      <c r="M97" s="8"/>
      <c r="N97" s="41" t="s">
        <v>141</v>
      </c>
      <c r="O97" s="324">
        <f t="shared" ref="O97:U104" si="129">O98</f>
        <v>2000000</v>
      </c>
      <c r="P97" s="324">
        <f t="shared" si="129"/>
        <v>2200000</v>
      </c>
      <c r="Q97" s="45">
        <f t="shared" si="129"/>
        <v>2400000</v>
      </c>
      <c r="R97" s="324">
        <f t="shared" si="129"/>
        <v>2500000</v>
      </c>
      <c r="S97" s="324">
        <f t="shared" si="129"/>
        <v>0</v>
      </c>
      <c r="T97" s="431">
        <f t="shared" si="129"/>
        <v>0</v>
      </c>
      <c r="U97" s="431">
        <f t="shared" si="129"/>
        <v>500000</v>
      </c>
      <c r="V97" s="431">
        <f t="shared" si="99"/>
        <v>500000</v>
      </c>
      <c r="W97" s="424">
        <f t="shared" si="62"/>
        <v>20</v>
      </c>
      <c r="X97" s="322"/>
      <c r="Y97" s="324">
        <f t="shared" ref="Y97:AA104" si="130">Y98</f>
        <v>170000</v>
      </c>
      <c r="Z97" s="431">
        <f t="shared" si="130"/>
        <v>170000</v>
      </c>
      <c r="AA97" s="431">
        <f t="shared" si="130"/>
        <v>170000</v>
      </c>
      <c r="AB97" s="432">
        <f t="shared" ref="AB97:AB102" si="131">AB98</f>
        <v>510000</v>
      </c>
      <c r="AC97" s="433">
        <f t="shared" ref="AC97:AC113" si="132">AB97/(Q97/100)</f>
        <v>21.25</v>
      </c>
      <c r="AD97" s="322"/>
      <c r="AE97" s="431">
        <f t="shared" si="100"/>
        <v>1010000</v>
      </c>
      <c r="AF97" s="433">
        <f t="shared" ref="AF97:AF113" si="133">AE97/(Q97/100)</f>
        <v>42.083333333333336</v>
      </c>
      <c r="AG97" s="322"/>
      <c r="AH97" s="324">
        <f t="shared" ref="AH97:AJ104" si="134">AH98</f>
        <v>350000</v>
      </c>
      <c r="AI97" s="431">
        <f t="shared" si="134"/>
        <v>350000</v>
      </c>
      <c r="AJ97" s="431">
        <f t="shared" si="134"/>
        <v>350000</v>
      </c>
      <c r="AK97" s="432">
        <f t="shared" ref="AK97:AK104" si="135">AK98</f>
        <v>1050000</v>
      </c>
      <c r="AL97" s="433">
        <f t="shared" ref="AL97:AL113" si="136">AK97/(Q97/100)</f>
        <v>43.75</v>
      </c>
      <c r="AM97" s="322"/>
      <c r="AN97" s="324">
        <f t="shared" ref="AN97:AP104" si="137">AN98</f>
        <v>120000</v>
      </c>
      <c r="AO97" s="431">
        <f t="shared" si="137"/>
        <v>120000</v>
      </c>
      <c r="AP97" s="431">
        <f t="shared" si="137"/>
        <v>200000</v>
      </c>
      <c r="AQ97" s="444">
        <f t="shared" ref="AQ97:AQ104" si="138">AQ98</f>
        <v>440000</v>
      </c>
      <c r="AR97" s="433">
        <f t="shared" si="81"/>
        <v>18.333333333333332</v>
      </c>
      <c r="AS97" s="322"/>
      <c r="AT97" s="431">
        <f t="shared" si="101"/>
        <v>1490000</v>
      </c>
      <c r="AU97" s="431">
        <f t="shared" si="97"/>
        <v>59.6</v>
      </c>
      <c r="AV97" s="431">
        <f>AE97+AT97</f>
        <v>2500000</v>
      </c>
      <c r="AW97" s="433">
        <f>AV97/(Q97/100)</f>
        <v>104.16666666666667</v>
      </c>
      <c r="AX97" s="322"/>
      <c r="AY97" s="431">
        <f>R97-AV97</f>
        <v>0</v>
      </c>
      <c r="AZ97" s="433">
        <f>AV97/(R97/100)</f>
        <v>100</v>
      </c>
      <c r="BA97" s="431">
        <f t="shared" si="102"/>
        <v>2500000</v>
      </c>
      <c r="BB97" s="433"/>
    </row>
    <row r="98" spans="1:54" s="9" customFormat="1" ht="29.1" customHeight="1" thickBot="1" x14ac:dyDescent="0.25">
      <c r="A98" s="12"/>
      <c r="B98" s="3"/>
      <c r="C98" s="3"/>
      <c r="D98" s="8"/>
      <c r="E98" s="1" t="s">
        <v>75</v>
      </c>
      <c r="F98" s="3"/>
      <c r="G98" s="4"/>
      <c r="H98" s="5"/>
      <c r="I98" s="6"/>
      <c r="J98" s="7"/>
      <c r="K98" s="3"/>
      <c r="L98" s="3"/>
      <c r="M98" s="8"/>
      <c r="N98" s="40" t="s">
        <v>45</v>
      </c>
      <c r="O98" s="326">
        <f t="shared" si="129"/>
        <v>2000000</v>
      </c>
      <c r="P98" s="326">
        <f t="shared" si="129"/>
        <v>2200000</v>
      </c>
      <c r="Q98" s="43">
        <f t="shared" si="129"/>
        <v>2400000</v>
      </c>
      <c r="R98" s="326">
        <f t="shared" si="129"/>
        <v>2500000</v>
      </c>
      <c r="S98" s="326">
        <f t="shared" si="129"/>
        <v>0</v>
      </c>
      <c r="T98" s="434">
        <f t="shared" si="129"/>
        <v>0</v>
      </c>
      <c r="U98" s="434">
        <f t="shared" si="129"/>
        <v>500000</v>
      </c>
      <c r="V98" s="434">
        <f t="shared" si="99"/>
        <v>500000</v>
      </c>
      <c r="W98" s="424">
        <f t="shared" si="62"/>
        <v>20</v>
      </c>
      <c r="X98" s="322"/>
      <c r="Y98" s="326">
        <f t="shared" si="130"/>
        <v>170000</v>
      </c>
      <c r="Z98" s="434">
        <f t="shared" si="130"/>
        <v>170000</v>
      </c>
      <c r="AA98" s="434">
        <f t="shared" si="130"/>
        <v>170000</v>
      </c>
      <c r="AB98" s="435">
        <f t="shared" si="131"/>
        <v>510000</v>
      </c>
      <c r="AC98" s="436">
        <f t="shared" si="132"/>
        <v>21.25</v>
      </c>
      <c r="AD98" s="322"/>
      <c r="AE98" s="434">
        <f t="shared" si="100"/>
        <v>1010000</v>
      </c>
      <c r="AF98" s="436">
        <f t="shared" si="133"/>
        <v>42.083333333333336</v>
      </c>
      <c r="AG98" s="322"/>
      <c r="AH98" s="326">
        <f t="shared" si="134"/>
        <v>350000</v>
      </c>
      <c r="AI98" s="434">
        <f t="shared" si="134"/>
        <v>350000</v>
      </c>
      <c r="AJ98" s="434">
        <f t="shared" si="134"/>
        <v>350000</v>
      </c>
      <c r="AK98" s="435">
        <f t="shared" si="135"/>
        <v>1050000</v>
      </c>
      <c r="AL98" s="436">
        <f t="shared" si="136"/>
        <v>43.75</v>
      </c>
      <c r="AM98" s="322"/>
      <c r="AN98" s="326">
        <f t="shared" si="137"/>
        <v>120000</v>
      </c>
      <c r="AO98" s="434">
        <f t="shared" si="137"/>
        <v>120000</v>
      </c>
      <c r="AP98" s="434">
        <f t="shared" si="137"/>
        <v>200000</v>
      </c>
      <c r="AQ98" s="440">
        <f t="shared" si="138"/>
        <v>440000</v>
      </c>
      <c r="AR98" s="436">
        <f t="shared" si="81"/>
        <v>18.333333333333332</v>
      </c>
      <c r="AS98" s="322"/>
      <c r="AT98" s="434">
        <f t="shared" si="101"/>
        <v>1490000</v>
      </c>
      <c r="AU98" s="434">
        <f t="shared" si="97"/>
        <v>59.6</v>
      </c>
      <c r="AV98" s="434">
        <f>AE98+AT98</f>
        <v>2500000</v>
      </c>
      <c r="AW98" s="436">
        <f>AV98/(Q98/100)</f>
        <v>104.16666666666667</v>
      </c>
      <c r="AX98" s="322"/>
      <c r="AY98" s="434">
        <f>R98-AV98</f>
        <v>0</v>
      </c>
      <c r="AZ98" s="436">
        <f>AV98/(R98/100)</f>
        <v>100</v>
      </c>
      <c r="BA98" s="434">
        <f t="shared" si="102"/>
        <v>2500000</v>
      </c>
      <c r="BB98" s="436"/>
    </row>
    <row r="99" spans="1:54" ht="29.1" customHeight="1" thickBot="1" x14ac:dyDescent="0.25">
      <c r="A99" s="15"/>
      <c r="B99" s="10"/>
      <c r="C99" s="10"/>
      <c r="D99" s="11"/>
      <c r="E99" s="16"/>
      <c r="F99" s="17">
        <v>2</v>
      </c>
      <c r="G99" s="18"/>
      <c r="H99" s="19"/>
      <c r="I99" s="20"/>
      <c r="J99" s="16"/>
      <c r="K99" s="10"/>
      <c r="L99" s="10"/>
      <c r="M99" s="11"/>
      <c r="N99" s="31" t="s">
        <v>46</v>
      </c>
      <c r="O99" s="364">
        <f t="shared" si="129"/>
        <v>2000000</v>
      </c>
      <c r="P99" s="364">
        <f t="shared" si="129"/>
        <v>2200000</v>
      </c>
      <c r="Q99" s="44">
        <f t="shared" si="129"/>
        <v>2400000</v>
      </c>
      <c r="R99" s="364">
        <f t="shared" si="129"/>
        <v>2500000</v>
      </c>
      <c r="S99" s="364">
        <f t="shared" si="129"/>
        <v>0</v>
      </c>
      <c r="T99" s="428">
        <f t="shared" si="129"/>
        <v>0</v>
      </c>
      <c r="U99" s="428">
        <f t="shared" si="129"/>
        <v>500000</v>
      </c>
      <c r="V99" s="428">
        <f t="shared" si="99"/>
        <v>500000</v>
      </c>
      <c r="W99" s="424">
        <f t="shared" si="62"/>
        <v>20</v>
      </c>
      <c r="X99" s="322"/>
      <c r="Y99" s="364">
        <f t="shared" si="130"/>
        <v>170000</v>
      </c>
      <c r="Z99" s="428">
        <f t="shared" si="130"/>
        <v>170000</v>
      </c>
      <c r="AA99" s="428">
        <f t="shared" si="130"/>
        <v>170000</v>
      </c>
      <c r="AB99" s="429">
        <f t="shared" si="131"/>
        <v>510000</v>
      </c>
      <c r="AC99" s="430">
        <f t="shared" si="132"/>
        <v>21.25</v>
      </c>
      <c r="AD99" s="322"/>
      <c r="AE99" s="428">
        <f t="shared" si="100"/>
        <v>1010000</v>
      </c>
      <c r="AF99" s="430">
        <f t="shared" si="133"/>
        <v>42.083333333333336</v>
      </c>
      <c r="AG99" s="322"/>
      <c r="AH99" s="364">
        <f t="shared" si="134"/>
        <v>350000</v>
      </c>
      <c r="AI99" s="428">
        <f t="shared" si="134"/>
        <v>350000</v>
      </c>
      <c r="AJ99" s="428">
        <f t="shared" si="134"/>
        <v>350000</v>
      </c>
      <c r="AK99" s="429">
        <f t="shared" si="135"/>
        <v>1050000</v>
      </c>
      <c r="AL99" s="430">
        <f t="shared" si="136"/>
        <v>43.75</v>
      </c>
      <c r="AM99" s="322"/>
      <c r="AN99" s="364">
        <f t="shared" si="137"/>
        <v>120000</v>
      </c>
      <c r="AO99" s="428">
        <f t="shared" si="137"/>
        <v>120000</v>
      </c>
      <c r="AP99" s="428">
        <f t="shared" si="137"/>
        <v>200000</v>
      </c>
      <c r="AQ99" s="442">
        <f t="shared" si="138"/>
        <v>440000</v>
      </c>
      <c r="AR99" s="430">
        <f t="shared" si="81"/>
        <v>18.333333333333332</v>
      </c>
      <c r="AS99" s="322"/>
      <c r="AT99" s="428">
        <f t="shared" si="101"/>
        <v>1490000</v>
      </c>
      <c r="AU99" s="428">
        <f t="shared" si="97"/>
        <v>59.6</v>
      </c>
      <c r="AV99" s="428">
        <f>AE99+AT99</f>
        <v>2500000</v>
      </c>
      <c r="AW99" s="430">
        <f>AV99/(Q99/100)</f>
        <v>104.16666666666667</v>
      </c>
      <c r="AX99" s="322"/>
      <c r="AY99" s="428">
        <f>R99-AV99</f>
        <v>0</v>
      </c>
      <c r="AZ99" s="430">
        <f>AV99/(R99/100)</f>
        <v>100</v>
      </c>
      <c r="BA99" s="428">
        <f t="shared" si="102"/>
        <v>2500000</v>
      </c>
      <c r="BB99" s="430"/>
    </row>
    <row r="100" spans="1:54" ht="29.1" customHeight="1" thickBot="1" x14ac:dyDescent="0.25">
      <c r="A100" s="15"/>
      <c r="B100" s="10"/>
      <c r="C100" s="10"/>
      <c r="D100" s="11"/>
      <c r="E100" s="16"/>
      <c r="F100" s="10"/>
      <c r="G100" s="21">
        <v>0</v>
      </c>
      <c r="H100" s="22"/>
      <c r="I100" s="20"/>
      <c r="J100" s="16"/>
      <c r="K100" s="10"/>
      <c r="L100" s="10"/>
      <c r="M100" s="11"/>
      <c r="N100" s="31" t="s">
        <v>46</v>
      </c>
      <c r="O100" s="364">
        <f t="shared" si="129"/>
        <v>2000000</v>
      </c>
      <c r="P100" s="364">
        <f t="shared" si="129"/>
        <v>2200000</v>
      </c>
      <c r="Q100" s="44">
        <f t="shared" si="129"/>
        <v>2400000</v>
      </c>
      <c r="R100" s="364">
        <f t="shared" si="129"/>
        <v>2500000</v>
      </c>
      <c r="S100" s="364">
        <f t="shared" si="129"/>
        <v>0</v>
      </c>
      <c r="T100" s="364">
        <f t="shared" si="129"/>
        <v>0</v>
      </c>
      <c r="U100" s="364">
        <f t="shared" si="129"/>
        <v>500000</v>
      </c>
      <c r="V100" s="44">
        <f t="shared" si="99"/>
        <v>500000</v>
      </c>
      <c r="W100" s="424">
        <f t="shared" si="62"/>
        <v>20</v>
      </c>
      <c r="X100" s="322"/>
      <c r="Y100" s="364">
        <f t="shared" si="130"/>
        <v>170000</v>
      </c>
      <c r="Z100" s="428">
        <f t="shared" si="130"/>
        <v>170000</v>
      </c>
      <c r="AA100" s="428">
        <f t="shared" si="130"/>
        <v>170000</v>
      </c>
      <c r="AB100" s="429">
        <f t="shared" si="131"/>
        <v>510000</v>
      </c>
      <c r="AC100" s="430">
        <f t="shared" si="132"/>
        <v>21.25</v>
      </c>
      <c r="AD100" s="322"/>
      <c r="AE100" s="44">
        <f t="shared" si="100"/>
        <v>1010000</v>
      </c>
      <c r="AF100" s="430">
        <f t="shared" si="133"/>
        <v>42.083333333333336</v>
      </c>
      <c r="AG100" s="322"/>
      <c r="AH100" s="364">
        <f t="shared" si="134"/>
        <v>350000</v>
      </c>
      <c r="AI100" s="428">
        <f t="shared" si="134"/>
        <v>350000</v>
      </c>
      <c r="AJ100" s="428">
        <f t="shared" si="134"/>
        <v>350000</v>
      </c>
      <c r="AK100" s="429">
        <f t="shared" si="135"/>
        <v>1050000</v>
      </c>
      <c r="AL100" s="430">
        <f t="shared" si="136"/>
        <v>43.75</v>
      </c>
      <c r="AM100" s="322"/>
      <c r="AN100" s="364">
        <f t="shared" si="137"/>
        <v>120000</v>
      </c>
      <c r="AO100" s="428">
        <f t="shared" si="137"/>
        <v>120000</v>
      </c>
      <c r="AP100" s="428">
        <f t="shared" si="137"/>
        <v>200000</v>
      </c>
      <c r="AQ100" s="444">
        <f t="shared" si="138"/>
        <v>440000</v>
      </c>
      <c r="AR100" s="430">
        <f t="shared" si="81"/>
        <v>18.333333333333332</v>
      </c>
      <c r="AS100" s="322"/>
      <c r="AT100" s="364">
        <f t="shared" si="101"/>
        <v>1490000</v>
      </c>
      <c r="AU100" s="364">
        <f t="shared" si="97"/>
        <v>59.6</v>
      </c>
      <c r="AV100" s="44">
        <f>AE100+AT100</f>
        <v>2500000</v>
      </c>
      <c r="AW100" s="430">
        <f>AV100/(Q100/100)</f>
        <v>104.16666666666667</v>
      </c>
      <c r="AX100" s="322"/>
      <c r="AY100" s="44">
        <f>R100-AV100</f>
        <v>0</v>
      </c>
      <c r="AZ100" s="430">
        <f>AV100/(R100/100)</f>
        <v>100</v>
      </c>
      <c r="BA100" s="44">
        <f t="shared" si="102"/>
        <v>2500000</v>
      </c>
      <c r="BB100" s="430"/>
    </row>
    <row r="101" spans="1:54" ht="29.1" customHeight="1" thickBot="1" x14ac:dyDescent="0.25">
      <c r="A101" s="15"/>
      <c r="B101" s="10"/>
      <c r="C101" s="10"/>
      <c r="D101" s="11"/>
      <c r="E101" s="16"/>
      <c r="F101" s="10"/>
      <c r="G101" s="21"/>
      <c r="H101" s="92" t="s">
        <v>97</v>
      </c>
      <c r="I101" s="20"/>
      <c r="J101" s="16"/>
      <c r="K101" s="10"/>
      <c r="L101" s="10"/>
      <c r="M101" s="11"/>
      <c r="N101" s="31" t="s">
        <v>46</v>
      </c>
      <c r="O101" s="364">
        <f t="shared" si="129"/>
        <v>2000000</v>
      </c>
      <c r="P101" s="364">
        <f t="shared" si="129"/>
        <v>2200000</v>
      </c>
      <c r="Q101" s="44">
        <f t="shared" si="129"/>
        <v>2400000</v>
      </c>
      <c r="R101" s="364">
        <f t="shared" si="129"/>
        <v>2500000</v>
      </c>
      <c r="S101" s="364">
        <f t="shared" si="129"/>
        <v>0</v>
      </c>
      <c r="T101" s="364">
        <f t="shared" si="129"/>
        <v>0</v>
      </c>
      <c r="U101" s="364">
        <f t="shared" si="129"/>
        <v>500000</v>
      </c>
      <c r="V101" s="44">
        <f t="shared" si="99"/>
        <v>500000</v>
      </c>
      <c r="W101" s="424">
        <f t="shared" si="62"/>
        <v>20</v>
      </c>
      <c r="X101" s="322"/>
      <c r="Y101" s="364">
        <f t="shared" si="130"/>
        <v>170000</v>
      </c>
      <c r="Z101" s="428">
        <f t="shared" si="130"/>
        <v>170000</v>
      </c>
      <c r="AA101" s="428">
        <f t="shared" si="130"/>
        <v>170000</v>
      </c>
      <c r="AB101" s="429">
        <f t="shared" si="131"/>
        <v>510000</v>
      </c>
      <c r="AC101" s="430">
        <f t="shared" si="132"/>
        <v>21.25</v>
      </c>
      <c r="AD101" s="322"/>
      <c r="AE101" s="44">
        <f t="shared" si="100"/>
        <v>1010000</v>
      </c>
      <c r="AF101" s="430">
        <f t="shared" si="133"/>
        <v>42.083333333333336</v>
      </c>
      <c r="AG101" s="322"/>
      <c r="AH101" s="364">
        <f t="shared" si="134"/>
        <v>350000</v>
      </c>
      <c r="AI101" s="428">
        <f t="shared" si="134"/>
        <v>350000</v>
      </c>
      <c r="AJ101" s="428">
        <f t="shared" si="134"/>
        <v>350000</v>
      </c>
      <c r="AK101" s="429">
        <f t="shared" si="135"/>
        <v>1050000</v>
      </c>
      <c r="AL101" s="430">
        <f t="shared" si="136"/>
        <v>43.75</v>
      </c>
      <c r="AM101" s="322"/>
      <c r="AN101" s="364">
        <f t="shared" si="137"/>
        <v>120000</v>
      </c>
      <c r="AO101" s="428">
        <f t="shared" si="137"/>
        <v>120000</v>
      </c>
      <c r="AP101" s="428">
        <f t="shared" si="137"/>
        <v>200000</v>
      </c>
      <c r="AQ101" s="431">
        <f t="shared" si="138"/>
        <v>440000</v>
      </c>
      <c r="AR101" s="430">
        <f t="shared" si="81"/>
        <v>18.333333333333332</v>
      </c>
      <c r="AS101" s="322"/>
      <c r="AT101" s="364">
        <f t="shared" si="101"/>
        <v>1490000</v>
      </c>
      <c r="AU101" s="364">
        <f t="shared" si="97"/>
        <v>59.6</v>
      </c>
      <c r="AV101" s="44">
        <f>AE101+AT101</f>
        <v>2500000</v>
      </c>
      <c r="AW101" s="430">
        <f>AV101/(Q101/100)</f>
        <v>104.16666666666667</v>
      </c>
      <c r="AX101" s="322"/>
      <c r="AY101" s="44">
        <f>R101-AV101</f>
        <v>0</v>
      </c>
      <c r="AZ101" s="430">
        <f>AV101/(R101/100)</f>
        <v>100</v>
      </c>
      <c r="BA101" s="44">
        <f t="shared" si="102"/>
        <v>2500000</v>
      </c>
      <c r="BB101" s="430"/>
    </row>
    <row r="102" spans="1:54" s="9" customFormat="1" ht="29.1" customHeight="1" thickBot="1" x14ac:dyDescent="0.25">
      <c r="A102" s="12"/>
      <c r="B102" s="3"/>
      <c r="C102" s="3"/>
      <c r="D102" s="8"/>
      <c r="E102" s="7"/>
      <c r="F102" s="3"/>
      <c r="G102" s="4"/>
      <c r="H102" s="5"/>
      <c r="I102" s="23">
        <v>2</v>
      </c>
      <c r="J102" s="7"/>
      <c r="K102" s="3"/>
      <c r="L102" s="3"/>
      <c r="M102" s="8"/>
      <c r="N102" s="30" t="s">
        <v>126</v>
      </c>
      <c r="O102" s="297">
        <f t="shared" si="129"/>
        <v>2000000</v>
      </c>
      <c r="P102" s="297">
        <f t="shared" si="129"/>
        <v>2200000</v>
      </c>
      <c r="Q102" s="46">
        <f t="shared" si="129"/>
        <v>2400000</v>
      </c>
      <c r="R102" s="297">
        <f t="shared" si="129"/>
        <v>2500000</v>
      </c>
      <c r="S102" s="297">
        <f t="shared" si="129"/>
        <v>0</v>
      </c>
      <c r="T102" s="437">
        <f t="shared" si="129"/>
        <v>0</v>
      </c>
      <c r="U102" s="437">
        <f t="shared" si="129"/>
        <v>500000</v>
      </c>
      <c r="V102" s="437">
        <f t="shared" si="99"/>
        <v>500000</v>
      </c>
      <c r="W102" s="424">
        <f t="shared" si="62"/>
        <v>20</v>
      </c>
      <c r="X102" s="322"/>
      <c r="Y102" s="297">
        <f t="shared" si="130"/>
        <v>170000</v>
      </c>
      <c r="Z102" s="437">
        <f t="shared" si="130"/>
        <v>170000</v>
      </c>
      <c r="AA102" s="437">
        <f t="shared" si="130"/>
        <v>170000</v>
      </c>
      <c r="AB102" s="438">
        <f t="shared" si="131"/>
        <v>510000</v>
      </c>
      <c r="AC102" s="439">
        <f t="shared" si="132"/>
        <v>21.25</v>
      </c>
      <c r="AD102" s="322"/>
      <c r="AE102" s="437">
        <f t="shared" si="100"/>
        <v>1010000</v>
      </c>
      <c r="AF102" s="439">
        <f t="shared" si="133"/>
        <v>42.083333333333336</v>
      </c>
      <c r="AG102" s="322"/>
      <c r="AH102" s="297">
        <f t="shared" si="134"/>
        <v>350000</v>
      </c>
      <c r="AI102" s="437">
        <f t="shared" si="134"/>
        <v>350000</v>
      </c>
      <c r="AJ102" s="437">
        <f t="shared" si="134"/>
        <v>350000</v>
      </c>
      <c r="AK102" s="438">
        <f t="shared" si="135"/>
        <v>1050000</v>
      </c>
      <c r="AL102" s="439">
        <f t="shared" si="136"/>
        <v>43.75</v>
      </c>
      <c r="AM102" s="322"/>
      <c r="AN102" s="297">
        <f t="shared" si="137"/>
        <v>120000</v>
      </c>
      <c r="AO102" s="437">
        <f t="shared" si="137"/>
        <v>120000</v>
      </c>
      <c r="AP102" s="437">
        <f t="shared" si="137"/>
        <v>200000</v>
      </c>
      <c r="AQ102" s="434">
        <f t="shared" si="138"/>
        <v>440000</v>
      </c>
      <c r="AR102" s="439">
        <f t="shared" si="81"/>
        <v>18.333333333333332</v>
      </c>
      <c r="AS102" s="322"/>
      <c r="AT102" s="437">
        <f t="shared" si="101"/>
        <v>1490000</v>
      </c>
      <c r="AU102" s="437">
        <f t="shared" si="97"/>
        <v>59.6</v>
      </c>
      <c r="AV102" s="437">
        <f>AE102+AT102</f>
        <v>2500000</v>
      </c>
      <c r="AW102" s="439">
        <f>AV102/(Q102/100)</f>
        <v>104.16666666666667</v>
      </c>
      <c r="AX102" s="322"/>
      <c r="AY102" s="437">
        <f>R102-AV102</f>
        <v>0</v>
      </c>
      <c r="AZ102" s="439">
        <f>AV102/(R102/100)</f>
        <v>100</v>
      </c>
      <c r="BA102" s="437">
        <f t="shared" si="102"/>
        <v>2500000</v>
      </c>
      <c r="BB102" s="439"/>
    </row>
    <row r="103" spans="1:54" ht="29.1" customHeight="1" thickBot="1" x14ac:dyDescent="0.25">
      <c r="A103" s="15"/>
      <c r="B103" s="10"/>
      <c r="C103" s="10"/>
      <c r="D103" s="11"/>
      <c r="E103" s="16"/>
      <c r="F103" s="10"/>
      <c r="G103" s="18"/>
      <c r="H103" s="19"/>
      <c r="I103" s="20"/>
      <c r="J103" s="24" t="s">
        <v>76</v>
      </c>
      <c r="K103" s="10"/>
      <c r="L103" s="10"/>
      <c r="M103" s="11"/>
      <c r="N103" s="31" t="s">
        <v>20</v>
      </c>
      <c r="O103" s="364">
        <f t="shared" si="129"/>
        <v>2000000</v>
      </c>
      <c r="P103" s="364">
        <f t="shared" si="129"/>
        <v>2200000</v>
      </c>
      <c r="Q103" s="44">
        <f t="shared" si="129"/>
        <v>2400000</v>
      </c>
      <c r="R103" s="364">
        <f t="shared" si="129"/>
        <v>2500000</v>
      </c>
      <c r="S103" s="364">
        <f t="shared" si="129"/>
        <v>0</v>
      </c>
      <c r="T103" s="428">
        <f t="shared" si="129"/>
        <v>0</v>
      </c>
      <c r="U103" s="428">
        <f t="shared" si="129"/>
        <v>500000</v>
      </c>
      <c r="V103" s="428">
        <f t="shared" si="99"/>
        <v>500000</v>
      </c>
      <c r="W103" s="424">
        <f t="shared" si="62"/>
        <v>20</v>
      </c>
      <c r="X103" s="322"/>
      <c r="Y103" s="364">
        <f t="shared" si="130"/>
        <v>170000</v>
      </c>
      <c r="Z103" s="428">
        <f t="shared" si="130"/>
        <v>170000</v>
      </c>
      <c r="AA103" s="428">
        <f t="shared" si="130"/>
        <v>170000</v>
      </c>
      <c r="AB103" s="429">
        <f>AB104</f>
        <v>510000</v>
      </c>
      <c r="AC103" s="430">
        <f t="shared" si="132"/>
        <v>21.25</v>
      </c>
      <c r="AD103" s="322"/>
      <c r="AE103" s="428">
        <f t="shared" si="100"/>
        <v>1010000</v>
      </c>
      <c r="AF103" s="430">
        <f t="shared" si="133"/>
        <v>42.083333333333336</v>
      </c>
      <c r="AG103" s="322"/>
      <c r="AH103" s="364">
        <f t="shared" si="134"/>
        <v>350000</v>
      </c>
      <c r="AI103" s="428">
        <f t="shared" si="134"/>
        <v>350000</v>
      </c>
      <c r="AJ103" s="428">
        <f t="shared" si="134"/>
        <v>350000</v>
      </c>
      <c r="AK103" s="429">
        <f t="shared" si="135"/>
        <v>1050000</v>
      </c>
      <c r="AL103" s="430">
        <f t="shared" si="136"/>
        <v>43.75</v>
      </c>
      <c r="AM103" s="322"/>
      <c r="AN103" s="364">
        <f t="shared" si="137"/>
        <v>120000</v>
      </c>
      <c r="AO103" s="428">
        <f t="shared" si="137"/>
        <v>120000</v>
      </c>
      <c r="AP103" s="428">
        <f t="shared" si="137"/>
        <v>200000</v>
      </c>
      <c r="AQ103" s="428">
        <f t="shared" si="138"/>
        <v>440000</v>
      </c>
      <c r="AR103" s="430">
        <f t="shared" si="81"/>
        <v>18.333333333333332</v>
      </c>
      <c r="AS103" s="322"/>
      <c r="AT103" s="428">
        <f t="shared" si="101"/>
        <v>1490000</v>
      </c>
      <c r="AU103" s="428">
        <f t="shared" si="97"/>
        <v>59.6</v>
      </c>
      <c r="AV103" s="428">
        <f>AE103+AT103</f>
        <v>2500000</v>
      </c>
      <c r="AW103" s="430">
        <f>AV103/(Q103/100)</f>
        <v>104.16666666666667</v>
      </c>
      <c r="AX103" s="322"/>
      <c r="AY103" s="428">
        <f>R103-AV103</f>
        <v>0</v>
      </c>
      <c r="AZ103" s="430">
        <f>AV103/(R103/100)</f>
        <v>100</v>
      </c>
      <c r="BA103" s="428">
        <f t="shared" si="102"/>
        <v>2500000</v>
      </c>
      <c r="BB103" s="430"/>
    </row>
    <row r="104" spans="1:54" ht="29.1" customHeight="1" thickBot="1" x14ac:dyDescent="0.25">
      <c r="A104" s="15"/>
      <c r="B104" s="10"/>
      <c r="C104" s="10"/>
      <c r="D104" s="11"/>
      <c r="E104" s="16"/>
      <c r="F104" s="10"/>
      <c r="G104" s="18"/>
      <c r="H104" s="19"/>
      <c r="I104" s="20"/>
      <c r="J104" s="16"/>
      <c r="K104" s="365">
        <v>1</v>
      </c>
      <c r="L104" s="10"/>
      <c r="M104" s="11"/>
      <c r="N104" s="366" t="s">
        <v>21</v>
      </c>
      <c r="O104" s="368">
        <f t="shared" si="129"/>
        <v>2000000</v>
      </c>
      <c r="P104" s="368">
        <f t="shared" si="129"/>
        <v>2200000</v>
      </c>
      <c r="Q104" s="367">
        <f t="shared" si="129"/>
        <v>2400000</v>
      </c>
      <c r="R104" s="368">
        <f t="shared" si="129"/>
        <v>2500000</v>
      </c>
      <c r="S104" s="368">
        <f t="shared" si="129"/>
        <v>0</v>
      </c>
      <c r="T104" s="440">
        <f t="shared" si="129"/>
        <v>0</v>
      </c>
      <c r="U104" s="440">
        <f t="shared" si="129"/>
        <v>500000</v>
      </c>
      <c r="V104" s="440">
        <f t="shared" si="99"/>
        <v>500000</v>
      </c>
      <c r="W104" s="424">
        <f t="shared" si="62"/>
        <v>20</v>
      </c>
      <c r="X104" s="322"/>
      <c r="Y104" s="368">
        <f t="shared" si="130"/>
        <v>170000</v>
      </c>
      <c r="Z104" s="440">
        <f t="shared" si="130"/>
        <v>170000</v>
      </c>
      <c r="AA104" s="440">
        <f t="shared" si="130"/>
        <v>170000</v>
      </c>
      <c r="AB104" s="448">
        <f>AB105</f>
        <v>510000</v>
      </c>
      <c r="AC104" s="441">
        <f t="shared" si="132"/>
        <v>21.25</v>
      </c>
      <c r="AD104" s="322"/>
      <c r="AE104" s="440">
        <f t="shared" si="100"/>
        <v>1010000</v>
      </c>
      <c r="AF104" s="441">
        <f t="shared" si="133"/>
        <v>42.083333333333336</v>
      </c>
      <c r="AG104" s="322"/>
      <c r="AH104" s="368">
        <f t="shared" si="134"/>
        <v>350000</v>
      </c>
      <c r="AI104" s="440">
        <f t="shared" si="134"/>
        <v>350000</v>
      </c>
      <c r="AJ104" s="440">
        <f t="shared" si="134"/>
        <v>350000</v>
      </c>
      <c r="AK104" s="448">
        <f t="shared" si="135"/>
        <v>1050000</v>
      </c>
      <c r="AL104" s="441">
        <f t="shared" si="136"/>
        <v>43.75</v>
      </c>
      <c r="AM104" s="322"/>
      <c r="AN104" s="368">
        <f t="shared" si="137"/>
        <v>120000</v>
      </c>
      <c r="AO104" s="440">
        <f t="shared" si="137"/>
        <v>120000</v>
      </c>
      <c r="AP104" s="440">
        <f t="shared" si="137"/>
        <v>200000</v>
      </c>
      <c r="AQ104" s="44">
        <f t="shared" si="138"/>
        <v>440000</v>
      </c>
      <c r="AR104" s="441">
        <f t="shared" si="81"/>
        <v>18.333333333333332</v>
      </c>
      <c r="AS104" s="322"/>
      <c r="AT104" s="440">
        <f t="shared" si="101"/>
        <v>1490000</v>
      </c>
      <c r="AU104" s="440">
        <f t="shared" si="97"/>
        <v>59.6</v>
      </c>
      <c r="AV104" s="440">
        <f>AE104+AT104</f>
        <v>2500000</v>
      </c>
      <c r="AW104" s="441">
        <f>AV104/(Q104/100)</f>
        <v>104.16666666666667</v>
      </c>
      <c r="AX104" s="322"/>
      <c r="AY104" s="440">
        <f>R104-AV104</f>
        <v>0</v>
      </c>
      <c r="AZ104" s="441">
        <f>AV104/(R104/100)</f>
        <v>100</v>
      </c>
      <c r="BA104" s="440">
        <f t="shared" si="102"/>
        <v>2500000</v>
      </c>
      <c r="BB104" s="441"/>
    </row>
    <row r="105" spans="1:54" ht="29.1" customHeight="1" thickBot="1" x14ac:dyDescent="0.25">
      <c r="A105" s="15"/>
      <c r="B105" s="10"/>
      <c r="C105" s="10"/>
      <c r="D105" s="11"/>
      <c r="E105" s="16"/>
      <c r="F105" s="10"/>
      <c r="G105" s="18"/>
      <c r="H105" s="19"/>
      <c r="I105" s="20"/>
      <c r="J105" s="16"/>
      <c r="K105" s="10"/>
      <c r="L105" s="377">
        <v>6</v>
      </c>
      <c r="M105" s="11"/>
      <c r="N105" s="378" t="s">
        <v>215</v>
      </c>
      <c r="O105" s="380">
        <f t="shared" ref="O105:U105" si="139">O106+O107+O108+O109</f>
        <v>2000000</v>
      </c>
      <c r="P105" s="380">
        <f t="shared" si="139"/>
        <v>2200000</v>
      </c>
      <c r="Q105" s="379">
        <f t="shared" si="139"/>
        <v>2400000</v>
      </c>
      <c r="R105" s="380">
        <f t="shared" si="139"/>
        <v>2500000</v>
      </c>
      <c r="S105" s="380">
        <f t="shared" si="139"/>
        <v>0</v>
      </c>
      <c r="T105" s="380">
        <f t="shared" si="139"/>
        <v>0</v>
      </c>
      <c r="U105" s="380">
        <f t="shared" si="139"/>
        <v>500000</v>
      </c>
      <c r="V105" s="379">
        <f t="shared" si="99"/>
        <v>500000</v>
      </c>
      <c r="W105" s="424">
        <f t="shared" si="62"/>
        <v>20</v>
      </c>
      <c r="X105" s="322"/>
      <c r="Y105" s="380">
        <f>Y106+Y107+Y108+Y109</f>
        <v>170000</v>
      </c>
      <c r="Z105" s="442">
        <f>Z106+Z107+Z108+Z109</f>
        <v>170000</v>
      </c>
      <c r="AA105" s="442">
        <f>AA106+AA107+AA108+AA109</f>
        <v>170000</v>
      </c>
      <c r="AB105" s="442">
        <f>AB106+AB107+AB108+AB109</f>
        <v>510000</v>
      </c>
      <c r="AC105" s="443">
        <f t="shared" si="132"/>
        <v>21.25</v>
      </c>
      <c r="AD105" s="322"/>
      <c r="AE105" s="379">
        <f t="shared" si="100"/>
        <v>1010000</v>
      </c>
      <c r="AF105" s="443">
        <f t="shared" si="133"/>
        <v>42.083333333333336</v>
      </c>
      <c r="AG105" s="322"/>
      <c r="AH105" s="380">
        <f>AH106+AH107+AH108+AH109</f>
        <v>350000</v>
      </c>
      <c r="AI105" s="442">
        <f>AI106+AI107+AI108+AI109</f>
        <v>350000</v>
      </c>
      <c r="AJ105" s="442">
        <f>AJ106+AJ107+AJ108+AJ109</f>
        <v>350000</v>
      </c>
      <c r="AK105" s="442">
        <f>AK106+AK107+AK108+AK109</f>
        <v>1050000</v>
      </c>
      <c r="AL105" s="443">
        <f t="shared" si="136"/>
        <v>43.75</v>
      </c>
      <c r="AM105" s="322"/>
      <c r="AN105" s="380">
        <f>AN106+AN107+AN108+AN109</f>
        <v>120000</v>
      </c>
      <c r="AO105" s="442">
        <f>AO106+AO107+AO108+AO109</f>
        <v>120000</v>
      </c>
      <c r="AP105" s="442">
        <f>AP106+AP107+AP108+AP109</f>
        <v>200000</v>
      </c>
      <c r="AQ105" s="44">
        <f>AQ106+AQ107+AQ108+AQ109</f>
        <v>440000</v>
      </c>
      <c r="AR105" s="443">
        <f t="shared" si="81"/>
        <v>18.333333333333332</v>
      </c>
      <c r="AS105" s="322"/>
      <c r="AT105" s="380">
        <f t="shared" si="101"/>
        <v>1490000</v>
      </c>
      <c r="AU105" s="380">
        <f t="shared" si="97"/>
        <v>59.6</v>
      </c>
      <c r="AV105" s="379">
        <f>AE105+AT105</f>
        <v>2500000</v>
      </c>
      <c r="AW105" s="443">
        <f>AV105/(Q105/100)</f>
        <v>104.16666666666667</v>
      </c>
      <c r="AX105" s="322"/>
      <c r="AY105" s="379">
        <f>R105-AV105</f>
        <v>0</v>
      </c>
      <c r="AZ105" s="443">
        <f>AV105/(R105/100)</f>
        <v>100</v>
      </c>
      <c r="BA105" s="379">
        <f t="shared" si="102"/>
        <v>2500000</v>
      </c>
      <c r="BB105" s="443"/>
    </row>
    <row r="106" spans="1:54" ht="29.1" customHeight="1" thickBot="1" x14ac:dyDescent="0.25">
      <c r="A106" s="15"/>
      <c r="B106" s="10"/>
      <c r="C106" s="10"/>
      <c r="D106" s="11"/>
      <c r="E106" s="16"/>
      <c r="F106" s="10"/>
      <c r="G106" s="18"/>
      <c r="H106" s="19"/>
      <c r="I106" s="20"/>
      <c r="J106" s="16"/>
      <c r="K106" s="10"/>
      <c r="L106" s="10"/>
      <c r="M106" s="381" t="s">
        <v>74</v>
      </c>
      <c r="N106" s="382" t="s">
        <v>216</v>
      </c>
      <c r="O106" s="384">
        <f>[2]ÖD1!P2987</f>
        <v>400000</v>
      </c>
      <c r="P106" s="384">
        <f>[2]ÖD1!Q2987</f>
        <v>400000</v>
      </c>
      <c r="Q106" s="383">
        <f>[2]ÖD1!R2987</f>
        <v>400000</v>
      </c>
      <c r="R106" s="384">
        <v>700000</v>
      </c>
      <c r="S106" s="384"/>
      <c r="T106" s="444"/>
      <c r="U106" s="444">
        <v>100000</v>
      </c>
      <c r="V106" s="444">
        <f t="shared" si="99"/>
        <v>100000</v>
      </c>
      <c r="W106" s="424">
        <f t="shared" si="62"/>
        <v>14.285714285714286</v>
      </c>
      <c r="X106" s="322"/>
      <c r="Y106" s="384">
        <v>70000</v>
      </c>
      <c r="Z106" s="444">
        <v>70000</v>
      </c>
      <c r="AA106" s="444">
        <v>70000</v>
      </c>
      <c r="AB106" s="445">
        <f>Y106+Z106+AA106</f>
        <v>210000</v>
      </c>
      <c r="AC106" s="446">
        <f t="shared" si="132"/>
        <v>52.5</v>
      </c>
      <c r="AD106" s="322"/>
      <c r="AE106" s="444">
        <f t="shared" si="100"/>
        <v>310000</v>
      </c>
      <c r="AF106" s="446">
        <f t="shared" si="133"/>
        <v>77.5</v>
      </c>
      <c r="AG106" s="322"/>
      <c r="AH106" s="384">
        <v>130000</v>
      </c>
      <c r="AI106" s="384">
        <v>130000</v>
      </c>
      <c r="AJ106" s="384">
        <v>130000</v>
      </c>
      <c r="AK106" s="445">
        <f>AH106+AI106+AJ106</f>
        <v>390000</v>
      </c>
      <c r="AL106" s="446">
        <f t="shared" si="136"/>
        <v>97.5</v>
      </c>
      <c r="AM106" s="322"/>
      <c r="AN106" s="384"/>
      <c r="AO106" s="444"/>
      <c r="AP106" s="444"/>
      <c r="AQ106" s="437">
        <f>AN106+AO106+AP106</f>
        <v>0</v>
      </c>
      <c r="AR106" s="446">
        <f t="shared" si="81"/>
        <v>0</v>
      </c>
      <c r="AS106" s="322"/>
      <c r="AT106" s="444">
        <f t="shared" si="101"/>
        <v>390000</v>
      </c>
      <c r="AU106" s="444">
        <f t="shared" si="97"/>
        <v>55.714285714285715</v>
      </c>
      <c r="AV106" s="444">
        <f>AE106+AT106</f>
        <v>700000</v>
      </c>
      <c r="AW106" s="446">
        <f>AV106/(Q106/100)</f>
        <v>175</v>
      </c>
      <c r="AX106" s="322"/>
      <c r="AY106" s="444">
        <f>R106-AV106</f>
        <v>0</v>
      </c>
      <c r="AZ106" s="446">
        <f>AV106/(R106/100)</f>
        <v>100</v>
      </c>
      <c r="BA106" s="444">
        <f t="shared" si="102"/>
        <v>700000</v>
      </c>
      <c r="BB106" s="446"/>
    </row>
    <row r="107" spans="1:54" ht="29.1" customHeight="1" thickBot="1" x14ac:dyDescent="0.25">
      <c r="A107" s="15"/>
      <c r="B107" s="10"/>
      <c r="C107" s="10"/>
      <c r="D107" s="11"/>
      <c r="E107" s="16"/>
      <c r="F107" s="10"/>
      <c r="G107" s="18"/>
      <c r="H107" s="19"/>
      <c r="I107" s="20"/>
      <c r="J107" s="16"/>
      <c r="K107" s="10"/>
      <c r="L107" s="10"/>
      <c r="M107" s="381" t="s">
        <v>69</v>
      </c>
      <c r="N107" s="382" t="s">
        <v>217</v>
      </c>
      <c r="O107" s="384">
        <f>[2]ÖD1!P2988</f>
        <v>1200000</v>
      </c>
      <c r="P107" s="384">
        <f>[2]ÖD1!Q2988</f>
        <v>1400000</v>
      </c>
      <c r="Q107" s="383">
        <f>[2]ÖD1!R2988</f>
        <v>1600000</v>
      </c>
      <c r="R107" s="384">
        <v>1800000</v>
      </c>
      <c r="S107" s="384"/>
      <c r="T107" s="444"/>
      <c r="U107" s="444">
        <v>400000</v>
      </c>
      <c r="V107" s="444">
        <f t="shared" si="99"/>
        <v>400000</v>
      </c>
      <c r="W107" s="424">
        <f t="shared" si="62"/>
        <v>22.222222222222221</v>
      </c>
      <c r="X107" s="322"/>
      <c r="Y107" s="384">
        <v>100000</v>
      </c>
      <c r="Z107" s="384">
        <v>100000</v>
      </c>
      <c r="AA107" s="384">
        <v>100000</v>
      </c>
      <c r="AB107" s="445">
        <f>Y107+Z107+AA107</f>
        <v>300000</v>
      </c>
      <c r="AC107" s="446">
        <f t="shared" si="132"/>
        <v>18.75</v>
      </c>
      <c r="AD107" s="322"/>
      <c r="AE107" s="444">
        <f t="shared" si="100"/>
        <v>700000</v>
      </c>
      <c r="AF107" s="446">
        <f t="shared" si="133"/>
        <v>43.75</v>
      </c>
      <c r="AG107" s="322"/>
      <c r="AH107" s="384">
        <v>220000</v>
      </c>
      <c r="AI107" s="444">
        <v>220000</v>
      </c>
      <c r="AJ107" s="444">
        <v>220000</v>
      </c>
      <c r="AK107" s="445">
        <f>AH107+AI107+AJ107</f>
        <v>660000</v>
      </c>
      <c r="AL107" s="446">
        <f t="shared" si="136"/>
        <v>41.25</v>
      </c>
      <c r="AM107" s="322"/>
      <c r="AN107" s="384">
        <v>120000</v>
      </c>
      <c r="AO107" s="444">
        <v>120000</v>
      </c>
      <c r="AP107" s="444">
        <v>200000</v>
      </c>
      <c r="AQ107" s="428">
        <f>AN107+AO107+AP107</f>
        <v>440000</v>
      </c>
      <c r="AR107" s="446">
        <f t="shared" si="81"/>
        <v>27.5</v>
      </c>
      <c r="AS107" s="322"/>
      <c r="AT107" s="444">
        <f t="shared" si="101"/>
        <v>1100000</v>
      </c>
      <c r="AU107" s="444">
        <f t="shared" si="97"/>
        <v>61.111111111111114</v>
      </c>
      <c r="AV107" s="444">
        <f>AE107+AT107</f>
        <v>1800000</v>
      </c>
      <c r="AW107" s="446">
        <f>AV107/(Q107/100)</f>
        <v>112.5</v>
      </c>
      <c r="AX107" s="322"/>
      <c r="AY107" s="444">
        <f>R107-AV107</f>
        <v>0</v>
      </c>
      <c r="AZ107" s="446">
        <f>AV107/(R107/100)</f>
        <v>100</v>
      </c>
      <c r="BA107" s="444">
        <f t="shared" si="102"/>
        <v>1800000</v>
      </c>
      <c r="BB107" s="446"/>
    </row>
    <row r="108" spans="1:54" ht="29.1" customHeight="1" thickBot="1" x14ac:dyDescent="0.25">
      <c r="A108" s="15"/>
      <c r="B108" s="10"/>
      <c r="C108" s="10"/>
      <c r="D108" s="11"/>
      <c r="E108" s="16"/>
      <c r="F108" s="10"/>
      <c r="G108" s="18"/>
      <c r="H108" s="19"/>
      <c r="I108" s="20"/>
      <c r="J108" s="16"/>
      <c r="K108" s="10"/>
      <c r="L108" s="10"/>
      <c r="M108" s="381" t="s">
        <v>70</v>
      </c>
      <c r="N108" s="382" t="s">
        <v>218</v>
      </c>
      <c r="O108" s="376">
        <f>[2]ÖD1!P2989</f>
        <v>200000</v>
      </c>
      <c r="P108" s="376">
        <f>[2]ÖD1!Q2989</f>
        <v>200000</v>
      </c>
      <c r="Q108" s="300">
        <f>[2]ÖD1!R2989</f>
        <v>200000</v>
      </c>
      <c r="R108" s="376"/>
      <c r="S108" s="376"/>
      <c r="T108" s="444"/>
      <c r="U108" s="444"/>
      <c r="V108" s="444">
        <f t="shared" si="99"/>
        <v>0</v>
      </c>
      <c r="W108" s="424" t="e">
        <f t="shared" si="62"/>
        <v>#DIV/0!</v>
      </c>
      <c r="X108" s="322"/>
      <c r="Y108" s="376"/>
      <c r="Z108" s="444"/>
      <c r="AA108" s="444"/>
      <c r="AB108" s="445">
        <f>Y108+Z108+AA108</f>
        <v>0</v>
      </c>
      <c r="AC108" s="446">
        <f t="shared" si="132"/>
        <v>0</v>
      </c>
      <c r="AD108" s="322"/>
      <c r="AE108" s="444">
        <f t="shared" si="100"/>
        <v>0</v>
      </c>
      <c r="AF108" s="446">
        <f t="shared" si="133"/>
        <v>0</v>
      </c>
      <c r="AG108" s="322"/>
      <c r="AH108" s="376"/>
      <c r="AI108" s="444"/>
      <c r="AJ108" s="444"/>
      <c r="AK108" s="445">
        <f>AH108+AI108+AJ108</f>
        <v>0</v>
      </c>
      <c r="AL108" s="446">
        <f t="shared" si="136"/>
        <v>0</v>
      </c>
      <c r="AM108" s="322"/>
      <c r="AN108" s="376"/>
      <c r="AO108" s="444"/>
      <c r="AP108" s="444"/>
      <c r="AQ108" s="440">
        <f>AN108+AO108+AP108</f>
        <v>0</v>
      </c>
      <c r="AR108" s="446">
        <f t="shared" si="81"/>
        <v>0</v>
      </c>
      <c r="AS108" s="322"/>
      <c r="AT108" s="444">
        <f t="shared" si="101"/>
        <v>0</v>
      </c>
      <c r="AU108" s="444" t="e">
        <f t="shared" si="97"/>
        <v>#DIV/0!</v>
      </c>
      <c r="AV108" s="444">
        <f>AE108+AT108</f>
        <v>0</v>
      </c>
      <c r="AW108" s="446">
        <f>AV108/(Q108/100)</f>
        <v>0</v>
      </c>
      <c r="AX108" s="322"/>
      <c r="AY108" s="444">
        <f>R108-AV108</f>
        <v>0</v>
      </c>
      <c r="AZ108" s="446" t="e">
        <f>AV108/(R108/100)</f>
        <v>#DIV/0!</v>
      </c>
      <c r="BA108" s="444">
        <f t="shared" si="102"/>
        <v>0</v>
      </c>
      <c r="BB108" s="446"/>
    </row>
    <row r="109" spans="1:54" ht="29.1" customHeight="1" thickBot="1" x14ac:dyDescent="0.25">
      <c r="A109" s="15"/>
      <c r="B109" s="10"/>
      <c r="C109" s="10"/>
      <c r="D109" s="11"/>
      <c r="E109" s="16"/>
      <c r="F109" s="10"/>
      <c r="G109" s="18"/>
      <c r="H109" s="19"/>
      <c r="I109" s="20"/>
      <c r="J109" s="16"/>
      <c r="K109" s="10"/>
      <c r="L109" s="10"/>
      <c r="M109" s="381">
        <v>90</v>
      </c>
      <c r="N109" s="382" t="s">
        <v>219</v>
      </c>
      <c r="O109" s="384">
        <f>[2]ÖD1!P2990</f>
        <v>200000</v>
      </c>
      <c r="P109" s="384">
        <f>[2]ÖD1!Q2990</f>
        <v>200000</v>
      </c>
      <c r="Q109" s="383">
        <f>[2]ÖD1!R2990</f>
        <v>200000</v>
      </c>
      <c r="R109" s="384"/>
      <c r="S109" s="384"/>
      <c r="T109" s="444"/>
      <c r="U109" s="444"/>
      <c r="V109" s="444">
        <f t="shared" si="99"/>
        <v>0</v>
      </c>
      <c r="W109" s="424" t="e">
        <f t="shared" si="62"/>
        <v>#DIV/0!</v>
      </c>
      <c r="X109" s="322"/>
      <c r="Y109" s="384"/>
      <c r="Z109" s="444"/>
      <c r="AA109" s="444"/>
      <c r="AB109" s="445">
        <f>Y109+Z109+AA109</f>
        <v>0</v>
      </c>
      <c r="AC109" s="446">
        <f t="shared" si="132"/>
        <v>0</v>
      </c>
      <c r="AD109" s="322"/>
      <c r="AE109" s="444">
        <f t="shared" si="100"/>
        <v>0</v>
      </c>
      <c r="AF109" s="446">
        <f t="shared" si="133"/>
        <v>0</v>
      </c>
      <c r="AG109" s="322"/>
      <c r="AH109" s="384"/>
      <c r="AI109" s="444"/>
      <c r="AJ109" s="444"/>
      <c r="AK109" s="445">
        <f>AH109+AI109+AJ109</f>
        <v>0</v>
      </c>
      <c r="AL109" s="446">
        <f t="shared" si="136"/>
        <v>0</v>
      </c>
      <c r="AM109" s="322"/>
      <c r="AN109" s="384"/>
      <c r="AO109" s="444"/>
      <c r="AP109" s="444"/>
      <c r="AQ109" s="379">
        <f>AN109+AO109+AP109</f>
        <v>0</v>
      </c>
      <c r="AR109" s="446">
        <f t="shared" si="81"/>
        <v>0</v>
      </c>
      <c r="AS109" s="322"/>
      <c r="AT109" s="444">
        <f t="shared" si="101"/>
        <v>0</v>
      </c>
      <c r="AU109" s="444" t="e">
        <f t="shared" si="97"/>
        <v>#DIV/0!</v>
      </c>
      <c r="AV109" s="444">
        <f>AE109+AT109</f>
        <v>0</v>
      </c>
      <c r="AW109" s="446">
        <f>AV109/(Q109/100)</f>
        <v>0</v>
      </c>
      <c r="AX109" s="322"/>
      <c r="AY109" s="444">
        <f>R109-AV109</f>
        <v>0</v>
      </c>
      <c r="AZ109" s="446" t="e">
        <f>AV109/(R109/100)</f>
        <v>#DIV/0!</v>
      </c>
      <c r="BA109" s="444">
        <f t="shared" si="102"/>
        <v>0</v>
      </c>
      <c r="BB109" s="446"/>
    </row>
    <row r="110" spans="1:54" s="9" customFormat="1" ht="29.1" customHeight="1" thickBot="1" x14ac:dyDescent="0.25">
      <c r="A110" s="12"/>
      <c r="B110" s="3"/>
      <c r="C110" s="3"/>
      <c r="D110" s="14" t="s">
        <v>72</v>
      </c>
      <c r="E110" s="7"/>
      <c r="F110" s="3"/>
      <c r="G110" s="4"/>
      <c r="H110" s="5"/>
      <c r="I110" s="6"/>
      <c r="J110" s="7"/>
      <c r="K110" s="3"/>
      <c r="L110" s="3"/>
      <c r="M110" s="8"/>
      <c r="N110" s="41" t="s">
        <v>137</v>
      </c>
      <c r="O110" s="324" t="e">
        <f t="shared" ref="O110:U116" si="140">O111</f>
        <v>#REF!</v>
      </c>
      <c r="P110" s="324" t="e">
        <f t="shared" si="140"/>
        <v>#REF!</v>
      </c>
      <c r="Q110" s="45">
        <f t="shared" si="140"/>
        <v>2344000</v>
      </c>
      <c r="R110" s="324">
        <f t="shared" si="140"/>
        <v>1319000</v>
      </c>
      <c r="S110" s="324">
        <f t="shared" si="140"/>
        <v>0</v>
      </c>
      <c r="T110" s="431">
        <f t="shared" si="140"/>
        <v>0</v>
      </c>
      <c r="U110" s="431">
        <f t="shared" si="140"/>
        <v>100000</v>
      </c>
      <c r="V110" s="431">
        <f t="shared" si="99"/>
        <v>100000</v>
      </c>
      <c r="W110" s="424">
        <f t="shared" ref="W110:W163" si="141">V110/(R110/100)</f>
        <v>7.5815011372251702</v>
      </c>
      <c r="X110" s="322"/>
      <c r="Y110" s="324">
        <f t="shared" ref="Y110:AA116" si="142">Y111</f>
        <v>100000</v>
      </c>
      <c r="Z110" s="431">
        <f t="shared" si="142"/>
        <v>100000</v>
      </c>
      <c r="AA110" s="431">
        <f t="shared" si="142"/>
        <v>100000</v>
      </c>
      <c r="AB110" s="432">
        <f t="shared" ref="AB110:AB115" si="143">AB111</f>
        <v>300000</v>
      </c>
      <c r="AC110" s="433">
        <f t="shared" si="132"/>
        <v>12.798634812286689</v>
      </c>
      <c r="AD110" s="322"/>
      <c r="AE110" s="431">
        <f t="shared" si="100"/>
        <v>400000</v>
      </c>
      <c r="AF110" s="433">
        <f t="shared" si="133"/>
        <v>17.064846416382252</v>
      </c>
      <c r="AG110" s="322"/>
      <c r="AH110" s="324">
        <f t="shared" ref="AH110:AJ116" si="144">AH111</f>
        <v>200000</v>
      </c>
      <c r="AI110" s="431">
        <f t="shared" si="144"/>
        <v>200000</v>
      </c>
      <c r="AJ110" s="431">
        <f t="shared" si="144"/>
        <v>200000</v>
      </c>
      <c r="AK110" s="432">
        <f t="shared" ref="AK110:AK115" si="145">AK111</f>
        <v>600000</v>
      </c>
      <c r="AL110" s="433">
        <f t="shared" si="136"/>
        <v>25.597269624573379</v>
      </c>
      <c r="AM110" s="322"/>
      <c r="AN110" s="324">
        <f t="shared" ref="AN110:AP116" si="146">AN111</f>
        <v>109000</v>
      </c>
      <c r="AO110" s="431">
        <f t="shared" si="146"/>
        <v>100000</v>
      </c>
      <c r="AP110" s="431">
        <f t="shared" si="146"/>
        <v>110000</v>
      </c>
      <c r="AQ110" s="444">
        <f t="shared" ref="AQ110:AQ115" si="147">AQ111</f>
        <v>319000</v>
      </c>
      <c r="AR110" s="433">
        <f t="shared" si="81"/>
        <v>13.609215017064846</v>
      </c>
      <c r="AS110" s="322"/>
      <c r="AT110" s="431">
        <f t="shared" si="101"/>
        <v>919000</v>
      </c>
      <c r="AU110" s="431">
        <f t="shared" si="97"/>
        <v>69.673995451099316</v>
      </c>
      <c r="AV110" s="431">
        <f>AE110+AT110</f>
        <v>1319000</v>
      </c>
      <c r="AW110" s="433">
        <f>AV110/(Q110/100)</f>
        <v>56.271331058020479</v>
      </c>
      <c r="AX110" s="322"/>
      <c r="AY110" s="431">
        <f>R110-AV110</f>
        <v>0</v>
      </c>
      <c r="AZ110" s="433">
        <f>AV110/(R110/100)</f>
        <v>100</v>
      </c>
      <c r="BA110" s="431">
        <f t="shared" si="102"/>
        <v>1319000</v>
      </c>
      <c r="BB110" s="433"/>
    </row>
    <row r="111" spans="1:54" s="9" customFormat="1" ht="29.1" customHeight="1" thickBot="1" x14ac:dyDescent="0.25">
      <c r="A111" s="12"/>
      <c r="B111" s="3"/>
      <c r="C111" s="3"/>
      <c r="D111" s="8"/>
      <c r="E111" s="1" t="s">
        <v>73</v>
      </c>
      <c r="F111" s="3"/>
      <c r="G111" s="4"/>
      <c r="H111" s="5"/>
      <c r="I111" s="6"/>
      <c r="J111" s="7"/>
      <c r="K111" s="3"/>
      <c r="L111" s="3"/>
      <c r="M111" s="8"/>
      <c r="N111" s="40" t="s">
        <v>14</v>
      </c>
      <c r="O111" s="326" t="e">
        <f t="shared" si="140"/>
        <v>#REF!</v>
      </c>
      <c r="P111" s="326" t="e">
        <f t="shared" si="140"/>
        <v>#REF!</v>
      </c>
      <c r="Q111" s="43">
        <f t="shared" si="140"/>
        <v>2344000</v>
      </c>
      <c r="R111" s="326">
        <f t="shared" si="140"/>
        <v>1319000</v>
      </c>
      <c r="S111" s="326">
        <f t="shared" si="140"/>
        <v>0</v>
      </c>
      <c r="T111" s="434">
        <f t="shared" si="140"/>
        <v>0</v>
      </c>
      <c r="U111" s="434">
        <f t="shared" si="140"/>
        <v>100000</v>
      </c>
      <c r="V111" s="434">
        <f t="shared" si="99"/>
        <v>100000</v>
      </c>
      <c r="W111" s="424">
        <f t="shared" si="141"/>
        <v>7.5815011372251702</v>
      </c>
      <c r="X111" s="322"/>
      <c r="Y111" s="326">
        <f t="shared" si="142"/>
        <v>100000</v>
      </c>
      <c r="Z111" s="434">
        <f t="shared" si="142"/>
        <v>100000</v>
      </c>
      <c r="AA111" s="434">
        <f t="shared" si="142"/>
        <v>100000</v>
      </c>
      <c r="AB111" s="435">
        <f t="shared" si="143"/>
        <v>300000</v>
      </c>
      <c r="AC111" s="436">
        <f t="shared" si="132"/>
        <v>12.798634812286689</v>
      </c>
      <c r="AD111" s="322"/>
      <c r="AE111" s="434">
        <f t="shared" si="100"/>
        <v>400000</v>
      </c>
      <c r="AF111" s="436">
        <f t="shared" si="133"/>
        <v>17.064846416382252</v>
      </c>
      <c r="AG111" s="322"/>
      <c r="AH111" s="326">
        <f t="shared" si="144"/>
        <v>200000</v>
      </c>
      <c r="AI111" s="434">
        <f t="shared" si="144"/>
        <v>200000</v>
      </c>
      <c r="AJ111" s="434">
        <f t="shared" si="144"/>
        <v>200000</v>
      </c>
      <c r="AK111" s="435">
        <f t="shared" si="145"/>
        <v>600000</v>
      </c>
      <c r="AL111" s="436">
        <f t="shared" si="136"/>
        <v>25.597269624573379</v>
      </c>
      <c r="AM111" s="322"/>
      <c r="AN111" s="326">
        <f t="shared" si="146"/>
        <v>109000</v>
      </c>
      <c r="AO111" s="434">
        <f t="shared" si="146"/>
        <v>100000</v>
      </c>
      <c r="AP111" s="434">
        <f t="shared" si="146"/>
        <v>110000</v>
      </c>
      <c r="AQ111" s="444">
        <f t="shared" si="147"/>
        <v>319000</v>
      </c>
      <c r="AR111" s="436">
        <f t="shared" si="81"/>
        <v>13.609215017064846</v>
      </c>
      <c r="AS111" s="322"/>
      <c r="AT111" s="434">
        <f t="shared" si="101"/>
        <v>919000</v>
      </c>
      <c r="AU111" s="434">
        <f t="shared" si="97"/>
        <v>69.673995451099316</v>
      </c>
      <c r="AV111" s="434">
        <f>AE111+AT111</f>
        <v>1319000</v>
      </c>
      <c r="AW111" s="436">
        <f>AV111/(Q111/100)</f>
        <v>56.271331058020479</v>
      </c>
      <c r="AX111" s="322"/>
      <c r="AY111" s="434">
        <f>R111-AV111</f>
        <v>0</v>
      </c>
      <c r="AZ111" s="436">
        <f>AV111/(R111/100)</f>
        <v>100</v>
      </c>
      <c r="BA111" s="434">
        <f t="shared" si="102"/>
        <v>1319000</v>
      </c>
      <c r="BB111" s="436"/>
    </row>
    <row r="112" spans="1:54" ht="29.1" customHeight="1" thickBot="1" x14ac:dyDescent="0.25">
      <c r="A112" s="15"/>
      <c r="B112" s="10"/>
      <c r="C112" s="10"/>
      <c r="D112" s="11"/>
      <c r="E112" s="16"/>
      <c r="F112" s="17">
        <v>6</v>
      </c>
      <c r="G112" s="18"/>
      <c r="H112" s="19"/>
      <c r="I112" s="20"/>
      <c r="J112" s="16"/>
      <c r="K112" s="10"/>
      <c r="L112" s="10"/>
      <c r="M112" s="11"/>
      <c r="N112" s="31" t="s">
        <v>47</v>
      </c>
      <c r="O112" s="364" t="e">
        <f t="shared" si="140"/>
        <v>#REF!</v>
      </c>
      <c r="P112" s="364" t="e">
        <f t="shared" si="140"/>
        <v>#REF!</v>
      </c>
      <c r="Q112" s="44">
        <f t="shared" si="140"/>
        <v>2344000</v>
      </c>
      <c r="R112" s="364">
        <f t="shared" si="140"/>
        <v>1319000</v>
      </c>
      <c r="S112" s="364">
        <f t="shared" si="140"/>
        <v>0</v>
      </c>
      <c r="T112" s="428">
        <f t="shared" si="140"/>
        <v>0</v>
      </c>
      <c r="U112" s="428">
        <f t="shared" si="140"/>
        <v>100000</v>
      </c>
      <c r="V112" s="428">
        <f t="shared" si="99"/>
        <v>100000</v>
      </c>
      <c r="W112" s="424">
        <f t="shared" si="141"/>
        <v>7.5815011372251702</v>
      </c>
      <c r="X112" s="322"/>
      <c r="Y112" s="364">
        <f t="shared" si="142"/>
        <v>100000</v>
      </c>
      <c r="Z112" s="428">
        <f t="shared" si="142"/>
        <v>100000</v>
      </c>
      <c r="AA112" s="428">
        <f t="shared" si="142"/>
        <v>100000</v>
      </c>
      <c r="AB112" s="429">
        <f t="shared" si="143"/>
        <v>300000</v>
      </c>
      <c r="AC112" s="430">
        <f t="shared" si="132"/>
        <v>12.798634812286689</v>
      </c>
      <c r="AD112" s="322"/>
      <c r="AE112" s="428">
        <f t="shared" si="100"/>
        <v>400000</v>
      </c>
      <c r="AF112" s="430">
        <f t="shared" si="133"/>
        <v>17.064846416382252</v>
      </c>
      <c r="AG112" s="322"/>
      <c r="AH112" s="364">
        <f t="shared" si="144"/>
        <v>200000</v>
      </c>
      <c r="AI112" s="428">
        <f t="shared" si="144"/>
        <v>200000</v>
      </c>
      <c r="AJ112" s="428">
        <f t="shared" si="144"/>
        <v>200000</v>
      </c>
      <c r="AK112" s="429">
        <f t="shared" si="145"/>
        <v>600000</v>
      </c>
      <c r="AL112" s="430">
        <f t="shared" si="136"/>
        <v>25.597269624573379</v>
      </c>
      <c r="AM112" s="322"/>
      <c r="AN112" s="364">
        <f t="shared" si="146"/>
        <v>109000</v>
      </c>
      <c r="AO112" s="428">
        <f t="shared" si="146"/>
        <v>100000</v>
      </c>
      <c r="AP112" s="428">
        <f t="shared" si="146"/>
        <v>110000</v>
      </c>
      <c r="AQ112" s="444">
        <f t="shared" si="147"/>
        <v>319000</v>
      </c>
      <c r="AR112" s="430">
        <f t="shared" si="81"/>
        <v>13.609215017064846</v>
      </c>
      <c r="AS112" s="322"/>
      <c r="AT112" s="428">
        <f t="shared" si="101"/>
        <v>919000</v>
      </c>
      <c r="AU112" s="428">
        <f t="shared" si="97"/>
        <v>69.673995451099316</v>
      </c>
      <c r="AV112" s="428">
        <f>AE112+AT112</f>
        <v>1319000</v>
      </c>
      <c r="AW112" s="430">
        <f>AV112/(Q112/100)</f>
        <v>56.271331058020479</v>
      </c>
      <c r="AX112" s="322"/>
      <c r="AY112" s="428">
        <f>R112-AV112</f>
        <v>0</v>
      </c>
      <c r="AZ112" s="430">
        <f>AV112/(R112/100)</f>
        <v>100</v>
      </c>
      <c r="BA112" s="428">
        <f t="shared" si="102"/>
        <v>1319000</v>
      </c>
      <c r="BB112" s="430"/>
    </row>
    <row r="113" spans="1:54" ht="29.1" customHeight="1" thickBot="1" x14ac:dyDescent="0.25">
      <c r="A113" s="15"/>
      <c r="B113" s="10"/>
      <c r="C113" s="10"/>
      <c r="D113" s="11"/>
      <c r="E113" s="16"/>
      <c r="F113" s="10"/>
      <c r="G113" s="21">
        <v>0</v>
      </c>
      <c r="H113" s="22"/>
      <c r="I113" s="20"/>
      <c r="J113" s="16"/>
      <c r="K113" s="10"/>
      <c r="L113" s="10"/>
      <c r="M113" s="11"/>
      <c r="N113" s="31" t="s">
        <v>47</v>
      </c>
      <c r="O113" s="364" t="e">
        <f t="shared" si="140"/>
        <v>#REF!</v>
      </c>
      <c r="P113" s="364" t="e">
        <f t="shared" si="140"/>
        <v>#REF!</v>
      </c>
      <c r="Q113" s="44">
        <f t="shared" si="140"/>
        <v>2344000</v>
      </c>
      <c r="R113" s="364">
        <f t="shared" si="140"/>
        <v>1319000</v>
      </c>
      <c r="S113" s="364">
        <f t="shared" si="140"/>
        <v>0</v>
      </c>
      <c r="T113" s="364">
        <f t="shared" si="140"/>
        <v>0</v>
      </c>
      <c r="U113" s="364">
        <f t="shared" si="140"/>
        <v>100000</v>
      </c>
      <c r="V113" s="44">
        <f t="shared" si="99"/>
        <v>100000</v>
      </c>
      <c r="W113" s="424">
        <f t="shared" si="141"/>
        <v>7.5815011372251702</v>
      </c>
      <c r="X113" s="322"/>
      <c r="Y113" s="364">
        <f t="shared" si="142"/>
        <v>100000</v>
      </c>
      <c r="Z113" s="428">
        <f t="shared" si="142"/>
        <v>100000</v>
      </c>
      <c r="AA113" s="428">
        <f t="shared" si="142"/>
        <v>100000</v>
      </c>
      <c r="AB113" s="429">
        <f t="shared" si="143"/>
        <v>300000</v>
      </c>
      <c r="AC113" s="430">
        <f t="shared" si="132"/>
        <v>12.798634812286689</v>
      </c>
      <c r="AD113" s="322"/>
      <c r="AE113" s="44">
        <f t="shared" si="100"/>
        <v>400000</v>
      </c>
      <c r="AF113" s="430">
        <f t="shared" si="133"/>
        <v>17.064846416382252</v>
      </c>
      <c r="AG113" s="322"/>
      <c r="AH113" s="364">
        <f t="shared" si="144"/>
        <v>200000</v>
      </c>
      <c r="AI113" s="428">
        <f t="shared" si="144"/>
        <v>200000</v>
      </c>
      <c r="AJ113" s="428">
        <f t="shared" si="144"/>
        <v>200000</v>
      </c>
      <c r="AK113" s="429">
        <f t="shared" si="145"/>
        <v>600000</v>
      </c>
      <c r="AL113" s="430">
        <f t="shared" si="136"/>
        <v>25.597269624573379</v>
      </c>
      <c r="AM113" s="322"/>
      <c r="AN113" s="364">
        <f t="shared" si="146"/>
        <v>109000</v>
      </c>
      <c r="AO113" s="428">
        <f t="shared" si="146"/>
        <v>100000</v>
      </c>
      <c r="AP113" s="428">
        <f t="shared" si="146"/>
        <v>110000</v>
      </c>
      <c r="AQ113" s="444">
        <f t="shared" si="147"/>
        <v>319000</v>
      </c>
      <c r="AR113" s="430">
        <f t="shared" si="81"/>
        <v>13.609215017064846</v>
      </c>
      <c r="AS113" s="322"/>
      <c r="AT113" s="364">
        <f t="shared" si="101"/>
        <v>919000</v>
      </c>
      <c r="AU113" s="364">
        <f t="shared" si="97"/>
        <v>69.673995451099316</v>
      </c>
      <c r="AV113" s="44">
        <f>AE113+AT113</f>
        <v>1319000</v>
      </c>
      <c r="AW113" s="430">
        <f>AV113/(Q113/100)</f>
        <v>56.271331058020479</v>
      </c>
      <c r="AX113" s="322"/>
      <c r="AY113" s="44">
        <f>R113-AV113</f>
        <v>0</v>
      </c>
      <c r="AZ113" s="430">
        <f>AV113/(R113/100)</f>
        <v>100</v>
      </c>
      <c r="BA113" s="44">
        <f t="shared" si="102"/>
        <v>1319000</v>
      </c>
      <c r="BB113" s="430"/>
    </row>
    <row r="114" spans="1:54" ht="29.1" customHeight="1" thickBot="1" x14ac:dyDescent="0.25">
      <c r="A114" s="15"/>
      <c r="B114" s="10"/>
      <c r="C114" s="10"/>
      <c r="D114" s="11"/>
      <c r="E114" s="16"/>
      <c r="F114" s="10"/>
      <c r="G114" s="21"/>
      <c r="H114" s="84" t="s">
        <v>72</v>
      </c>
      <c r="I114" s="404"/>
      <c r="J114" s="405"/>
      <c r="K114" s="406"/>
      <c r="L114" s="406"/>
      <c r="M114" s="407"/>
      <c r="N114" s="85" t="s">
        <v>107</v>
      </c>
      <c r="O114" s="408" t="e">
        <f t="shared" si="140"/>
        <v>#REF!</v>
      </c>
      <c r="P114" s="408" t="e">
        <f t="shared" si="140"/>
        <v>#REF!</v>
      </c>
      <c r="Q114" s="86">
        <f t="shared" si="140"/>
        <v>2344000</v>
      </c>
      <c r="R114" s="408">
        <f t="shared" si="140"/>
        <v>1319000</v>
      </c>
      <c r="S114" s="408">
        <f t="shared" si="140"/>
        <v>0</v>
      </c>
      <c r="T114" s="408">
        <f t="shared" si="140"/>
        <v>0</v>
      </c>
      <c r="U114" s="408">
        <f t="shared" si="140"/>
        <v>100000</v>
      </c>
      <c r="V114" s="86">
        <f t="shared" si="99"/>
        <v>100000</v>
      </c>
      <c r="W114" s="424">
        <f t="shared" si="141"/>
        <v>7.5815011372251702</v>
      </c>
      <c r="X114" s="322"/>
      <c r="Y114" s="408">
        <f t="shared" si="142"/>
        <v>100000</v>
      </c>
      <c r="Z114" s="450">
        <f t="shared" si="142"/>
        <v>100000</v>
      </c>
      <c r="AA114" s="450">
        <f t="shared" si="142"/>
        <v>100000</v>
      </c>
      <c r="AB114" s="451">
        <f t="shared" si="143"/>
        <v>300000</v>
      </c>
      <c r="AC114" s="452">
        <f>AB114/(Q114/100)</f>
        <v>12.798634812286689</v>
      </c>
      <c r="AD114" s="322"/>
      <c r="AE114" s="86">
        <f t="shared" si="100"/>
        <v>400000</v>
      </c>
      <c r="AF114" s="452">
        <f>AE114/(Q114/100)</f>
        <v>17.064846416382252</v>
      </c>
      <c r="AG114" s="322"/>
      <c r="AH114" s="408">
        <f t="shared" si="144"/>
        <v>200000</v>
      </c>
      <c r="AI114" s="450">
        <f t="shared" si="144"/>
        <v>200000</v>
      </c>
      <c r="AJ114" s="450">
        <f t="shared" si="144"/>
        <v>200000</v>
      </c>
      <c r="AK114" s="451">
        <f t="shared" si="145"/>
        <v>600000</v>
      </c>
      <c r="AL114" s="452">
        <f>AK114/(Q114/100)</f>
        <v>25.597269624573379</v>
      </c>
      <c r="AM114" s="322"/>
      <c r="AN114" s="408">
        <f t="shared" si="146"/>
        <v>109000</v>
      </c>
      <c r="AO114" s="450">
        <f t="shared" si="146"/>
        <v>100000</v>
      </c>
      <c r="AP114" s="450">
        <f t="shared" si="146"/>
        <v>110000</v>
      </c>
      <c r="AQ114" s="431">
        <f t="shared" si="147"/>
        <v>319000</v>
      </c>
      <c r="AR114" s="452">
        <f>AQ114/(Q114/100)</f>
        <v>13.609215017064846</v>
      </c>
      <c r="AS114" s="322"/>
      <c r="AT114" s="408">
        <f t="shared" si="101"/>
        <v>919000</v>
      </c>
      <c r="AU114" s="408">
        <f t="shared" si="97"/>
        <v>69.673995451099316</v>
      </c>
      <c r="AV114" s="86">
        <f>AE114+AT114</f>
        <v>1319000</v>
      </c>
      <c r="AW114" s="452">
        <f>AV114/(Q114/100)</f>
        <v>56.271331058020479</v>
      </c>
      <c r="AX114" s="322"/>
      <c r="AY114" s="86">
        <f>R114-AV114</f>
        <v>0</v>
      </c>
      <c r="AZ114" s="452">
        <f>AV114/(R114/100)</f>
        <v>100</v>
      </c>
      <c r="BA114" s="86">
        <f t="shared" si="102"/>
        <v>1319000</v>
      </c>
      <c r="BB114" s="452"/>
    </row>
    <row r="115" spans="1:54" s="9" customFormat="1" ht="29.1" customHeight="1" thickBot="1" x14ac:dyDescent="0.25">
      <c r="A115" s="12"/>
      <c r="B115" s="3"/>
      <c r="C115" s="3"/>
      <c r="D115" s="8"/>
      <c r="E115" s="7"/>
      <c r="F115" s="3"/>
      <c r="G115" s="4"/>
      <c r="H115" s="5"/>
      <c r="I115" s="23">
        <v>2</v>
      </c>
      <c r="J115" s="7"/>
      <c r="K115" s="3"/>
      <c r="L115" s="3"/>
      <c r="M115" s="8"/>
      <c r="N115" s="30" t="s">
        <v>126</v>
      </c>
      <c r="O115" s="297" t="e">
        <f t="shared" si="140"/>
        <v>#REF!</v>
      </c>
      <c r="P115" s="297" t="e">
        <f t="shared" si="140"/>
        <v>#REF!</v>
      </c>
      <c r="Q115" s="46">
        <f t="shared" si="140"/>
        <v>2344000</v>
      </c>
      <c r="R115" s="297">
        <f t="shared" si="140"/>
        <v>1319000</v>
      </c>
      <c r="S115" s="297">
        <f t="shared" si="140"/>
        <v>0</v>
      </c>
      <c r="T115" s="297">
        <f t="shared" si="140"/>
        <v>0</v>
      </c>
      <c r="U115" s="297">
        <f t="shared" si="140"/>
        <v>100000</v>
      </c>
      <c r="V115" s="46">
        <f t="shared" si="99"/>
        <v>100000</v>
      </c>
      <c r="W115" s="424">
        <f t="shared" si="141"/>
        <v>7.5815011372251702</v>
      </c>
      <c r="X115" s="322"/>
      <c r="Y115" s="297">
        <f t="shared" si="142"/>
        <v>100000</v>
      </c>
      <c r="Z115" s="437">
        <f t="shared" si="142"/>
        <v>100000</v>
      </c>
      <c r="AA115" s="437">
        <f t="shared" si="142"/>
        <v>100000</v>
      </c>
      <c r="AB115" s="438">
        <f t="shared" si="143"/>
        <v>300000</v>
      </c>
      <c r="AC115" s="439">
        <f>AB115/(Q115/100)</f>
        <v>12.798634812286689</v>
      </c>
      <c r="AD115" s="322"/>
      <c r="AE115" s="46">
        <f t="shared" si="100"/>
        <v>400000</v>
      </c>
      <c r="AF115" s="439">
        <f>AE115/(Q115/100)</f>
        <v>17.064846416382252</v>
      </c>
      <c r="AG115" s="322"/>
      <c r="AH115" s="297">
        <f t="shared" si="144"/>
        <v>200000</v>
      </c>
      <c r="AI115" s="437">
        <f t="shared" si="144"/>
        <v>200000</v>
      </c>
      <c r="AJ115" s="437">
        <f t="shared" si="144"/>
        <v>200000</v>
      </c>
      <c r="AK115" s="438">
        <f t="shared" si="145"/>
        <v>600000</v>
      </c>
      <c r="AL115" s="439">
        <f>AK115/(Q115/100)</f>
        <v>25.597269624573379</v>
      </c>
      <c r="AM115" s="322"/>
      <c r="AN115" s="297">
        <f t="shared" si="146"/>
        <v>109000</v>
      </c>
      <c r="AO115" s="437">
        <f t="shared" si="146"/>
        <v>100000</v>
      </c>
      <c r="AP115" s="437">
        <f t="shared" si="146"/>
        <v>110000</v>
      </c>
      <c r="AQ115" s="434">
        <f t="shared" si="147"/>
        <v>319000</v>
      </c>
      <c r="AR115" s="439">
        <f>AQ115/(Q115/100)</f>
        <v>13.609215017064846</v>
      </c>
      <c r="AS115" s="322"/>
      <c r="AT115" s="297">
        <f t="shared" si="101"/>
        <v>919000</v>
      </c>
      <c r="AU115" s="297">
        <f t="shared" si="97"/>
        <v>69.673995451099316</v>
      </c>
      <c r="AV115" s="46">
        <f>AE115+AT115</f>
        <v>1319000</v>
      </c>
      <c r="AW115" s="439">
        <f>AV115/(Q115/100)</f>
        <v>56.271331058020479</v>
      </c>
      <c r="AX115" s="322"/>
      <c r="AY115" s="46">
        <f>R115-AV115</f>
        <v>0</v>
      </c>
      <c r="AZ115" s="439">
        <f>AV115/(R115/100)</f>
        <v>100</v>
      </c>
      <c r="BA115" s="46">
        <f t="shared" si="102"/>
        <v>1319000</v>
      </c>
      <c r="BB115" s="439"/>
    </row>
    <row r="116" spans="1:54" ht="29.1" customHeight="1" thickBot="1" x14ac:dyDescent="0.25">
      <c r="A116" s="15"/>
      <c r="B116" s="10"/>
      <c r="C116" s="10"/>
      <c r="D116" s="11"/>
      <c r="E116" s="16"/>
      <c r="F116" s="10"/>
      <c r="G116" s="18"/>
      <c r="H116" s="19"/>
      <c r="I116" s="20"/>
      <c r="J116" s="24" t="s">
        <v>76</v>
      </c>
      <c r="K116" s="10"/>
      <c r="L116" s="10"/>
      <c r="M116" s="11"/>
      <c r="N116" s="31" t="s">
        <v>20</v>
      </c>
      <c r="O116" s="364" t="e">
        <f>O117+#REF!</f>
        <v>#REF!</v>
      </c>
      <c r="P116" s="364" t="e">
        <f>P117+#REF!</f>
        <v>#REF!</v>
      </c>
      <c r="Q116" s="44">
        <f>Q117</f>
        <v>2344000</v>
      </c>
      <c r="R116" s="364">
        <f>R117</f>
        <v>1319000</v>
      </c>
      <c r="S116" s="364">
        <f t="shared" si="140"/>
        <v>0</v>
      </c>
      <c r="T116" s="364">
        <f t="shared" si="140"/>
        <v>0</v>
      </c>
      <c r="U116" s="364">
        <f t="shared" si="140"/>
        <v>100000</v>
      </c>
      <c r="V116" s="44">
        <f t="shared" si="99"/>
        <v>100000</v>
      </c>
      <c r="W116" s="424">
        <f t="shared" si="141"/>
        <v>7.5815011372251702</v>
      </c>
      <c r="X116" s="322"/>
      <c r="Y116" s="364">
        <f>Y117</f>
        <v>100000</v>
      </c>
      <c r="Z116" s="428">
        <f t="shared" si="142"/>
        <v>100000</v>
      </c>
      <c r="AA116" s="428">
        <f t="shared" si="142"/>
        <v>100000</v>
      </c>
      <c r="AB116" s="429">
        <f>AB117</f>
        <v>300000</v>
      </c>
      <c r="AC116" s="430">
        <f t="shared" ref="AC116:AC163" si="148">AB116/(Q116/100)</f>
        <v>12.798634812286689</v>
      </c>
      <c r="AD116" s="322"/>
      <c r="AE116" s="44">
        <f t="shared" si="100"/>
        <v>400000</v>
      </c>
      <c r="AF116" s="430">
        <f t="shared" ref="AF116:AF163" si="149">AE116/(Q116/100)</f>
        <v>17.064846416382252</v>
      </c>
      <c r="AG116" s="322"/>
      <c r="AH116" s="364">
        <f>AH117</f>
        <v>200000</v>
      </c>
      <c r="AI116" s="428">
        <f t="shared" si="144"/>
        <v>200000</v>
      </c>
      <c r="AJ116" s="428">
        <f t="shared" si="144"/>
        <v>200000</v>
      </c>
      <c r="AK116" s="429">
        <f>AK117</f>
        <v>600000</v>
      </c>
      <c r="AL116" s="430">
        <f t="shared" ref="AL116:AL163" si="150">AK116/(Q116/100)</f>
        <v>25.597269624573379</v>
      </c>
      <c r="AM116" s="322"/>
      <c r="AN116" s="364">
        <f>AN117</f>
        <v>109000</v>
      </c>
      <c r="AO116" s="428">
        <f t="shared" si="146"/>
        <v>100000</v>
      </c>
      <c r="AP116" s="428">
        <f t="shared" si="146"/>
        <v>110000</v>
      </c>
      <c r="AQ116" s="428">
        <f>AQ117</f>
        <v>319000</v>
      </c>
      <c r="AR116" s="430">
        <f t="shared" ref="AR116:AR126" si="151">AQ116/(Q116/100)</f>
        <v>13.609215017064846</v>
      </c>
      <c r="AS116" s="322"/>
      <c r="AT116" s="364">
        <f t="shared" si="101"/>
        <v>919000</v>
      </c>
      <c r="AU116" s="364">
        <f t="shared" si="97"/>
        <v>69.673995451099316</v>
      </c>
      <c r="AV116" s="44">
        <f>AE116+AT116</f>
        <v>1319000</v>
      </c>
      <c r="AW116" s="430">
        <f>AV116/(Q116/100)</f>
        <v>56.271331058020479</v>
      </c>
      <c r="AX116" s="322"/>
      <c r="AY116" s="44">
        <f>R116-AV116</f>
        <v>0</v>
      </c>
      <c r="AZ116" s="430">
        <f>AV116/(R116/100)</f>
        <v>100</v>
      </c>
      <c r="BA116" s="44">
        <f t="shared" si="102"/>
        <v>1319000</v>
      </c>
      <c r="BB116" s="430"/>
    </row>
    <row r="117" spans="1:54" ht="29.1" customHeight="1" thickBot="1" x14ac:dyDescent="0.25">
      <c r="A117" s="15"/>
      <c r="B117" s="10"/>
      <c r="C117" s="10"/>
      <c r="D117" s="11"/>
      <c r="E117" s="16"/>
      <c r="F117" s="10"/>
      <c r="G117" s="18"/>
      <c r="H117" s="19"/>
      <c r="I117" s="20"/>
      <c r="J117" s="16"/>
      <c r="K117" s="365">
        <v>1</v>
      </c>
      <c r="L117" s="10"/>
      <c r="M117" s="11"/>
      <c r="N117" s="366" t="s">
        <v>106</v>
      </c>
      <c r="O117" s="368">
        <f t="shared" ref="O117:U117" si="152">O118+O121</f>
        <v>2120000</v>
      </c>
      <c r="P117" s="368">
        <f t="shared" si="152"/>
        <v>2232000</v>
      </c>
      <c r="Q117" s="367">
        <f t="shared" si="152"/>
        <v>2344000</v>
      </c>
      <c r="R117" s="368">
        <f t="shared" si="152"/>
        <v>1319000</v>
      </c>
      <c r="S117" s="368">
        <f t="shared" si="152"/>
        <v>0</v>
      </c>
      <c r="T117" s="368">
        <f t="shared" si="152"/>
        <v>0</v>
      </c>
      <c r="U117" s="368">
        <f t="shared" si="152"/>
        <v>100000</v>
      </c>
      <c r="V117" s="367">
        <f t="shared" si="99"/>
        <v>100000</v>
      </c>
      <c r="W117" s="424">
        <f t="shared" si="141"/>
        <v>7.5815011372251702</v>
      </c>
      <c r="X117" s="322"/>
      <c r="Y117" s="368">
        <f>Y118+Y121</f>
        <v>100000</v>
      </c>
      <c r="Z117" s="440">
        <f>Z118+Z121</f>
        <v>100000</v>
      </c>
      <c r="AA117" s="440">
        <f>AA118+AA121</f>
        <v>100000</v>
      </c>
      <c r="AB117" s="448">
        <f>AB118+AB121</f>
        <v>300000</v>
      </c>
      <c r="AC117" s="441">
        <f t="shared" si="148"/>
        <v>12.798634812286689</v>
      </c>
      <c r="AD117" s="322"/>
      <c r="AE117" s="367">
        <f t="shared" si="100"/>
        <v>400000</v>
      </c>
      <c r="AF117" s="441">
        <f t="shared" si="149"/>
        <v>17.064846416382252</v>
      </c>
      <c r="AG117" s="322"/>
      <c r="AH117" s="368">
        <f>AH118+AH121</f>
        <v>200000</v>
      </c>
      <c r="AI117" s="440">
        <f>AI118+AI121</f>
        <v>200000</v>
      </c>
      <c r="AJ117" s="440">
        <f>AJ118+AJ121</f>
        <v>200000</v>
      </c>
      <c r="AK117" s="448">
        <f>AK118+AK121</f>
        <v>600000</v>
      </c>
      <c r="AL117" s="441">
        <f t="shared" si="150"/>
        <v>25.597269624573379</v>
      </c>
      <c r="AM117" s="322"/>
      <c r="AN117" s="368">
        <f>AN118+AN121</f>
        <v>109000</v>
      </c>
      <c r="AO117" s="440">
        <f>AO118+AO121</f>
        <v>100000</v>
      </c>
      <c r="AP117" s="440">
        <f>AP118+AP121</f>
        <v>110000</v>
      </c>
      <c r="AQ117" s="44">
        <f>AQ118+AQ121</f>
        <v>319000</v>
      </c>
      <c r="AR117" s="441">
        <f t="shared" si="151"/>
        <v>13.609215017064846</v>
      </c>
      <c r="AS117" s="322"/>
      <c r="AT117" s="368">
        <f t="shared" si="101"/>
        <v>919000</v>
      </c>
      <c r="AU117" s="368">
        <f t="shared" si="97"/>
        <v>69.673995451099316</v>
      </c>
      <c r="AV117" s="367">
        <f>AE117+AT117</f>
        <v>1319000</v>
      </c>
      <c r="AW117" s="441">
        <f>AV117/(Q117/100)</f>
        <v>56.271331058020479</v>
      </c>
      <c r="AX117" s="322"/>
      <c r="AY117" s="367">
        <f>R117-AV117</f>
        <v>0</v>
      </c>
      <c r="AZ117" s="441">
        <f>AV117/(R117/100)</f>
        <v>100</v>
      </c>
      <c r="BA117" s="367">
        <f t="shared" si="102"/>
        <v>1319000</v>
      </c>
      <c r="BB117" s="441"/>
    </row>
    <row r="118" spans="1:54" ht="29.1" customHeight="1" thickBot="1" x14ac:dyDescent="0.25">
      <c r="A118" s="15"/>
      <c r="B118" s="10"/>
      <c r="C118" s="10"/>
      <c r="D118" s="11"/>
      <c r="E118" s="16"/>
      <c r="F118" s="10"/>
      <c r="G118" s="18"/>
      <c r="H118" s="19"/>
      <c r="I118" s="20"/>
      <c r="J118" s="16"/>
      <c r="K118" s="10"/>
      <c r="L118" s="377">
        <v>1</v>
      </c>
      <c r="M118" s="11"/>
      <c r="N118" s="378" t="s">
        <v>183</v>
      </c>
      <c r="O118" s="380">
        <f t="shared" ref="O118:U118" si="153">O119+O120</f>
        <v>400000</v>
      </c>
      <c r="P118" s="380">
        <f t="shared" si="153"/>
        <v>400000</v>
      </c>
      <c r="Q118" s="379">
        <f t="shared" si="153"/>
        <v>400000</v>
      </c>
      <c r="R118" s="380">
        <f t="shared" si="153"/>
        <v>220000</v>
      </c>
      <c r="S118" s="380">
        <f t="shared" si="153"/>
        <v>0</v>
      </c>
      <c r="T118" s="380">
        <f t="shared" si="153"/>
        <v>0</v>
      </c>
      <c r="U118" s="380">
        <f t="shared" si="153"/>
        <v>0</v>
      </c>
      <c r="V118" s="379">
        <f t="shared" si="99"/>
        <v>0</v>
      </c>
      <c r="W118" s="424">
        <f t="shared" si="141"/>
        <v>0</v>
      </c>
      <c r="X118" s="322"/>
      <c r="Y118" s="380">
        <f>Y119+Y120</f>
        <v>40000</v>
      </c>
      <c r="Z118" s="442">
        <f>Z119+Z120</f>
        <v>40000</v>
      </c>
      <c r="AA118" s="442">
        <f>AA119+AA120</f>
        <v>60000</v>
      </c>
      <c r="AB118" s="442">
        <f>AB119+AB120</f>
        <v>140000</v>
      </c>
      <c r="AC118" s="443">
        <f t="shared" si="148"/>
        <v>35</v>
      </c>
      <c r="AD118" s="322"/>
      <c r="AE118" s="379">
        <f t="shared" si="100"/>
        <v>140000</v>
      </c>
      <c r="AF118" s="443">
        <f t="shared" si="149"/>
        <v>35</v>
      </c>
      <c r="AG118" s="322"/>
      <c r="AH118" s="380">
        <f>AH119+AH120</f>
        <v>20000</v>
      </c>
      <c r="AI118" s="442">
        <f>AI119+AI120</f>
        <v>30000</v>
      </c>
      <c r="AJ118" s="442">
        <f>AJ119+AJ120</f>
        <v>30000</v>
      </c>
      <c r="AK118" s="442">
        <f>AK119+AK120</f>
        <v>80000</v>
      </c>
      <c r="AL118" s="443">
        <f t="shared" si="150"/>
        <v>20</v>
      </c>
      <c r="AM118" s="322"/>
      <c r="AN118" s="380">
        <f>AN119+AN120</f>
        <v>0</v>
      </c>
      <c r="AO118" s="442">
        <f>AO119+AO120</f>
        <v>0</v>
      </c>
      <c r="AP118" s="442">
        <f>AP119+AP120</f>
        <v>0</v>
      </c>
      <c r="AQ118" s="86">
        <f>AQ119+AQ120</f>
        <v>0</v>
      </c>
      <c r="AR118" s="443">
        <f t="shared" si="151"/>
        <v>0</v>
      </c>
      <c r="AS118" s="322"/>
      <c r="AT118" s="380">
        <f t="shared" si="101"/>
        <v>80000</v>
      </c>
      <c r="AU118" s="380">
        <f t="shared" si="97"/>
        <v>36.363636363636367</v>
      </c>
      <c r="AV118" s="379">
        <f>AE118+AT118</f>
        <v>220000</v>
      </c>
      <c r="AW118" s="443">
        <f>AV118/(Q118/100)</f>
        <v>55</v>
      </c>
      <c r="AX118" s="322"/>
      <c r="AY118" s="379">
        <f>R118-AV118</f>
        <v>0</v>
      </c>
      <c r="AZ118" s="443">
        <f>AV118/(R118/100)</f>
        <v>100</v>
      </c>
      <c r="BA118" s="379">
        <f t="shared" si="102"/>
        <v>220000</v>
      </c>
      <c r="BB118" s="443"/>
    </row>
    <row r="119" spans="1:54" ht="29.1" customHeight="1" thickBot="1" x14ac:dyDescent="0.25">
      <c r="A119" s="15"/>
      <c r="B119" s="10"/>
      <c r="C119" s="10"/>
      <c r="D119" s="11"/>
      <c r="E119" s="16"/>
      <c r="F119" s="10"/>
      <c r="G119" s="18"/>
      <c r="H119" s="19"/>
      <c r="I119" s="20"/>
      <c r="J119" s="16"/>
      <c r="K119" s="10"/>
      <c r="L119" s="10"/>
      <c r="M119" s="381" t="s">
        <v>74</v>
      </c>
      <c r="N119" s="382" t="s">
        <v>199</v>
      </c>
      <c r="O119" s="376">
        <f>[2]ÖD1!P3256</f>
        <v>200000</v>
      </c>
      <c r="P119" s="376">
        <f>[2]ÖD1!Q3256</f>
        <v>200000</v>
      </c>
      <c r="Q119" s="300">
        <f>[2]ÖD1!R3256</f>
        <v>200000</v>
      </c>
      <c r="R119" s="376">
        <v>80000</v>
      </c>
      <c r="S119" s="376"/>
      <c r="T119" s="444"/>
      <c r="U119" s="444"/>
      <c r="V119" s="444">
        <f t="shared" si="99"/>
        <v>0</v>
      </c>
      <c r="W119" s="424">
        <f t="shared" si="141"/>
        <v>0</v>
      </c>
      <c r="X119" s="322"/>
      <c r="Y119" s="376">
        <v>20000</v>
      </c>
      <c r="Z119" s="444">
        <v>20000</v>
      </c>
      <c r="AA119" s="444">
        <v>40000</v>
      </c>
      <c r="AB119" s="445">
        <f>Y119+Z119+AA119</f>
        <v>80000</v>
      </c>
      <c r="AC119" s="446">
        <f t="shared" si="148"/>
        <v>40</v>
      </c>
      <c r="AD119" s="322"/>
      <c r="AE119" s="444">
        <f t="shared" si="100"/>
        <v>80000</v>
      </c>
      <c r="AF119" s="446">
        <f t="shared" si="149"/>
        <v>40</v>
      </c>
      <c r="AG119" s="322"/>
      <c r="AH119" s="376"/>
      <c r="AI119" s="444"/>
      <c r="AJ119" s="444"/>
      <c r="AK119" s="445">
        <f>AH119+AI119+AJ119</f>
        <v>0</v>
      </c>
      <c r="AL119" s="446">
        <f t="shared" si="150"/>
        <v>0</v>
      </c>
      <c r="AM119" s="322"/>
      <c r="AN119" s="376"/>
      <c r="AO119" s="444"/>
      <c r="AP119" s="444"/>
      <c r="AQ119" s="46">
        <f>AN119+AO119+AP119</f>
        <v>0</v>
      </c>
      <c r="AR119" s="446">
        <f t="shared" si="151"/>
        <v>0</v>
      </c>
      <c r="AS119" s="322"/>
      <c r="AT119" s="444">
        <f t="shared" si="101"/>
        <v>0</v>
      </c>
      <c r="AU119" s="444">
        <f t="shared" si="97"/>
        <v>0</v>
      </c>
      <c r="AV119" s="444">
        <f>AE119+AT119</f>
        <v>80000</v>
      </c>
      <c r="AW119" s="446">
        <f>AV119/(Q119/100)</f>
        <v>40</v>
      </c>
      <c r="AX119" s="322"/>
      <c r="AY119" s="444">
        <f>R119-AV119</f>
        <v>0</v>
      </c>
      <c r="AZ119" s="446">
        <f>AV119/(R119/100)</f>
        <v>100</v>
      </c>
      <c r="BA119" s="444">
        <f t="shared" si="102"/>
        <v>80000</v>
      </c>
      <c r="BB119" s="446"/>
    </row>
    <row r="120" spans="1:54" ht="29.1" customHeight="1" thickBot="1" x14ac:dyDescent="0.25">
      <c r="A120" s="15"/>
      <c r="B120" s="10"/>
      <c r="C120" s="10"/>
      <c r="D120" s="11"/>
      <c r="E120" s="16"/>
      <c r="F120" s="10"/>
      <c r="G120" s="18"/>
      <c r="H120" s="19"/>
      <c r="I120" s="20"/>
      <c r="J120" s="16"/>
      <c r="K120" s="10"/>
      <c r="L120" s="10"/>
      <c r="M120" s="381" t="s">
        <v>69</v>
      </c>
      <c r="N120" s="382" t="s">
        <v>200</v>
      </c>
      <c r="O120" s="384">
        <f>[2]ÖD1!P3257</f>
        <v>200000</v>
      </c>
      <c r="P120" s="384">
        <f>[2]ÖD1!Q3257</f>
        <v>200000</v>
      </c>
      <c r="Q120" s="383">
        <f>[2]ÖD1!R3257</f>
        <v>200000</v>
      </c>
      <c r="R120" s="384">
        <v>140000</v>
      </c>
      <c r="S120" s="384"/>
      <c r="T120" s="444"/>
      <c r="U120" s="444"/>
      <c r="V120" s="444">
        <f t="shared" si="99"/>
        <v>0</v>
      </c>
      <c r="W120" s="424">
        <f t="shared" si="141"/>
        <v>0</v>
      </c>
      <c r="X120" s="322"/>
      <c r="Y120" s="384">
        <v>20000</v>
      </c>
      <c r="Z120" s="444">
        <v>20000</v>
      </c>
      <c r="AA120" s="444">
        <v>20000</v>
      </c>
      <c r="AB120" s="445">
        <f>Y120+Z120+AA120</f>
        <v>60000</v>
      </c>
      <c r="AC120" s="446">
        <f>AB120/(Q120/100)</f>
        <v>30</v>
      </c>
      <c r="AD120" s="322"/>
      <c r="AE120" s="444">
        <f t="shared" si="100"/>
        <v>60000</v>
      </c>
      <c r="AF120" s="446">
        <f>AE120/(Q120/100)</f>
        <v>30</v>
      </c>
      <c r="AG120" s="322"/>
      <c r="AH120" s="384">
        <v>20000</v>
      </c>
      <c r="AI120" s="444">
        <v>30000</v>
      </c>
      <c r="AJ120" s="444">
        <v>30000</v>
      </c>
      <c r="AK120" s="445">
        <f>AH120+AI120+AJ120</f>
        <v>80000</v>
      </c>
      <c r="AL120" s="446">
        <f>AK120/(Q120/100)</f>
        <v>40</v>
      </c>
      <c r="AM120" s="322"/>
      <c r="AN120" s="384"/>
      <c r="AO120" s="444"/>
      <c r="AP120" s="444"/>
      <c r="AQ120" s="44">
        <f>AN120+AO120+AP120</f>
        <v>0</v>
      </c>
      <c r="AR120" s="446">
        <f t="shared" si="151"/>
        <v>0</v>
      </c>
      <c r="AS120" s="322"/>
      <c r="AT120" s="444">
        <f t="shared" si="101"/>
        <v>80000</v>
      </c>
      <c r="AU120" s="444">
        <f t="shared" si="97"/>
        <v>57.142857142857146</v>
      </c>
      <c r="AV120" s="444">
        <f>AE120+AT120</f>
        <v>140000</v>
      </c>
      <c r="AW120" s="446">
        <f>AV120/(Q120/100)</f>
        <v>70</v>
      </c>
      <c r="AX120" s="322"/>
      <c r="AY120" s="444">
        <f>R120-AV120</f>
        <v>0</v>
      </c>
      <c r="AZ120" s="446">
        <f>AV120/(R120/100)</f>
        <v>100</v>
      </c>
      <c r="BA120" s="444">
        <f t="shared" si="102"/>
        <v>140000</v>
      </c>
      <c r="BB120" s="446"/>
    </row>
    <row r="121" spans="1:54" ht="29.1" customHeight="1" thickBot="1" x14ac:dyDescent="0.25">
      <c r="A121" s="15"/>
      <c r="B121" s="10"/>
      <c r="C121" s="10"/>
      <c r="D121" s="11"/>
      <c r="E121" s="16"/>
      <c r="F121" s="10"/>
      <c r="G121" s="18"/>
      <c r="H121" s="19"/>
      <c r="I121" s="20"/>
      <c r="J121" s="16"/>
      <c r="K121" s="10"/>
      <c r="L121" s="377">
        <v>2</v>
      </c>
      <c r="M121" s="11"/>
      <c r="N121" s="378" t="s">
        <v>184</v>
      </c>
      <c r="O121" s="380">
        <f t="shared" ref="O121:U121" si="154">O122+O123+O124+O125+O126</f>
        <v>1720000</v>
      </c>
      <c r="P121" s="380">
        <f t="shared" si="154"/>
        <v>1832000</v>
      </c>
      <c r="Q121" s="379">
        <f t="shared" si="154"/>
        <v>1944000</v>
      </c>
      <c r="R121" s="380">
        <f t="shared" si="154"/>
        <v>1099000</v>
      </c>
      <c r="S121" s="380">
        <f t="shared" si="154"/>
        <v>0</v>
      </c>
      <c r="T121" s="380">
        <f t="shared" si="154"/>
        <v>0</v>
      </c>
      <c r="U121" s="380">
        <f t="shared" si="154"/>
        <v>100000</v>
      </c>
      <c r="V121" s="379">
        <f t="shared" si="99"/>
        <v>100000</v>
      </c>
      <c r="W121" s="424">
        <f t="shared" si="141"/>
        <v>9.0991810737033667</v>
      </c>
      <c r="X121" s="322"/>
      <c r="Y121" s="380">
        <f>Y122+Y123+Y124+Y125+Y126</f>
        <v>60000</v>
      </c>
      <c r="Z121" s="442">
        <f>Z122+Z123+Z124+Z125+Z126</f>
        <v>60000</v>
      </c>
      <c r="AA121" s="442">
        <f>AA122+AA123+AA124+AA125+AA126</f>
        <v>40000</v>
      </c>
      <c r="AB121" s="442">
        <f>AB122+AB123+AB124+AB125+AB126</f>
        <v>160000</v>
      </c>
      <c r="AC121" s="443">
        <f t="shared" si="148"/>
        <v>8.2304526748971192</v>
      </c>
      <c r="AD121" s="322"/>
      <c r="AE121" s="379">
        <f t="shared" si="100"/>
        <v>260000</v>
      </c>
      <c r="AF121" s="443">
        <f t="shared" si="149"/>
        <v>13.374485596707819</v>
      </c>
      <c r="AG121" s="322"/>
      <c r="AH121" s="380">
        <f>AH122+AH123+AH124+AH125+AH126</f>
        <v>180000</v>
      </c>
      <c r="AI121" s="442">
        <f>AI122+AI123+AI124+AI125+AI126</f>
        <v>170000</v>
      </c>
      <c r="AJ121" s="442">
        <f>AJ122+AJ123+AJ124+AJ125+AJ126</f>
        <v>170000</v>
      </c>
      <c r="AK121" s="442">
        <f>AK122+AK123+AK124+AK125+AK126</f>
        <v>520000</v>
      </c>
      <c r="AL121" s="443">
        <f t="shared" si="150"/>
        <v>26.748971193415638</v>
      </c>
      <c r="AM121" s="322"/>
      <c r="AN121" s="380">
        <f>AN122+AN123+AN124+AN125+AN126</f>
        <v>109000</v>
      </c>
      <c r="AO121" s="442">
        <f>AO122+AO123+AO124+AO125+AO126</f>
        <v>100000</v>
      </c>
      <c r="AP121" s="442">
        <f>AP122+AP123+AP124+AP125+AP126</f>
        <v>110000</v>
      </c>
      <c r="AQ121" s="367">
        <f>AQ122+AQ123+AQ124+AQ125+AQ126</f>
        <v>319000</v>
      </c>
      <c r="AR121" s="443">
        <f t="shared" si="151"/>
        <v>16.409465020576132</v>
      </c>
      <c r="AS121" s="322"/>
      <c r="AT121" s="380">
        <f t="shared" si="101"/>
        <v>839000</v>
      </c>
      <c r="AU121" s="380">
        <f t="shared" si="97"/>
        <v>76.342129208371247</v>
      </c>
      <c r="AV121" s="379">
        <f>AE121+AT121</f>
        <v>1099000</v>
      </c>
      <c r="AW121" s="443">
        <f>AV121/(Q121/100)</f>
        <v>56.532921810699591</v>
      </c>
      <c r="AX121" s="322"/>
      <c r="AY121" s="379">
        <f>R121-AV121</f>
        <v>0</v>
      </c>
      <c r="AZ121" s="443">
        <f>AV121/(R121/100)</f>
        <v>100</v>
      </c>
      <c r="BA121" s="379">
        <f t="shared" si="102"/>
        <v>1099000</v>
      </c>
      <c r="BB121" s="443"/>
    </row>
    <row r="122" spans="1:54" ht="29.1" customHeight="1" thickBot="1" x14ac:dyDescent="0.25">
      <c r="A122" s="15"/>
      <c r="B122" s="10"/>
      <c r="C122" s="10"/>
      <c r="D122" s="11"/>
      <c r="E122" s="16"/>
      <c r="F122" s="10"/>
      <c r="G122" s="18"/>
      <c r="H122" s="19"/>
      <c r="I122" s="20"/>
      <c r="J122" s="16"/>
      <c r="K122" s="10"/>
      <c r="L122" s="10"/>
      <c r="M122" s="381" t="s">
        <v>74</v>
      </c>
      <c r="N122" s="382" t="s">
        <v>201</v>
      </c>
      <c r="O122" s="384">
        <f>[2]ÖD1!P3259</f>
        <v>30000</v>
      </c>
      <c r="P122" s="384">
        <f>[2]ÖD1!Q3259</f>
        <v>30000</v>
      </c>
      <c r="Q122" s="383">
        <f>[2]ÖD1!R3259</f>
        <v>30000</v>
      </c>
      <c r="R122" s="384">
        <v>50000</v>
      </c>
      <c r="S122" s="384"/>
      <c r="T122" s="444"/>
      <c r="U122" s="444"/>
      <c r="V122" s="444">
        <f t="shared" si="99"/>
        <v>0</v>
      </c>
      <c r="W122" s="424">
        <f t="shared" si="141"/>
        <v>0</v>
      </c>
      <c r="X122" s="322"/>
      <c r="Y122" s="384"/>
      <c r="Z122" s="444"/>
      <c r="AA122" s="444"/>
      <c r="AB122" s="445">
        <f>Y122+Z122+AA122</f>
        <v>0</v>
      </c>
      <c r="AC122" s="446">
        <f t="shared" si="148"/>
        <v>0</v>
      </c>
      <c r="AD122" s="322"/>
      <c r="AE122" s="444">
        <f t="shared" si="100"/>
        <v>0</v>
      </c>
      <c r="AF122" s="446">
        <f t="shared" si="149"/>
        <v>0</v>
      </c>
      <c r="AG122" s="322"/>
      <c r="AH122" s="384">
        <v>20000</v>
      </c>
      <c r="AI122" s="444">
        <v>30000</v>
      </c>
      <c r="AJ122" s="444"/>
      <c r="AK122" s="445">
        <f>AH122+AI122+AJ122</f>
        <v>50000</v>
      </c>
      <c r="AL122" s="446">
        <f t="shared" si="150"/>
        <v>166.66666666666666</v>
      </c>
      <c r="AM122" s="322"/>
      <c r="AN122" s="384"/>
      <c r="AO122" s="444"/>
      <c r="AP122" s="444"/>
      <c r="AQ122" s="379">
        <f>AN122+AO122+AP122</f>
        <v>0</v>
      </c>
      <c r="AR122" s="446">
        <f t="shared" si="151"/>
        <v>0</v>
      </c>
      <c r="AS122" s="322"/>
      <c r="AT122" s="444">
        <f t="shared" si="101"/>
        <v>50000</v>
      </c>
      <c r="AU122" s="444">
        <f t="shared" si="97"/>
        <v>100</v>
      </c>
      <c r="AV122" s="444">
        <f>AE122+AT122</f>
        <v>50000</v>
      </c>
      <c r="AW122" s="446">
        <f>AV122/(Q122/100)</f>
        <v>166.66666666666666</v>
      </c>
      <c r="AX122" s="322"/>
      <c r="AY122" s="444">
        <f>R122-AV122</f>
        <v>0</v>
      </c>
      <c r="AZ122" s="446">
        <f>AV122/(R122/100)</f>
        <v>100</v>
      </c>
      <c r="BA122" s="444">
        <f t="shared" si="102"/>
        <v>50000</v>
      </c>
      <c r="BB122" s="446"/>
    </row>
    <row r="123" spans="1:54" ht="29.1" customHeight="1" thickBot="1" x14ac:dyDescent="0.25">
      <c r="A123" s="15"/>
      <c r="B123" s="10"/>
      <c r="C123" s="10"/>
      <c r="D123" s="11"/>
      <c r="E123" s="16"/>
      <c r="F123" s="10"/>
      <c r="G123" s="18"/>
      <c r="H123" s="19"/>
      <c r="I123" s="20"/>
      <c r="J123" s="16"/>
      <c r="K123" s="10"/>
      <c r="L123" s="10"/>
      <c r="M123" s="381" t="s">
        <v>68</v>
      </c>
      <c r="N123" s="382" t="s">
        <v>202</v>
      </c>
      <c r="O123" s="384">
        <f>[2]ÖD1!P3260</f>
        <v>500000</v>
      </c>
      <c r="P123" s="384">
        <f>[2]ÖD1!Q3260</f>
        <v>512000</v>
      </c>
      <c r="Q123" s="383">
        <f>[2]ÖD1!R3260</f>
        <v>514000</v>
      </c>
      <c r="R123" s="384">
        <v>200000</v>
      </c>
      <c r="S123" s="384"/>
      <c r="T123" s="444"/>
      <c r="U123" s="444"/>
      <c r="V123" s="444">
        <f t="shared" si="99"/>
        <v>0</v>
      </c>
      <c r="W123" s="424">
        <f t="shared" si="141"/>
        <v>0</v>
      </c>
      <c r="X123" s="322"/>
      <c r="Y123" s="384">
        <v>20000</v>
      </c>
      <c r="Z123" s="444">
        <v>20000</v>
      </c>
      <c r="AA123" s="444">
        <v>10000</v>
      </c>
      <c r="AB123" s="445">
        <f>Y123+Z123+AA123</f>
        <v>50000</v>
      </c>
      <c r="AC123" s="446">
        <f t="shared" si="148"/>
        <v>9.7276264591439681</v>
      </c>
      <c r="AD123" s="322"/>
      <c r="AE123" s="444">
        <f t="shared" si="100"/>
        <v>50000</v>
      </c>
      <c r="AF123" s="446">
        <f t="shared" si="149"/>
        <v>9.7276264591439681</v>
      </c>
      <c r="AG123" s="322"/>
      <c r="AH123" s="384">
        <v>30000</v>
      </c>
      <c r="AI123" s="444">
        <v>30000</v>
      </c>
      <c r="AJ123" s="444">
        <v>20000</v>
      </c>
      <c r="AK123" s="445">
        <f>AH123+AI123+AJ123</f>
        <v>80000</v>
      </c>
      <c r="AL123" s="446">
        <f t="shared" si="150"/>
        <v>15.56420233463035</v>
      </c>
      <c r="AM123" s="322"/>
      <c r="AN123" s="384">
        <v>30000</v>
      </c>
      <c r="AO123" s="444">
        <v>20000</v>
      </c>
      <c r="AP123" s="444">
        <v>20000</v>
      </c>
      <c r="AQ123" s="444">
        <f>AN123+AO123+AP123</f>
        <v>70000</v>
      </c>
      <c r="AR123" s="446">
        <f t="shared" si="151"/>
        <v>13.618677042801556</v>
      </c>
      <c r="AS123" s="322"/>
      <c r="AT123" s="444">
        <f t="shared" si="101"/>
        <v>150000</v>
      </c>
      <c r="AU123" s="444">
        <f t="shared" si="97"/>
        <v>75</v>
      </c>
      <c r="AV123" s="444">
        <f>AE123+AT123</f>
        <v>200000</v>
      </c>
      <c r="AW123" s="446">
        <f>AV123/(Q123/100)</f>
        <v>38.910505836575872</v>
      </c>
      <c r="AX123" s="322"/>
      <c r="AY123" s="444">
        <f>R123-AV123</f>
        <v>0</v>
      </c>
      <c r="AZ123" s="446">
        <f>AV123/(R123/100)</f>
        <v>100</v>
      </c>
      <c r="BA123" s="444">
        <f t="shared" si="102"/>
        <v>200000</v>
      </c>
      <c r="BB123" s="446"/>
    </row>
    <row r="124" spans="1:54" ht="29.1" customHeight="1" thickBot="1" x14ac:dyDescent="0.25">
      <c r="A124" s="15"/>
      <c r="B124" s="10"/>
      <c r="C124" s="10"/>
      <c r="D124" s="11"/>
      <c r="E124" s="16"/>
      <c r="F124" s="10"/>
      <c r="G124" s="18"/>
      <c r="H124" s="19"/>
      <c r="I124" s="20"/>
      <c r="J124" s="16"/>
      <c r="K124" s="10"/>
      <c r="L124" s="10"/>
      <c r="M124" s="381" t="s">
        <v>70</v>
      </c>
      <c r="N124" s="382" t="s">
        <v>203</v>
      </c>
      <c r="O124" s="384">
        <f>[2]ÖD1!P3261</f>
        <v>1100000</v>
      </c>
      <c r="P124" s="384">
        <f>[2]ÖD1!Q3261</f>
        <v>1200000</v>
      </c>
      <c r="Q124" s="383">
        <f>[2]ÖD1!R3261</f>
        <v>1300000</v>
      </c>
      <c r="R124" s="384">
        <v>500000</v>
      </c>
      <c r="S124" s="384"/>
      <c r="T124" s="444"/>
      <c r="U124" s="444">
        <v>100000</v>
      </c>
      <c r="V124" s="444">
        <f t="shared" si="99"/>
        <v>100000</v>
      </c>
      <c r="W124" s="424">
        <f t="shared" si="141"/>
        <v>20</v>
      </c>
      <c r="X124" s="322"/>
      <c r="Y124" s="384">
        <v>40000</v>
      </c>
      <c r="Z124" s="444">
        <v>40000</v>
      </c>
      <c r="AA124" s="444">
        <v>30000</v>
      </c>
      <c r="AB124" s="445">
        <f>Y124+Z124+AA124</f>
        <v>110000</v>
      </c>
      <c r="AC124" s="446">
        <f t="shared" si="148"/>
        <v>8.4615384615384617</v>
      </c>
      <c r="AD124" s="322"/>
      <c r="AE124" s="444">
        <f t="shared" si="100"/>
        <v>210000</v>
      </c>
      <c r="AF124" s="446">
        <f t="shared" si="149"/>
        <v>16.153846153846153</v>
      </c>
      <c r="AG124" s="322"/>
      <c r="AH124" s="384">
        <v>30000</v>
      </c>
      <c r="AI124" s="444">
        <v>30000</v>
      </c>
      <c r="AJ124" s="444">
        <v>50000</v>
      </c>
      <c r="AK124" s="445">
        <f>AH124+AI124+AJ124</f>
        <v>110000</v>
      </c>
      <c r="AL124" s="446">
        <f t="shared" si="150"/>
        <v>8.4615384615384617</v>
      </c>
      <c r="AM124" s="322"/>
      <c r="AN124" s="384">
        <v>60000</v>
      </c>
      <c r="AO124" s="444">
        <v>60000</v>
      </c>
      <c r="AP124" s="444">
        <v>60000</v>
      </c>
      <c r="AQ124" s="444">
        <f>AN124+AO124+AP124</f>
        <v>180000</v>
      </c>
      <c r="AR124" s="446">
        <f t="shared" si="151"/>
        <v>13.846153846153847</v>
      </c>
      <c r="AS124" s="322"/>
      <c r="AT124" s="444">
        <f t="shared" si="101"/>
        <v>290000</v>
      </c>
      <c r="AU124" s="444">
        <f t="shared" si="97"/>
        <v>58</v>
      </c>
      <c r="AV124" s="444">
        <f>AE124+AT124</f>
        <v>500000</v>
      </c>
      <c r="AW124" s="446">
        <f>AV124/(Q124/100)</f>
        <v>38.46153846153846</v>
      </c>
      <c r="AX124" s="322"/>
      <c r="AY124" s="444">
        <f>R124-AV124</f>
        <v>0</v>
      </c>
      <c r="AZ124" s="446">
        <f>AV124/(R124/100)</f>
        <v>100</v>
      </c>
      <c r="BA124" s="444">
        <f t="shared" si="102"/>
        <v>500000</v>
      </c>
      <c r="BB124" s="446"/>
    </row>
    <row r="125" spans="1:54" ht="29.1" customHeight="1" thickBot="1" x14ac:dyDescent="0.25">
      <c r="A125" s="15"/>
      <c r="B125" s="10"/>
      <c r="C125" s="10"/>
      <c r="D125" s="11"/>
      <c r="E125" s="16"/>
      <c r="F125" s="10"/>
      <c r="G125" s="18"/>
      <c r="H125" s="19"/>
      <c r="I125" s="20"/>
      <c r="J125" s="16"/>
      <c r="K125" s="10"/>
      <c r="L125" s="10"/>
      <c r="M125" s="381" t="s">
        <v>71</v>
      </c>
      <c r="N125" s="382" t="s">
        <v>220</v>
      </c>
      <c r="O125" s="384">
        <f>[2]ÖD1!P3262</f>
        <v>70000</v>
      </c>
      <c r="P125" s="384">
        <f>[2]ÖD1!Q3262</f>
        <v>70000</v>
      </c>
      <c r="Q125" s="383">
        <f>[2]ÖD1!R3262</f>
        <v>80000</v>
      </c>
      <c r="R125" s="384">
        <v>70000</v>
      </c>
      <c r="S125" s="384"/>
      <c r="T125" s="444"/>
      <c r="U125" s="444"/>
      <c r="V125" s="444">
        <f t="shared" si="99"/>
        <v>0</v>
      </c>
      <c r="W125" s="424">
        <f t="shared" si="141"/>
        <v>0</v>
      </c>
      <c r="X125" s="322"/>
      <c r="Y125" s="384"/>
      <c r="Z125" s="444"/>
      <c r="AA125" s="444"/>
      <c r="AB125" s="445">
        <f>Y125+Z125+AA125</f>
        <v>0</v>
      </c>
      <c r="AC125" s="446">
        <f t="shared" si="148"/>
        <v>0</v>
      </c>
      <c r="AD125" s="322"/>
      <c r="AE125" s="444">
        <f t="shared" si="100"/>
        <v>0</v>
      </c>
      <c r="AF125" s="446">
        <f t="shared" si="149"/>
        <v>0</v>
      </c>
      <c r="AG125" s="322"/>
      <c r="AH125" s="384">
        <v>30000</v>
      </c>
      <c r="AI125" s="444">
        <v>30000</v>
      </c>
      <c r="AJ125" s="444">
        <v>10000</v>
      </c>
      <c r="AK125" s="445">
        <f>AH125+AI125+AJ125</f>
        <v>70000</v>
      </c>
      <c r="AL125" s="446">
        <f t="shared" si="150"/>
        <v>87.5</v>
      </c>
      <c r="AM125" s="322"/>
      <c r="AN125" s="384"/>
      <c r="AO125" s="444"/>
      <c r="AP125" s="444"/>
      <c r="AQ125" s="379">
        <f>AN125+AO125+AP125</f>
        <v>0</v>
      </c>
      <c r="AR125" s="446">
        <f t="shared" si="151"/>
        <v>0</v>
      </c>
      <c r="AS125" s="322"/>
      <c r="AT125" s="444">
        <f t="shared" si="101"/>
        <v>70000</v>
      </c>
      <c r="AU125" s="444">
        <f t="shared" si="97"/>
        <v>100</v>
      </c>
      <c r="AV125" s="444">
        <f>AE125+AT125</f>
        <v>70000</v>
      </c>
      <c r="AW125" s="446">
        <f>AV125/(Q125/100)</f>
        <v>87.5</v>
      </c>
      <c r="AX125" s="322"/>
      <c r="AY125" s="444">
        <f>R125-AV125</f>
        <v>0</v>
      </c>
      <c r="AZ125" s="446">
        <f>AV125/(R125/100)</f>
        <v>100</v>
      </c>
      <c r="BA125" s="444">
        <f t="shared" si="102"/>
        <v>70000</v>
      </c>
      <c r="BB125" s="446"/>
    </row>
    <row r="126" spans="1:54" ht="29.1" customHeight="1" thickBot="1" x14ac:dyDescent="0.25">
      <c r="A126" s="15"/>
      <c r="B126" s="10"/>
      <c r="C126" s="10"/>
      <c r="D126" s="11"/>
      <c r="E126" s="16"/>
      <c r="F126" s="10"/>
      <c r="G126" s="18"/>
      <c r="H126" s="19"/>
      <c r="I126" s="20"/>
      <c r="J126" s="16"/>
      <c r="K126" s="10"/>
      <c r="L126" s="10"/>
      <c r="M126" s="381" t="s">
        <v>185</v>
      </c>
      <c r="N126" s="382" t="s">
        <v>205</v>
      </c>
      <c r="O126" s="384">
        <f>[2]ÖD1!P3263</f>
        <v>20000</v>
      </c>
      <c r="P126" s="384">
        <f>[2]ÖD1!Q3263</f>
        <v>20000</v>
      </c>
      <c r="Q126" s="383">
        <f>[2]ÖD1!R3263</f>
        <v>20000</v>
      </c>
      <c r="R126" s="384">
        <v>279000</v>
      </c>
      <c r="S126" s="384"/>
      <c r="T126" s="444"/>
      <c r="U126" s="444"/>
      <c r="V126" s="444">
        <f t="shared" si="99"/>
        <v>0</v>
      </c>
      <c r="W126" s="424">
        <f t="shared" si="141"/>
        <v>0</v>
      </c>
      <c r="X126" s="322"/>
      <c r="Y126" s="384"/>
      <c r="Z126" s="444"/>
      <c r="AA126" s="444"/>
      <c r="AB126" s="445">
        <f>Y126+Z126+AA126</f>
        <v>0</v>
      </c>
      <c r="AC126" s="446">
        <f t="shared" si="148"/>
        <v>0</v>
      </c>
      <c r="AD126" s="322"/>
      <c r="AE126" s="444">
        <f t="shared" si="100"/>
        <v>0</v>
      </c>
      <c r="AF126" s="446">
        <f t="shared" si="149"/>
        <v>0</v>
      </c>
      <c r="AG126" s="322"/>
      <c r="AH126" s="384">
        <v>70000</v>
      </c>
      <c r="AI126" s="444">
        <v>50000</v>
      </c>
      <c r="AJ126" s="444">
        <v>90000</v>
      </c>
      <c r="AK126" s="445">
        <f>AH126+AI126+AJ126</f>
        <v>210000</v>
      </c>
      <c r="AL126" s="446">
        <f t="shared" si="150"/>
        <v>1050</v>
      </c>
      <c r="AM126" s="322"/>
      <c r="AN126" s="384">
        <v>19000</v>
      </c>
      <c r="AO126" s="444">
        <v>20000</v>
      </c>
      <c r="AP126" s="444">
        <v>30000</v>
      </c>
      <c r="AQ126" s="444">
        <f>AN126+AO126+AP126</f>
        <v>69000</v>
      </c>
      <c r="AR126" s="446">
        <f t="shared" si="151"/>
        <v>345</v>
      </c>
      <c r="AS126" s="322"/>
      <c r="AT126" s="444">
        <f t="shared" si="101"/>
        <v>279000</v>
      </c>
      <c r="AU126" s="444">
        <f t="shared" si="97"/>
        <v>100</v>
      </c>
      <c r="AV126" s="444">
        <f>AE126+AT126</f>
        <v>279000</v>
      </c>
      <c r="AW126" s="446">
        <f>AV126/(Q126/100)</f>
        <v>1395</v>
      </c>
      <c r="AX126" s="322"/>
      <c r="AY126" s="444">
        <f>R126-AV126</f>
        <v>0</v>
      </c>
      <c r="AZ126" s="446">
        <f>AV126/(R126/100)</f>
        <v>100</v>
      </c>
      <c r="BA126" s="444">
        <f t="shared" si="102"/>
        <v>279000</v>
      </c>
      <c r="BB126" s="446"/>
    </row>
    <row r="127" spans="1:54" s="9" customFormat="1" ht="29.1" customHeight="1" thickBot="1" x14ac:dyDescent="0.25">
      <c r="A127" s="12"/>
      <c r="B127" s="3"/>
      <c r="C127" s="3"/>
      <c r="D127" s="14" t="s">
        <v>73</v>
      </c>
      <c r="E127" s="7"/>
      <c r="F127" s="3"/>
      <c r="G127" s="4"/>
      <c r="H127" s="5"/>
      <c r="I127" s="6"/>
      <c r="J127" s="7"/>
      <c r="K127" s="3"/>
      <c r="L127" s="3"/>
      <c r="M127" s="8"/>
      <c r="N127" s="41" t="s">
        <v>222</v>
      </c>
      <c r="O127" s="324" t="e">
        <f t="shared" ref="O127:U127" si="155">O128+O148</f>
        <v>#REF!</v>
      </c>
      <c r="P127" s="324" t="e">
        <f t="shared" si="155"/>
        <v>#REF!</v>
      </c>
      <c r="Q127" s="45">
        <f t="shared" si="155"/>
        <v>25619000</v>
      </c>
      <c r="R127" s="324">
        <f t="shared" si="155"/>
        <v>16500000</v>
      </c>
      <c r="S127" s="324">
        <f t="shared" si="155"/>
        <v>0</v>
      </c>
      <c r="T127" s="324">
        <f t="shared" si="155"/>
        <v>1000000</v>
      </c>
      <c r="U127" s="324">
        <f t="shared" si="155"/>
        <v>2425000</v>
      </c>
      <c r="V127" s="45">
        <f t="shared" si="99"/>
        <v>3425000</v>
      </c>
      <c r="W127" s="424">
        <f t="shared" si="141"/>
        <v>20.757575757575758</v>
      </c>
      <c r="X127" s="322"/>
      <c r="Y127" s="324">
        <f>Y128+Y148</f>
        <v>1300000</v>
      </c>
      <c r="Z127" s="431">
        <f>Z128+Z148</f>
        <v>1300000</v>
      </c>
      <c r="AA127" s="431">
        <f>AA128+AA148</f>
        <v>1300000</v>
      </c>
      <c r="AB127" s="432">
        <f>AB128+AB148</f>
        <v>3900000</v>
      </c>
      <c r="AC127" s="433">
        <f t="shared" si="148"/>
        <v>15.223076622819001</v>
      </c>
      <c r="AD127" s="322"/>
      <c r="AE127" s="45">
        <f t="shared" si="100"/>
        <v>7325000</v>
      </c>
      <c r="AF127" s="433">
        <f t="shared" si="149"/>
        <v>28.592060580038254</v>
      </c>
      <c r="AG127" s="322"/>
      <c r="AH127" s="324">
        <f>AH128+AH148</f>
        <v>1500000</v>
      </c>
      <c r="AI127" s="431">
        <f>AI128+AI148</f>
        <v>1500000</v>
      </c>
      <c r="AJ127" s="431">
        <f>AJ128+AJ148</f>
        <v>1550000</v>
      </c>
      <c r="AK127" s="432">
        <f>AK128+AK148</f>
        <v>4550000</v>
      </c>
      <c r="AL127" s="433">
        <f t="shared" si="150"/>
        <v>17.760256059955502</v>
      </c>
      <c r="AM127" s="322"/>
      <c r="AN127" s="324">
        <f>AN128+AN148</f>
        <v>1500000</v>
      </c>
      <c r="AO127" s="431">
        <f>AO128+AO148</f>
        <v>1550000</v>
      </c>
      <c r="AP127" s="431">
        <f>AP128+AP148</f>
        <v>1575000</v>
      </c>
      <c r="AQ127" s="431">
        <f>AQ128+AQ148</f>
        <v>4625000</v>
      </c>
      <c r="AR127" s="433">
        <f>AQ127/(Q127/100)</f>
        <v>18.053007533471252</v>
      </c>
      <c r="AS127" s="322"/>
      <c r="AT127" s="324">
        <f t="shared" si="101"/>
        <v>9175000</v>
      </c>
      <c r="AU127" s="324">
        <f t="shared" si="97"/>
        <v>55.606060606060609</v>
      </c>
      <c r="AV127" s="45">
        <f>AE127+AT127</f>
        <v>16500000</v>
      </c>
      <c r="AW127" s="433">
        <f>AV127/(Q127/100)</f>
        <v>64.405324173465004</v>
      </c>
      <c r="AX127" s="322"/>
      <c r="AY127" s="45">
        <f>R127-AV127</f>
        <v>0</v>
      </c>
      <c r="AZ127" s="433">
        <f>AV127/(R127/100)</f>
        <v>100</v>
      </c>
      <c r="BA127" s="45">
        <f t="shared" si="102"/>
        <v>16500000</v>
      </c>
      <c r="BB127" s="433"/>
    </row>
    <row r="128" spans="1:54" s="9" customFormat="1" ht="29.1" customHeight="1" thickBot="1" x14ac:dyDescent="0.25">
      <c r="A128" s="12"/>
      <c r="B128" s="3"/>
      <c r="C128" s="3"/>
      <c r="D128" s="27"/>
      <c r="E128" s="1" t="s">
        <v>75</v>
      </c>
      <c r="F128" s="13"/>
      <c r="G128" s="21"/>
      <c r="H128" s="22"/>
      <c r="I128" s="28"/>
      <c r="J128" s="7"/>
      <c r="K128" s="3"/>
      <c r="L128" s="3"/>
      <c r="M128" s="8"/>
      <c r="N128" s="40" t="s">
        <v>45</v>
      </c>
      <c r="O128" s="326">
        <f t="shared" ref="O128:U143" si="156">O129</f>
        <v>1000000</v>
      </c>
      <c r="P128" s="326">
        <f t="shared" si="156"/>
        <v>1106000</v>
      </c>
      <c r="Q128" s="43">
        <f t="shared" si="156"/>
        <v>1219000</v>
      </c>
      <c r="R128" s="326">
        <f>R129+R138</f>
        <v>4000000</v>
      </c>
      <c r="S128" s="326">
        <f t="shared" ref="S128:U128" si="157">S129+S138</f>
        <v>0</v>
      </c>
      <c r="T128" s="326">
        <f t="shared" si="157"/>
        <v>0</v>
      </c>
      <c r="U128" s="326">
        <f t="shared" si="157"/>
        <v>325000</v>
      </c>
      <c r="V128" s="43">
        <f t="shared" si="99"/>
        <v>325000</v>
      </c>
      <c r="W128" s="424">
        <f t="shared" si="141"/>
        <v>8.125</v>
      </c>
      <c r="X128" s="322"/>
      <c r="Y128" s="326">
        <f>Y129+Y138</f>
        <v>400000</v>
      </c>
      <c r="Z128" s="326">
        <f t="shared" ref="Z128:AB128" si="158">Z129+Z138</f>
        <v>400000</v>
      </c>
      <c r="AA128" s="326">
        <f t="shared" si="158"/>
        <v>400000</v>
      </c>
      <c r="AB128" s="326">
        <f t="shared" si="158"/>
        <v>1200000</v>
      </c>
      <c r="AC128" s="436">
        <f t="shared" si="148"/>
        <v>98.441345365053323</v>
      </c>
      <c r="AD128" s="322"/>
      <c r="AE128" s="43">
        <f>V128+AB128</f>
        <v>1525000</v>
      </c>
      <c r="AF128" s="436">
        <f t="shared" si="149"/>
        <v>125.10254306808859</v>
      </c>
      <c r="AG128" s="322"/>
      <c r="AH128" s="326">
        <f>AH129+AH138</f>
        <v>500000</v>
      </c>
      <c r="AI128" s="326">
        <f t="shared" ref="AI128" si="159">AI129+AI138</f>
        <v>500000</v>
      </c>
      <c r="AJ128" s="326">
        <f t="shared" ref="AJ128" si="160">AJ129+AJ138</f>
        <v>550000</v>
      </c>
      <c r="AK128" s="326">
        <f t="shared" ref="AK128" si="161">AK129+AK138</f>
        <v>1550000</v>
      </c>
      <c r="AL128" s="436">
        <f t="shared" si="150"/>
        <v>127.15340442986054</v>
      </c>
      <c r="AM128" s="322"/>
      <c r="AN128" s="326">
        <f>AN129+AN138</f>
        <v>300000</v>
      </c>
      <c r="AO128" s="326">
        <f t="shared" ref="AO128" si="162">AO129+AO138</f>
        <v>300000</v>
      </c>
      <c r="AP128" s="326">
        <f t="shared" ref="AP128" si="163">AP129+AP138</f>
        <v>325000</v>
      </c>
      <c r="AQ128" s="326">
        <f t="shared" ref="AQ128" si="164">AQ129+AQ138</f>
        <v>925000</v>
      </c>
      <c r="AR128" s="436">
        <f t="shared" ref="AR128:AR163" si="165">AQ128/(Q128/100)</f>
        <v>75.881870385561939</v>
      </c>
      <c r="AS128" s="322"/>
      <c r="AT128" s="326">
        <f>AK128+AQ128</f>
        <v>2475000</v>
      </c>
      <c r="AU128" s="326">
        <f t="shared" si="97"/>
        <v>61.875</v>
      </c>
      <c r="AV128" s="43">
        <f>AE128+AT128</f>
        <v>4000000</v>
      </c>
      <c r="AW128" s="436">
        <f>AV128/(Q128/100)</f>
        <v>328.13781788351105</v>
      </c>
      <c r="AX128" s="322"/>
      <c r="AY128" s="43">
        <f>R128-AV128</f>
        <v>0</v>
      </c>
      <c r="AZ128" s="436">
        <f>AV128/(R128/100)</f>
        <v>100</v>
      </c>
      <c r="BA128" s="43">
        <f t="shared" si="102"/>
        <v>4000000</v>
      </c>
      <c r="BB128" s="436"/>
    </row>
    <row r="129" spans="1:54" ht="29.1" customHeight="1" thickBot="1" x14ac:dyDescent="0.25">
      <c r="A129" s="15"/>
      <c r="B129" s="10"/>
      <c r="C129" s="10"/>
      <c r="D129" s="11"/>
      <c r="E129" s="16"/>
      <c r="F129" s="17">
        <v>1</v>
      </c>
      <c r="G129" s="18"/>
      <c r="H129" s="19"/>
      <c r="I129" s="20"/>
      <c r="J129" s="16"/>
      <c r="K129" s="10"/>
      <c r="L129" s="10"/>
      <c r="M129" s="11"/>
      <c r="N129" s="31" t="s">
        <v>48</v>
      </c>
      <c r="O129" s="364">
        <f t="shared" si="156"/>
        <v>1000000</v>
      </c>
      <c r="P129" s="364">
        <f t="shared" si="156"/>
        <v>1106000</v>
      </c>
      <c r="Q129" s="44">
        <f t="shared" si="156"/>
        <v>1219000</v>
      </c>
      <c r="R129" s="364">
        <f t="shared" si="156"/>
        <v>2500000</v>
      </c>
      <c r="S129" s="364">
        <f t="shared" si="156"/>
        <v>0</v>
      </c>
      <c r="T129" s="364">
        <f t="shared" si="156"/>
        <v>0</v>
      </c>
      <c r="U129" s="364">
        <f t="shared" si="156"/>
        <v>200000</v>
      </c>
      <c r="V129" s="44">
        <f t="shared" si="99"/>
        <v>200000</v>
      </c>
      <c r="W129" s="424">
        <f t="shared" si="141"/>
        <v>8</v>
      </c>
      <c r="X129" s="322"/>
      <c r="Y129" s="364">
        <f t="shared" ref="Y129:AA143" si="166">Y130</f>
        <v>250000</v>
      </c>
      <c r="Z129" s="428">
        <f t="shared" si="166"/>
        <v>250000</v>
      </c>
      <c r="AA129" s="428">
        <f t="shared" si="166"/>
        <v>250000</v>
      </c>
      <c r="AB129" s="429">
        <f t="shared" ref="AB129:AB144" si="167">AB130</f>
        <v>750000</v>
      </c>
      <c r="AC129" s="430">
        <f t="shared" si="148"/>
        <v>61.525840853158329</v>
      </c>
      <c r="AD129" s="322"/>
      <c r="AE129" s="44">
        <f t="shared" si="100"/>
        <v>950000</v>
      </c>
      <c r="AF129" s="430">
        <f t="shared" si="149"/>
        <v>77.932731747333875</v>
      </c>
      <c r="AG129" s="322"/>
      <c r="AH129" s="364">
        <f t="shared" ref="AH129:AJ143" si="168">AH130</f>
        <v>300000</v>
      </c>
      <c r="AI129" s="428">
        <f t="shared" si="168"/>
        <v>300000</v>
      </c>
      <c r="AJ129" s="428">
        <f t="shared" si="168"/>
        <v>325000</v>
      </c>
      <c r="AK129" s="429">
        <f t="shared" ref="AK129:AK144" si="169">AK130</f>
        <v>925000</v>
      </c>
      <c r="AL129" s="430">
        <f t="shared" si="150"/>
        <v>75.881870385561939</v>
      </c>
      <c r="AM129" s="322"/>
      <c r="AN129" s="364">
        <f t="shared" ref="AN129:AP143" si="170">AN130</f>
        <v>200000</v>
      </c>
      <c r="AO129" s="428">
        <f t="shared" si="170"/>
        <v>200000</v>
      </c>
      <c r="AP129" s="428">
        <f t="shared" si="170"/>
        <v>225000</v>
      </c>
      <c r="AQ129" s="429">
        <f t="shared" ref="AQ129:AQ144" si="171">AQ130</f>
        <v>625000</v>
      </c>
      <c r="AR129" s="430">
        <f t="shared" si="165"/>
        <v>51.271534044298605</v>
      </c>
      <c r="AS129" s="322"/>
      <c r="AT129" s="364">
        <f t="shared" si="101"/>
        <v>1550000</v>
      </c>
      <c r="AU129" s="364">
        <f t="shared" si="97"/>
        <v>62</v>
      </c>
      <c r="AV129" s="44">
        <f>AE129+AT129</f>
        <v>2500000</v>
      </c>
      <c r="AW129" s="430">
        <f>AV129/(Q129/100)</f>
        <v>205.08613617719442</v>
      </c>
      <c r="AX129" s="322"/>
      <c r="AY129" s="44">
        <f>R129-AV129</f>
        <v>0</v>
      </c>
      <c r="AZ129" s="430">
        <f>AV129/(R129/100)</f>
        <v>100</v>
      </c>
      <c r="BA129" s="44">
        <f t="shared" si="102"/>
        <v>2500000</v>
      </c>
      <c r="BB129" s="430"/>
    </row>
    <row r="130" spans="1:54" ht="29.1" customHeight="1" thickBot="1" x14ac:dyDescent="0.25">
      <c r="A130" s="15"/>
      <c r="B130" s="10"/>
      <c r="C130" s="10"/>
      <c r="D130" s="11"/>
      <c r="E130" s="16"/>
      <c r="F130" s="10"/>
      <c r="G130" s="21">
        <v>0</v>
      </c>
      <c r="H130" s="22"/>
      <c r="I130" s="20"/>
      <c r="J130" s="16"/>
      <c r="K130" s="10"/>
      <c r="L130" s="10"/>
      <c r="M130" s="11"/>
      <c r="N130" s="31" t="s">
        <v>48</v>
      </c>
      <c r="O130" s="364">
        <f t="shared" si="156"/>
        <v>1000000</v>
      </c>
      <c r="P130" s="364">
        <f t="shared" si="156"/>
        <v>1106000</v>
      </c>
      <c r="Q130" s="44">
        <f t="shared" si="156"/>
        <v>1219000</v>
      </c>
      <c r="R130" s="364">
        <f t="shared" si="156"/>
        <v>2500000</v>
      </c>
      <c r="S130" s="364">
        <f t="shared" si="156"/>
        <v>0</v>
      </c>
      <c r="T130" s="364">
        <f t="shared" si="156"/>
        <v>0</v>
      </c>
      <c r="U130" s="364">
        <f t="shared" si="156"/>
        <v>200000</v>
      </c>
      <c r="V130" s="44">
        <f t="shared" si="99"/>
        <v>200000</v>
      </c>
      <c r="W130" s="424">
        <f t="shared" si="141"/>
        <v>8</v>
      </c>
      <c r="X130" s="322"/>
      <c r="Y130" s="364">
        <f t="shared" si="166"/>
        <v>250000</v>
      </c>
      <c r="Z130" s="428">
        <f t="shared" si="166"/>
        <v>250000</v>
      </c>
      <c r="AA130" s="428">
        <f t="shared" si="166"/>
        <v>250000</v>
      </c>
      <c r="AB130" s="429">
        <f t="shared" si="167"/>
        <v>750000</v>
      </c>
      <c r="AC130" s="430">
        <f t="shared" si="148"/>
        <v>61.525840853158329</v>
      </c>
      <c r="AD130" s="322"/>
      <c r="AE130" s="44">
        <f t="shared" si="100"/>
        <v>950000</v>
      </c>
      <c r="AF130" s="430">
        <f t="shared" si="149"/>
        <v>77.932731747333875</v>
      </c>
      <c r="AG130" s="322"/>
      <c r="AH130" s="364">
        <f t="shared" si="168"/>
        <v>300000</v>
      </c>
      <c r="AI130" s="428">
        <f t="shared" si="168"/>
        <v>300000</v>
      </c>
      <c r="AJ130" s="428">
        <f t="shared" si="168"/>
        <v>325000</v>
      </c>
      <c r="AK130" s="429">
        <f t="shared" si="169"/>
        <v>925000</v>
      </c>
      <c r="AL130" s="430">
        <f t="shared" si="150"/>
        <v>75.881870385561939</v>
      </c>
      <c r="AM130" s="322"/>
      <c r="AN130" s="364">
        <f t="shared" si="170"/>
        <v>200000</v>
      </c>
      <c r="AO130" s="428">
        <f t="shared" si="170"/>
        <v>200000</v>
      </c>
      <c r="AP130" s="428">
        <f t="shared" si="170"/>
        <v>225000</v>
      </c>
      <c r="AQ130" s="429">
        <f t="shared" si="171"/>
        <v>625000</v>
      </c>
      <c r="AR130" s="430">
        <f t="shared" si="165"/>
        <v>51.271534044298605</v>
      </c>
      <c r="AS130" s="322"/>
      <c r="AT130" s="364">
        <f t="shared" si="101"/>
        <v>1550000</v>
      </c>
      <c r="AU130" s="364">
        <f t="shared" si="97"/>
        <v>62</v>
      </c>
      <c r="AV130" s="44">
        <f>AE130+AT130</f>
        <v>2500000</v>
      </c>
      <c r="AW130" s="430">
        <f>AV130/(Q130/100)</f>
        <v>205.08613617719442</v>
      </c>
      <c r="AX130" s="322"/>
      <c r="AY130" s="44">
        <f>R130-AV130</f>
        <v>0</v>
      </c>
      <c r="AZ130" s="430">
        <f>AV130/(R130/100)</f>
        <v>100</v>
      </c>
      <c r="BA130" s="44">
        <f t="shared" si="102"/>
        <v>2500000</v>
      </c>
      <c r="BB130" s="430"/>
    </row>
    <row r="131" spans="1:54" ht="29.1" customHeight="1" thickBot="1" x14ac:dyDescent="0.25">
      <c r="A131" s="15"/>
      <c r="B131" s="10"/>
      <c r="C131" s="10"/>
      <c r="D131" s="11"/>
      <c r="E131" s="16"/>
      <c r="F131" s="10"/>
      <c r="G131" s="21"/>
      <c r="H131" s="92" t="s">
        <v>97</v>
      </c>
      <c r="I131" s="20"/>
      <c r="J131" s="16"/>
      <c r="K131" s="10"/>
      <c r="L131" s="10"/>
      <c r="M131" s="11"/>
      <c r="N131" s="31" t="s">
        <v>48</v>
      </c>
      <c r="O131" s="364">
        <f t="shared" si="156"/>
        <v>1000000</v>
      </c>
      <c r="P131" s="364">
        <f t="shared" si="156"/>
        <v>1106000</v>
      </c>
      <c r="Q131" s="44">
        <f t="shared" si="156"/>
        <v>1219000</v>
      </c>
      <c r="R131" s="364">
        <f t="shared" si="156"/>
        <v>2500000</v>
      </c>
      <c r="S131" s="364">
        <f t="shared" si="156"/>
        <v>0</v>
      </c>
      <c r="T131" s="364">
        <f t="shared" si="156"/>
        <v>0</v>
      </c>
      <c r="U131" s="364">
        <f t="shared" si="156"/>
        <v>200000</v>
      </c>
      <c r="V131" s="44">
        <f t="shared" si="99"/>
        <v>200000</v>
      </c>
      <c r="W131" s="424">
        <f t="shared" si="141"/>
        <v>8</v>
      </c>
      <c r="X131" s="322"/>
      <c r="Y131" s="364">
        <f t="shared" si="166"/>
        <v>250000</v>
      </c>
      <c r="Z131" s="428">
        <f t="shared" si="166"/>
        <v>250000</v>
      </c>
      <c r="AA131" s="428">
        <f t="shared" si="166"/>
        <v>250000</v>
      </c>
      <c r="AB131" s="429">
        <f t="shared" si="167"/>
        <v>750000</v>
      </c>
      <c r="AC131" s="430">
        <f t="shared" si="148"/>
        <v>61.525840853158329</v>
      </c>
      <c r="AD131" s="322"/>
      <c r="AE131" s="44">
        <f t="shared" si="100"/>
        <v>950000</v>
      </c>
      <c r="AF131" s="430">
        <f t="shared" si="149"/>
        <v>77.932731747333875</v>
      </c>
      <c r="AG131" s="322"/>
      <c r="AH131" s="364">
        <f t="shared" si="168"/>
        <v>300000</v>
      </c>
      <c r="AI131" s="428">
        <f t="shared" si="168"/>
        <v>300000</v>
      </c>
      <c r="AJ131" s="428">
        <f t="shared" si="168"/>
        <v>325000</v>
      </c>
      <c r="AK131" s="429">
        <f t="shared" si="169"/>
        <v>925000</v>
      </c>
      <c r="AL131" s="430">
        <f t="shared" si="150"/>
        <v>75.881870385561939</v>
      </c>
      <c r="AM131" s="322"/>
      <c r="AN131" s="364">
        <f t="shared" si="170"/>
        <v>200000</v>
      </c>
      <c r="AO131" s="428">
        <f t="shared" si="170"/>
        <v>200000</v>
      </c>
      <c r="AP131" s="428">
        <f t="shared" si="170"/>
        <v>225000</v>
      </c>
      <c r="AQ131" s="429">
        <f t="shared" si="171"/>
        <v>625000</v>
      </c>
      <c r="AR131" s="430">
        <f t="shared" si="165"/>
        <v>51.271534044298605</v>
      </c>
      <c r="AS131" s="322"/>
      <c r="AT131" s="364">
        <f t="shared" si="101"/>
        <v>1550000</v>
      </c>
      <c r="AU131" s="364">
        <f t="shared" si="97"/>
        <v>62</v>
      </c>
      <c r="AV131" s="44">
        <f>AE131+AT131</f>
        <v>2500000</v>
      </c>
      <c r="AW131" s="430">
        <f>AV131/(Q131/100)</f>
        <v>205.08613617719442</v>
      </c>
      <c r="AX131" s="322"/>
      <c r="AY131" s="44">
        <f>R131-AV131</f>
        <v>0</v>
      </c>
      <c r="AZ131" s="430">
        <f>AV131/(R131/100)</f>
        <v>100</v>
      </c>
      <c r="BA131" s="44">
        <f t="shared" si="102"/>
        <v>2500000</v>
      </c>
      <c r="BB131" s="430"/>
    </row>
    <row r="132" spans="1:54" s="9" customFormat="1" ht="29.1" customHeight="1" thickBot="1" x14ac:dyDescent="0.25">
      <c r="A132" s="12"/>
      <c r="B132" s="3"/>
      <c r="C132" s="3"/>
      <c r="D132" s="8"/>
      <c r="E132" s="7"/>
      <c r="F132" s="3"/>
      <c r="G132" s="4"/>
      <c r="H132" s="5"/>
      <c r="I132" s="23">
        <v>2</v>
      </c>
      <c r="J132" s="7"/>
      <c r="K132" s="3"/>
      <c r="L132" s="3"/>
      <c r="M132" s="8"/>
      <c r="N132" s="30" t="s">
        <v>126</v>
      </c>
      <c r="O132" s="297">
        <f t="shared" si="156"/>
        <v>1000000</v>
      </c>
      <c r="P132" s="297">
        <f t="shared" si="156"/>
        <v>1106000</v>
      </c>
      <c r="Q132" s="46">
        <f t="shared" si="156"/>
        <v>1219000</v>
      </c>
      <c r="R132" s="297">
        <f t="shared" si="156"/>
        <v>2500000</v>
      </c>
      <c r="S132" s="297">
        <f t="shared" si="156"/>
        <v>0</v>
      </c>
      <c r="T132" s="297">
        <f t="shared" si="156"/>
        <v>0</v>
      </c>
      <c r="U132" s="297">
        <f t="shared" si="156"/>
        <v>200000</v>
      </c>
      <c r="V132" s="46">
        <f t="shared" si="99"/>
        <v>200000</v>
      </c>
      <c r="W132" s="424">
        <f t="shared" si="141"/>
        <v>8</v>
      </c>
      <c r="X132" s="322"/>
      <c r="Y132" s="297">
        <f t="shared" si="166"/>
        <v>250000</v>
      </c>
      <c r="Z132" s="437">
        <f t="shared" si="166"/>
        <v>250000</v>
      </c>
      <c r="AA132" s="437">
        <f t="shared" si="166"/>
        <v>250000</v>
      </c>
      <c r="AB132" s="438">
        <f t="shared" si="167"/>
        <v>750000</v>
      </c>
      <c r="AC132" s="439">
        <f t="shared" si="148"/>
        <v>61.525840853158329</v>
      </c>
      <c r="AD132" s="322"/>
      <c r="AE132" s="46">
        <f t="shared" si="100"/>
        <v>950000</v>
      </c>
      <c r="AF132" s="439">
        <f t="shared" si="149"/>
        <v>77.932731747333875</v>
      </c>
      <c r="AG132" s="322"/>
      <c r="AH132" s="297">
        <f t="shared" si="168"/>
        <v>300000</v>
      </c>
      <c r="AI132" s="437">
        <f t="shared" si="168"/>
        <v>300000</v>
      </c>
      <c r="AJ132" s="437">
        <f t="shared" si="168"/>
        <v>325000</v>
      </c>
      <c r="AK132" s="438">
        <f t="shared" si="169"/>
        <v>925000</v>
      </c>
      <c r="AL132" s="439">
        <f t="shared" si="150"/>
        <v>75.881870385561939</v>
      </c>
      <c r="AM132" s="322"/>
      <c r="AN132" s="297">
        <f t="shared" si="170"/>
        <v>200000</v>
      </c>
      <c r="AO132" s="437">
        <f t="shared" si="170"/>
        <v>200000</v>
      </c>
      <c r="AP132" s="437">
        <f t="shared" si="170"/>
        <v>225000</v>
      </c>
      <c r="AQ132" s="438">
        <f t="shared" si="171"/>
        <v>625000</v>
      </c>
      <c r="AR132" s="439">
        <f t="shared" si="165"/>
        <v>51.271534044298605</v>
      </c>
      <c r="AS132" s="322"/>
      <c r="AT132" s="297">
        <f t="shared" si="101"/>
        <v>1550000</v>
      </c>
      <c r="AU132" s="297">
        <f t="shared" si="97"/>
        <v>62</v>
      </c>
      <c r="AV132" s="46">
        <f>AE132+AT132</f>
        <v>2500000</v>
      </c>
      <c r="AW132" s="439">
        <f>AV132/(Q132/100)</f>
        <v>205.08613617719442</v>
      </c>
      <c r="AX132" s="322"/>
      <c r="AY132" s="46">
        <f>R132-AV132</f>
        <v>0</v>
      </c>
      <c r="AZ132" s="439">
        <f>AV132/(R132/100)</f>
        <v>100</v>
      </c>
      <c r="BA132" s="46">
        <f t="shared" si="102"/>
        <v>2500000</v>
      </c>
      <c r="BB132" s="439"/>
    </row>
    <row r="133" spans="1:54" ht="29.1" customHeight="1" thickBot="1" x14ac:dyDescent="0.25">
      <c r="A133" s="15"/>
      <c r="B133" s="10"/>
      <c r="C133" s="10"/>
      <c r="D133" s="11"/>
      <c r="E133" s="16"/>
      <c r="F133" s="10"/>
      <c r="G133" s="18"/>
      <c r="H133" s="19"/>
      <c r="I133" s="20"/>
      <c r="J133" s="24" t="s">
        <v>76</v>
      </c>
      <c r="K133" s="10"/>
      <c r="L133" s="10"/>
      <c r="M133" s="11"/>
      <c r="N133" s="31" t="s">
        <v>20</v>
      </c>
      <c r="O133" s="364">
        <f t="shared" si="156"/>
        <v>1000000</v>
      </c>
      <c r="P133" s="364">
        <f t="shared" si="156"/>
        <v>1106000</v>
      </c>
      <c r="Q133" s="44">
        <f t="shared" si="156"/>
        <v>1219000</v>
      </c>
      <c r="R133" s="364">
        <f t="shared" si="156"/>
        <v>2500000</v>
      </c>
      <c r="S133" s="364">
        <f t="shared" si="156"/>
        <v>0</v>
      </c>
      <c r="T133" s="364">
        <f t="shared" si="156"/>
        <v>0</v>
      </c>
      <c r="U133" s="364">
        <f t="shared" si="156"/>
        <v>200000</v>
      </c>
      <c r="V133" s="44">
        <f t="shared" si="99"/>
        <v>200000</v>
      </c>
      <c r="W133" s="424">
        <f t="shared" si="141"/>
        <v>8</v>
      </c>
      <c r="X133" s="322"/>
      <c r="Y133" s="364">
        <f t="shared" si="166"/>
        <v>250000</v>
      </c>
      <c r="Z133" s="428">
        <f t="shared" si="166"/>
        <v>250000</v>
      </c>
      <c r="AA133" s="428">
        <f t="shared" si="166"/>
        <v>250000</v>
      </c>
      <c r="AB133" s="429">
        <f t="shared" si="167"/>
        <v>750000</v>
      </c>
      <c r="AC133" s="430">
        <f t="shared" si="148"/>
        <v>61.525840853158329</v>
      </c>
      <c r="AD133" s="322"/>
      <c r="AE133" s="44">
        <f t="shared" si="100"/>
        <v>950000</v>
      </c>
      <c r="AF133" s="430">
        <f t="shared" si="149"/>
        <v>77.932731747333875</v>
      </c>
      <c r="AG133" s="322"/>
      <c r="AH133" s="364">
        <f t="shared" si="168"/>
        <v>300000</v>
      </c>
      <c r="AI133" s="428">
        <f t="shared" si="168"/>
        <v>300000</v>
      </c>
      <c r="AJ133" s="428">
        <f t="shared" si="168"/>
        <v>325000</v>
      </c>
      <c r="AK133" s="429">
        <f t="shared" si="169"/>
        <v>925000</v>
      </c>
      <c r="AL133" s="430">
        <f t="shared" si="150"/>
        <v>75.881870385561939</v>
      </c>
      <c r="AM133" s="322"/>
      <c r="AN133" s="364">
        <f t="shared" si="170"/>
        <v>200000</v>
      </c>
      <c r="AO133" s="428">
        <f t="shared" si="170"/>
        <v>200000</v>
      </c>
      <c r="AP133" s="428">
        <f t="shared" si="170"/>
        <v>225000</v>
      </c>
      <c r="AQ133" s="44">
        <f t="shared" si="171"/>
        <v>625000</v>
      </c>
      <c r="AR133" s="430">
        <f t="shared" si="165"/>
        <v>51.271534044298605</v>
      </c>
      <c r="AS133" s="322"/>
      <c r="AT133" s="364">
        <f t="shared" si="101"/>
        <v>1550000</v>
      </c>
      <c r="AU133" s="364">
        <f t="shared" si="97"/>
        <v>62</v>
      </c>
      <c r="AV133" s="44">
        <f>AE133+AT133</f>
        <v>2500000</v>
      </c>
      <c r="AW133" s="430">
        <f>AV133/(Q133/100)</f>
        <v>205.08613617719442</v>
      </c>
      <c r="AX133" s="322"/>
      <c r="AY133" s="44">
        <f>R133-AV133</f>
        <v>0</v>
      </c>
      <c r="AZ133" s="430">
        <f>AV133/(R133/100)</f>
        <v>100</v>
      </c>
      <c r="BA133" s="44">
        <f t="shared" si="102"/>
        <v>2500000</v>
      </c>
      <c r="BB133" s="430"/>
    </row>
    <row r="134" spans="1:54" ht="29.1" customHeight="1" thickBot="1" x14ac:dyDescent="0.25">
      <c r="A134" s="15"/>
      <c r="B134" s="10"/>
      <c r="C134" s="10"/>
      <c r="D134" s="11"/>
      <c r="E134" s="16"/>
      <c r="F134" s="10"/>
      <c r="G134" s="18"/>
      <c r="H134" s="19"/>
      <c r="I134" s="20"/>
      <c r="J134" s="16"/>
      <c r="K134" s="365">
        <v>5</v>
      </c>
      <c r="L134" s="10"/>
      <c r="M134" s="11"/>
      <c r="N134" s="366" t="s">
        <v>49</v>
      </c>
      <c r="O134" s="368">
        <f t="shared" si="156"/>
        <v>1000000</v>
      </c>
      <c r="P134" s="368">
        <f t="shared" si="156"/>
        <v>1106000</v>
      </c>
      <c r="Q134" s="367">
        <f t="shared" si="156"/>
        <v>1219000</v>
      </c>
      <c r="R134" s="368">
        <f t="shared" si="156"/>
        <v>2500000</v>
      </c>
      <c r="S134" s="368">
        <f t="shared" si="156"/>
        <v>0</v>
      </c>
      <c r="T134" s="368">
        <f t="shared" si="156"/>
        <v>0</v>
      </c>
      <c r="U134" s="368">
        <f t="shared" si="156"/>
        <v>200000</v>
      </c>
      <c r="V134" s="367">
        <f t="shared" si="99"/>
        <v>200000</v>
      </c>
      <c r="W134" s="424">
        <f t="shared" si="141"/>
        <v>8</v>
      </c>
      <c r="X134" s="322"/>
      <c r="Y134" s="368">
        <f t="shared" si="166"/>
        <v>250000</v>
      </c>
      <c r="Z134" s="440">
        <f t="shared" si="166"/>
        <v>250000</v>
      </c>
      <c r="AA134" s="440">
        <f t="shared" si="166"/>
        <v>250000</v>
      </c>
      <c r="AB134" s="448">
        <f t="shared" si="167"/>
        <v>750000</v>
      </c>
      <c r="AC134" s="441">
        <f t="shared" si="148"/>
        <v>61.525840853158329</v>
      </c>
      <c r="AD134" s="322"/>
      <c r="AE134" s="367">
        <f t="shared" si="100"/>
        <v>950000</v>
      </c>
      <c r="AF134" s="441">
        <f t="shared" si="149"/>
        <v>77.932731747333875</v>
      </c>
      <c r="AG134" s="322"/>
      <c r="AH134" s="368">
        <f t="shared" si="168"/>
        <v>300000</v>
      </c>
      <c r="AI134" s="440">
        <f t="shared" si="168"/>
        <v>300000</v>
      </c>
      <c r="AJ134" s="440">
        <f t="shared" si="168"/>
        <v>325000</v>
      </c>
      <c r="AK134" s="448">
        <f t="shared" si="169"/>
        <v>925000</v>
      </c>
      <c r="AL134" s="441">
        <f t="shared" si="150"/>
        <v>75.881870385561939</v>
      </c>
      <c r="AM134" s="322"/>
      <c r="AN134" s="368">
        <f t="shared" si="170"/>
        <v>200000</v>
      </c>
      <c r="AO134" s="440">
        <f t="shared" si="170"/>
        <v>200000</v>
      </c>
      <c r="AP134" s="440">
        <f t="shared" si="170"/>
        <v>225000</v>
      </c>
      <c r="AQ134" s="440">
        <f t="shared" si="171"/>
        <v>625000</v>
      </c>
      <c r="AR134" s="441">
        <f t="shared" si="165"/>
        <v>51.271534044298605</v>
      </c>
      <c r="AS134" s="322"/>
      <c r="AT134" s="368">
        <f t="shared" si="101"/>
        <v>1550000</v>
      </c>
      <c r="AU134" s="368">
        <f t="shared" si="97"/>
        <v>62</v>
      </c>
      <c r="AV134" s="367">
        <f>AE134+AT134</f>
        <v>2500000</v>
      </c>
      <c r="AW134" s="441">
        <f>AV134/(Q134/100)</f>
        <v>205.08613617719442</v>
      </c>
      <c r="AX134" s="322"/>
      <c r="AY134" s="367">
        <f>R134-AV134</f>
        <v>0</v>
      </c>
      <c r="AZ134" s="441">
        <f>AV134/(R134/100)</f>
        <v>100</v>
      </c>
      <c r="BA134" s="367">
        <f t="shared" si="102"/>
        <v>2500000</v>
      </c>
      <c r="BB134" s="441"/>
    </row>
    <row r="135" spans="1:54" ht="29.1" customHeight="1" thickBot="1" x14ac:dyDescent="0.25">
      <c r="A135" s="15"/>
      <c r="B135" s="10"/>
      <c r="C135" s="10"/>
      <c r="D135" s="11"/>
      <c r="E135" s="16"/>
      <c r="F135" s="10"/>
      <c r="G135" s="18"/>
      <c r="H135" s="19"/>
      <c r="I135" s="20"/>
      <c r="J135" s="16"/>
      <c r="K135" s="10"/>
      <c r="L135" s="377">
        <v>7</v>
      </c>
      <c r="M135" s="11"/>
      <c r="N135" s="378" t="s">
        <v>188</v>
      </c>
      <c r="O135" s="380">
        <f t="shared" si="156"/>
        <v>1000000</v>
      </c>
      <c r="P135" s="380">
        <f t="shared" si="156"/>
        <v>1106000</v>
      </c>
      <c r="Q135" s="379">
        <f t="shared" si="156"/>
        <v>1219000</v>
      </c>
      <c r="R135" s="380">
        <f t="shared" si="156"/>
        <v>2500000</v>
      </c>
      <c r="S135" s="380">
        <f t="shared" si="156"/>
        <v>0</v>
      </c>
      <c r="T135" s="380">
        <f t="shared" si="156"/>
        <v>0</v>
      </c>
      <c r="U135" s="380">
        <f t="shared" si="156"/>
        <v>200000</v>
      </c>
      <c r="V135" s="379">
        <f t="shared" si="99"/>
        <v>200000</v>
      </c>
      <c r="W135" s="424">
        <f t="shared" si="141"/>
        <v>8</v>
      </c>
      <c r="X135" s="322"/>
      <c r="Y135" s="380">
        <f t="shared" si="166"/>
        <v>250000</v>
      </c>
      <c r="Z135" s="442">
        <f t="shared" si="166"/>
        <v>250000</v>
      </c>
      <c r="AA135" s="442">
        <f t="shared" si="166"/>
        <v>250000</v>
      </c>
      <c r="AB135" s="447">
        <f t="shared" si="167"/>
        <v>750000</v>
      </c>
      <c r="AC135" s="443">
        <f t="shared" si="148"/>
        <v>61.525840853158329</v>
      </c>
      <c r="AD135" s="322"/>
      <c r="AE135" s="379">
        <f t="shared" si="100"/>
        <v>950000</v>
      </c>
      <c r="AF135" s="443">
        <f t="shared" si="149"/>
        <v>77.932731747333875</v>
      </c>
      <c r="AG135" s="322"/>
      <c r="AH135" s="380">
        <f t="shared" si="168"/>
        <v>300000</v>
      </c>
      <c r="AI135" s="442">
        <f t="shared" si="168"/>
        <v>300000</v>
      </c>
      <c r="AJ135" s="442">
        <f t="shared" si="168"/>
        <v>325000</v>
      </c>
      <c r="AK135" s="447">
        <f t="shared" si="169"/>
        <v>925000</v>
      </c>
      <c r="AL135" s="443">
        <f t="shared" si="150"/>
        <v>75.881870385561939</v>
      </c>
      <c r="AM135" s="322"/>
      <c r="AN135" s="380">
        <f t="shared" si="170"/>
        <v>200000</v>
      </c>
      <c r="AO135" s="442">
        <f t="shared" si="170"/>
        <v>200000</v>
      </c>
      <c r="AP135" s="442">
        <f t="shared" si="170"/>
        <v>225000</v>
      </c>
      <c r="AQ135" s="442">
        <f t="shared" si="171"/>
        <v>625000</v>
      </c>
      <c r="AR135" s="443">
        <f t="shared" si="165"/>
        <v>51.271534044298605</v>
      </c>
      <c r="AS135" s="322"/>
      <c r="AT135" s="380">
        <f t="shared" si="101"/>
        <v>1550000</v>
      </c>
      <c r="AU135" s="380">
        <f t="shared" si="97"/>
        <v>62</v>
      </c>
      <c r="AV135" s="379">
        <f>AE135+AT135</f>
        <v>2500000</v>
      </c>
      <c r="AW135" s="443">
        <f>AV135/(Q135/100)</f>
        <v>205.08613617719442</v>
      </c>
      <c r="AX135" s="322"/>
      <c r="AY135" s="379">
        <f>R135-AV135</f>
        <v>0</v>
      </c>
      <c r="AZ135" s="443">
        <f>AV135/(R135/100)</f>
        <v>100</v>
      </c>
      <c r="BA135" s="379">
        <f t="shared" si="102"/>
        <v>2500000</v>
      </c>
      <c r="BB135" s="443"/>
    </row>
    <row r="136" spans="1:54" ht="29.1" customHeight="1" thickBot="1" x14ac:dyDescent="0.25">
      <c r="A136" s="15"/>
      <c r="B136" s="10"/>
      <c r="C136" s="10"/>
      <c r="D136" s="11"/>
      <c r="E136" s="16"/>
      <c r="F136" s="10"/>
      <c r="G136" s="18"/>
      <c r="H136" s="19"/>
      <c r="I136" s="20"/>
      <c r="J136" s="16"/>
      <c r="K136" s="10"/>
      <c r="L136" s="10"/>
      <c r="M136" s="381" t="s">
        <v>68</v>
      </c>
      <c r="N136" s="382" t="s">
        <v>223</v>
      </c>
      <c r="O136" s="384">
        <f>[2]ÖD1!P3369</f>
        <v>1000000</v>
      </c>
      <c r="P136" s="384">
        <f>[2]ÖD1!Q3369</f>
        <v>1106000</v>
      </c>
      <c r="Q136" s="383">
        <f>[2]ÖD1!R3369</f>
        <v>1219000</v>
      </c>
      <c r="R136" s="384">
        <v>2500000</v>
      </c>
      <c r="S136" s="384"/>
      <c r="T136" s="444"/>
      <c r="U136" s="444">
        <v>200000</v>
      </c>
      <c r="V136" s="444">
        <f t="shared" si="99"/>
        <v>200000</v>
      </c>
      <c r="W136" s="424">
        <f t="shared" si="141"/>
        <v>8</v>
      </c>
      <c r="X136" s="322"/>
      <c r="Y136" s="384">
        <v>250000</v>
      </c>
      <c r="Z136" s="444">
        <v>250000</v>
      </c>
      <c r="AA136" s="444">
        <v>250000</v>
      </c>
      <c r="AB136" s="445">
        <f>Y136+Z136+AA136</f>
        <v>750000</v>
      </c>
      <c r="AC136" s="446">
        <f t="shared" si="148"/>
        <v>61.525840853158329</v>
      </c>
      <c r="AD136" s="322"/>
      <c r="AE136" s="444">
        <f t="shared" si="100"/>
        <v>950000</v>
      </c>
      <c r="AF136" s="446">
        <f t="shared" si="149"/>
        <v>77.932731747333875</v>
      </c>
      <c r="AG136" s="322"/>
      <c r="AH136" s="384">
        <v>300000</v>
      </c>
      <c r="AI136" s="444">
        <v>300000</v>
      </c>
      <c r="AJ136" s="444">
        <v>325000</v>
      </c>
      <c r="AK136" s="445">
        <f>AH136+AI136+AJ136</f>
        <v>925000</v>
      </c>
      <c r="AL136" s="446">
        <f t="shared" si="150"/>
        <v>75.881870385561939</v>
      </c>
      <c r="AM136" s="322"/>
      <c r="AN136" s="384">
        <v>200000</v>
      </c>
      <c r="AO136" s="444">
        <v>200000</v>
      </c>
      <c r="AP136" s="444">
        <v>225000</v>
      </c>
      <c r="AQ136" s="444">
        <f>SUM(AN136:AP136)</f>
        <v>625000</v>
      </c>
      <c r="AR136" s="446">
        <f t="shared" si="165"/>
        <v>51.271534044298605</v>
      </c>
      <c r="AS136" s="322"/>
      <c r="AT136" s="444">
        <f t="shared" si="101"/>
        <v>1550000</v>
      </c>
      <c r="AU136" s="444">
        <f t="shared" si="97"/>
        <v>62</v>
      </c>
      <c r="AV136" s="444">
        <f>AE136+AT136</f>
        <v>2500000</v>
      </c>
      <c r="AW136" s="446">
        <f>AV136/(Q136/100)</f>
        <v>205.08613617719442</v>
      </c>
      <c r="AX136" s="322"/>
      <c r="AY136" s="444">
        <f>R136-AV136</f>
        <v>0</v>
      </c>
      <c r="AZ136" s="446">
        <f>AV136/(R136/100)</f>
        <v>100</v>
      </c>
      <c r="BA136" s="444">
        <f t="shared" si="102"/>
        <v>2500000</v>
      </c>
      <c r="BB136" s="446"/>
    </row>
    <row r="137" spans="1:54" s="9" customFormat="1" ht="29.1" hidden="1" customHeight="1" thickBot="1" x14ac:dyDescent="0.25">
      <c r="A137" s="12"/>
      <c r="B137" s="3"/>
      <c r="C137" s="3"/>
      <c r="D137" s="27"/>
      <c r="E137" s="1" t="s">
        <v>75</v>
      </c>
      <c r="F137" s="13"/>
      <c r="G137" s="21"/>
      <c r="H137" s="22"/>
      <c r="I137" s="28"/>
      <c r="J137" s="7"/>
      <c r="K137" s="3"/>
      <c r="L137" s="3"/>
      <c r="M137" s="8"/>
      <c r="N137" s="528" t="s">
        <v>45</v>
      </c>
      <c r="O137" s="326" t="e">
        <f t="shared" si="156"/>
        <v>#REF!</v>
      </c>
      <c r="P137" s="326" t="e">
        <f t="shared" si="156"/>
        <v>#REF!</v>
      </c>
      <c r="Q137" s="43" t="e">
        <f t="shared" si="156"/>
        <v>#REF!</v>
      </c>
      <c r="R137" s="326">
        <f t="shared" si="156"/>
        <v>1500000</v>
      </c>
      <c r="S137" s="326">
        <f t="shared" si="156"/>
        <v>0</v>
      </c>
      <c r="T137" s="326">
        <f t="shared" si="156"/>
        <v>0</v>
      </c>
      <c r="U137" s="326">
        <f t="shared" si="156"/>
        <v>125000</v>
      </c>
      <c r="V137" s="43">
        <f t="shared" ref="V137:V145" si="172">S137+T137+U137</f>
        <v>125000</v>
      </c>
      <c r="W137" s="424">
        <f t="shared" ref="W137:W145" si="173">V137/(R137/100)</f>
        <v>8.3333333333333339</v>
      </c>
      <c r="X137" s="322"/>
      <c r="Y137" s="326">
        <f t="shared" si="166"/>
        <v>150000</v>
      </c>
      <c r="Z137" s="434">
        <f t="shared" si="166"/>
        <v>150000</v>
      </c>
      <c r="AA137" s="434">
        <f t="shared" si="166"/>
        <v>150000</v>
      </c>
      <c r="AB137" s="435">
        <f t="shared" si="167"/>
        <v>450000</v>
      </c>
      <c r="AC137" s="436" t="e">
        <f t="shared" ref="AC137:AC145" si="174">AB137/(Q137/100)</f>
        <v>#REF!</v>
      </c>
      <c r="AD137" s="322"/>
      <c r="AE137" s="43">
        <f t="shared" ref="AE137:AE145" si="175">V137+AB137</f>
        <v>575000</v>
      </c>
      <c r="AF137" s="436" t="e">
        <f t="shared" ref="AF137:AF145" si="176">AE137/(Q137/100)</f>
        <v>#REF!</v>
      </c>
      <c r="AG137" s="322"/>
      <c r="AH137" s="326">
        <f t="shared" si="168"/>
        <v>200000</v>
      </c>
      <c r="AI137" s="434">
        <f t="shared" si="168"/>
        <v>200000</v>
      </c>
      <c r="AJ137" s="434">
        <f t="shared" si="168"/>
        <v>225000</v>
      </c>
      <c r="AK137" s="435">
        <f t="shared" si="169"/>
        <v>625000</v>
      </c>
      <c r="AL137" s="436" t="e">
        <f t="shared" ref="AL137:AL145" si="177">AK137/(Q137/100)</f>
        <v>#REF!</v>
      </c>
      <c r="AM137" s="322"/>
      <c r="AN137" s="326">
        <f t="shared" si="170"/>
        <v>100000</v>
      </c>
      <c r="AO137" s="434">
        <f t="shared" si="170"/>
        <v>100000</v>
      </c>
      <c r="AP137" s="434">
        <f t="shared" si="170"/>
        <v>100000</v>
      </c>
      <c r="AQ137" s="444">
        <f t="shared" si="171"/>
        <v>300000</v>
      </c>
      <c r="AR137" s="436" t="e">
        <f t="shared" ref="AR137:AR145" si="178">AQ137/(Q137/100)</f>
        <v>#REF!</v>
      </c>
      <c r="AS137" s="322"/>
      <c r="AT137" s="326">
        <f t="shared" ref="AT137:AT145" si="179">AK137+AQ137</f>
        <v>925000</v>
      </c>
      <c r="AU137" s="326">
        <f t="shared" ref="AU137:AU145" si="180">AT137/(R137/100)</f>
        <v>61.666666666666664</v>
      </c>
      <c r="AV137" s="43">
        <f>AE137+AT137</f>
        <v>1500000</v>
      </c>
      <c r="AW137" s="436" t="e">
        <f>AV137/(Q137/100)</f>
        <v>#REF!</v>
      </c>
      <c r="AX137" s="322"/>
      <c r="AY137" s="43">
        <f>R137-AV137</f>
        <v>0</v>
      </c>
      <c r="AZ137" s="436">
        <f>AV137/(R137/100)</f>
        <v>100</v>
      </c>
      <c r="BA137" s="43">
        <f t="shared" ref="BA137:BA145" si="181">AV137-AY137</f>
        <v>1500000</v>
      </c>
      <c r="BB137" s="436"/>
    </row>
    <row r="138" spans="1:54" ht="29.1" customHeight="1" thickBot="1" x14ac:dyDescent="0.25">
      <c r="A138" s="15"/>
      <c r="B138" s="10"/>
      <c r="C138" s="10"/>
      <c r="D138" s="11"/>
      <c r="E138" s="16"/>
      <c r="F138" s="17">
        <v>2</v>
      </c>
      <c r="G138" s="18"/>
      <c r="H138" s="19"/>
      <c r="I138" s="20"/>
      <c r="J138" s="16"/>
      <c r="K138" s="10"/>
      <c r="L138" s="10"/>
      <c r="M138" s="11"/>
      <c r="N138" s="516" t="s">
        <v>48</v>
      </c>
      <c r="O138" s="364" t="e">
        <f t="shared" si="156"/>
        <v>#REF!</v>
      </c>
      <c r="P138" s="364" t="e">
        <f t="shared" si="156"/>
        <v>#REF!</v>
      </c>
      <c r="Q138" s="44" t="e">
        <f t="shared" si="156"/>
        <v>#REF!</v>
      </c>
      <c r="R138" s="364">
        <f t="shared" si="156"/>
        <v>1500000</v>
      </c>
      <c r="S138" s="364">
        <f t="shared" si="156"/>
        <v>0</v>
      </c>
      <c r="T138" s="364">
        <f t="shared" si="156"/>
        <v>0</v>
      </c>
      <c r="U138" s="364">
        <f t="shared" si="156"/>
        <v>125000</v>
      </c>
      <c r="V138" s="44">
        <f t="shared" si="172"/>
        <v>125000</v>
      </c>
      <c r="W138" s="424">
        <f t="shared" si="173"/>
        <v>8.3333333333333339</v>
      </c>
      <c r="X138" s="322"/>
      <c r="Y138" s="364">
        <f t="shared" si="166"/>
        <v>150000</v>
      </c>
      <c r="Z138" s="428">
        <f t="shared" si="166"/>
        <v>150000</v>
      </c>
      <c r="AA138" s="428">
        <f t="shared" si="166"/>
        <v>150000</v>
      </c>
      <c r="AB138" s="429">
        <f t="shared" si="167"/>
        <v>450000</v>
      </c>
      <c r="AC138" s="430" t="e">
        <f t="shared" si="174"/>
        <v>#REF!</v>
      </c>
      <c r="AD138" s="322"/>
      <c r="AE138" s="44">
        <f t="shared" si="175"/>
        <v>575000</v>
      </c>
      <c r="AF138" s="430" t="e">
        <f t="shared" si="176"/>
        <v>#REF!</v>
      </c>
      <c r="AG138" s="322"/>
      <c r="AH138" s="364">
        <f t="shared" si="168"/>
        <v>200000</v>
      </c>
      <c r="AI138" s="428">
        <f t="shared" si="168"/>
        <v>200000</v>
      </c>
      <c r="AJ138" s="428">
        <f t="shared" si="168"/>
        <v>225000</v>
      </c>
      <c r="AK138" s="429">
        <f t="shared" si="169"/>
        <v>625000</v>
      </c>
      <c r="AL138" s="430" t="e">
        <f t="shared" si="177"/>
        <v>#REF!</v>
      </c>
      <c r="AM138" s="322"/>
      <c r="AN138" s="364">
        <f t="shared" si="170"/>
        <v>100000</v>
      </c>
      <c r="AO138" s="428">
        <f t="shared" si="170"/>
        <v>100000</v>
      </c>
      <c r="AP138" s="428">
        <f t="shared" si="170"/>
        <v>100000</v>
      </c>
      <c r="AQ138" s="428">
        <f t="shared" si="171"/>
        <v>300000</v>
      </c>
      <c r="AR138" s="430" t="e">
        <f t="shared" si="178"/>
        <v>#REF!</v>
      </c>
      <c r="AS138" s="322"/>
      <c r="AT138" s="364">
        <f t="shared" si="179"/>
        <v>925000</v>
      </c>
      <c r="AU138" s="364">
        <f t="shared" si="180"/>
        <v>61.666666666666664</v>
      </c>
      <c r="AV138" s="44">
        <f>AE138+AT138</f>
        <v>1500000</v>
      </c>
      <c r="AW138" s="430" t="e">
        <f>AV138/(Q138/100)</f>
        <v>#REF!</v>
      </c>
      <c r="AX138" s="322"/>
      <c r="AY138" s="44">
        <f>R138-AV138</f>
        <v>0</v>
      </c>
      <c r="AZ138" s="430">
        <f>AV138/(R138/100)</f>
        <v>100</v>
      </c>
      <c r="BA138" s="44">
        <f t="shared" si="181"/>
        <v>1500000</v>
      </c>
      <c r="BB138" s="430"/>
    </row>
    <row r="139" spans="1:54" ht="29.1" customHeight="1" thickBot="1" x14ac:dyDescent="0.25">
      <c r="A139" s="15"/>
      <c r="B139" s="10"/>
      <c r="C139" s="10"/>
      <c r="D139" s="11"/>
      <c r="E139" s="16"/>
      <c r="F139" s="10"/>
      <c r="G139" s="21">
        <v>0</v>
      </c>
      <c r="H139" s="22"/>
      <c r="I139" s="20"/>
      <c r="J139" s="16"/>
      <c r="K139" s="10"/>
      <c r="L139" s="10"/>
      <c r="M139" s="11"/>
      <c r="N139" s="31" t="s">
        <v>48</v>
      </c>
      <c r="O139" s="364" t="e">
        <f t="shared" si="156"/>
        <v>#REF!</v>
      </c>
      <c r="P139" s="364" t="e">
        <f t="shared" si="156"/>
        <v>#REF!</v>
      </c>
      <c r="Q139" s="44" t="e">
        <f t="shared" si="156"/>
        <v>#REF!</v>
      </c>
      <c r="R139" s="364">
        <f t="shared" si="156"/>
        <v>1500000</v>
      </c>
      <c r="S139" s="364">
        <f t="shared" si="156"/>
        <v>0</v>
      </c>
      <c r="T139" s="364">
        <f t="shared" si="156"/>
        <v>0</v>
      </c>
      <c r="U139" s="364">
        <f t="shared" si="156"/>
        <v>125000</v>
      </c>
      <c r="V139" s="44">
        <f t="shared" si="172"/>
        <v>125000</v>
      </c>
      <c r="W139" s="424">
        <f t="shared" si="173"/>
        <v>8.3333333333333339</v>
      </c>
      <c r="X139" s="322"/>
      <c r="Y139" s="364">
        <f t="shared" si="166"/>
        <v>150000</v>
      </c>
      <c r="Z139" s="428">
        <f t="shared" si="166"/>
        <v>150000</v>
      </c>
      <c r="AA139" s="428">
        <f t="shared" si="166"/>
        <v>150000</v>
      </c>
      <c r="AB139" s="429">
        <f t="shared" si="167"/>
        <v>450000</v>
      </c>
      <c r="AC139" s="430" t="e">
        <f t="shared" si="174"/>
        <v>#REF!</v>
      </c>
      <c r="AD139" s="322"/>
      <c r="AE139" s="44">
        <f t="shared" si="175"/>
        <v>575000</v>
      </c>
      <c r="AF139" s="430" t="e">
        <f t="shared" si="176"/>
        <v>#REF!</v>
      </c>
      <c r="AG139" s="322"/>
      <c r="AH139" s="364">
        <f t="shared" si="168"/>
        <v>200000</v>
      </c>
      <c r="AI139" s="428">
        <f t="shared" si="168"/>
        <v>200000</v>
      </c>
      <c r="AJ139" s="428">
        <f t="shared" si="168"/>
        <v>225000</v>
      </c>
      <c r="AK139" s="429">
        <f t="shared" si="169"/>
        <v>625000</v>
      </c>
      <c r="AL139" s="430" t="e">
        <f t="shared" si="177"/>
        <v>#REF!</v>
      </c>
      <c r="AM139" s="322"/>
      <c r="AN139" s="364">
        <f t="shared" si="170"/>
        <v>100000</v>
      </c>
      <c r="AO139" s="428">
        <f t="shared" si="170"/>
        <v>100000</v>
      </c>
      <c r="AP139" s="428">
        <f t="shared" si="170"/>
        <v>100000</v>
      </c>
      <c r="AQ139" s="428">
        <f t="shared" si="171"/>
        <v>300000</v>
      </c>
      <c r="AR139" s="430" t="e">
        <f t="shared" si="178"/>
        <v>#REF!</v>
      </c>
      <c r="AS139" s="322"/>
      <c r="AT139" s="364">
        <f t="shared" si="179"/>
        <v>925000</v>
      </c>
      <c r="AU139" s="364">
        <f t="shared" si="180"/>
        <v>61.666666666666664</v>
      </c>
      <c r="AV139" s="44">
        <f>AE139+AT139</f>
        <v>1500000</v>
      </c>
      <c r="AW139" s="430" t="e">
        <f>AV139/(Q139/100)</f>
        <v>#REF!</v>
      </c>
      <c r="AX139" s="322"/>
      <c r="AY139" s="44">
        <f>R139-AV139</f>
        <v>0</v>
      </c>
      <c r="AZ139" s="430">
        <f>AV139/(R139/100)</f>
        <v>100</v>
      </c>
      <c r="BA139" s="44">
        <f t="shared" si="181"/>
        <v>1500000</v>
      </c>
      <c r="BB139" s="430"/>
    </row>
    <row r="140" spans="1:54" ht="29.1" customHeight="1" thickBot="1" x14ac:dyDescent="0.25">
      <c r="A140" s="15"/>
      <c r="B140" s="10"/>
      <c r="C140" s="10"/>
      <c r="D140" s="11"/>
      <c r="E140" s="16"/>
      <c r="F140" s="10"/>
      <c r="G140" s="21"/>
      <c r="H140" s="92" t="s">
        <v>97</v>
      </c>
      <c r="I140" s="20"/>
      <c r="J140" s="16"/>
      <c r="K140" s="10"/>
      <c r="L140" s="10"/>
      <c r="M140" s="11"/>
      <c r="N140" s="31" t="s">
        <v>48</v>
      </c>
      <c r="O140" s="364" t="e">
        <f t="shared" si="156"/>
        <v>#REF!</v>
      </c>
      <c r="P140" s="364" t="e">
        <f t="shared" si="156"/>
        <v>#REF!</v>
      </c>
      <c r="Q140" s="44" t="e">
        <f t="shared" si="156"/>
        <v>#REF!</v>
      </c>
      <c r="R140" s="364">
        <f t="shared" si="156"/>
        <v>1500000</v>
      </c>
      <c r="S140" s="364">
        <f t="shared" si="156"/>
        <v>0</v>
      </c>
      <c r="T140" s="364">
        <f t="shared" si="156"/>
        <v>0</v>
      </c>
      <c r="U140" s="364">
        <f t="shared" si="156"/>
        <v>125000</v>
      </c>
      <c r="V140" s="44">
        <f t="shared" si="172"/>
        <v>125000</v>
      </c>
      <c r="W140" s="424">
        <f t="shared" si="173"/>
        <v>8.3333333333333339</v>
      </c>
      <c r="X140" s="322"/>
      <c r="Y140" s="364">
        <f t="shared" si="166"/>
        <v>150000</v>
      </c>
      <c r="Z140" s="428">
        <f t="shared" si="166"/>
        <v>150000</v>
      </c>
      <c r="AA140" s="428">
        <f t="shared" si="166"/>
        <v>150000</v>
      </c>
      <c r="AB140" s="429">
        <f t="shared" si="167"/>
        <v>450000</v>
      </c>
      <c r="AC140" s="430" t="e">
        <f t="shared" si="174"/>
        <v>#REF!</v>
      </c>
      <c r="AD140" s="322"/>
      <c r="AE140" s="44">
        <f t="shared" si="175"/>
        <v>575000</v>
      </c>
      <c r="AF140" s="430" t="e">
        <f t="shared" si="176"/>
        <v>#REF!</v>
      </c>
      <c r="AG140" s="322"/>
      <c r="AH140" s="364">
        <f t="shared" si="168"/>
        <v>200000</v>
      </c>
      <c r="AI140" s="428">
        <f t="shared" si="168"/>
        <v>200000</v>
      </c>
      <c r="AJ140" s="428">
        <f t="shared" si="168"/>
        <v>225000</v>
      </c>
      <c r="AK140" s="429">
        <f t="shared" si="169"/>
        <v>625000</v>
      </c>
      <c r="AL140" s="430" t="e">
        <f t="shared" si="177"/>
        <v>#REF!</v>
      </c>
      <c r="AM140" s="322"/>
      <c r="AN140" s="364">
        <f t="shared" si="170"/>
        <v>100000</v>
      </c>
      <c r="AO140" s="428">
        <f t="shared" si="170"/>
        <v>100000</v>
      </c>
      <c r="AP140" s="428">
        <f t="shared" si="170"/>
        <v>100000</v>
      </c>
      <c r="AQ140" s="428">
        <f t="shared" si="171"/>
        <v>300000</v>
      </c>
      <c r="AR140" s="430" t="e">
        <f t="shared" si="178"/>
        <v>#REF!</v>
      </c>
      <c r="AS140" s="322"/>
      <c r="AT140" s="364">
        <f t="shared" si="179"/>
        <v>925000</v>
      </c>
      <c r="AU140" s="364">
        <f t="shared" si="180"/>
        <v>61.666666666666664</v>
      </c>
      <c r="AV140" s="44">
        <f>AE140+AT140</f>
        <v>1500000</v>
      </c>
      <c r="AW140" s="430" t="e">
        <f>AV140/(Q140/100)</f>
        <v>#REF!</v>
      </c>
      <c r="AX140" s="322"/>
      <c r="AY140" s="44">
        <f>R140-AV140</f>
        <v>0</v>
      </c>
      <c r="AZ140" s="430">
        <f>AV140/(R140/100)</f>
        <v>100</v>
      </c>
      <c r="BA140" s="44">
        <f t="shared" si="181"/>
        <v>1500000</v>
      </c>
      <c r="BB140" s="430"/>
    </row>
    <row r="141" spans="1:54" s="9" customFormat="1" ht="29.1" customHeight="1" thickBot="1" x14ac:dyDescent="0.25">
      <c r="A141" s="12"/>
      <c r="B141" s="3"/>
      <c r="C141" s="3"/>
      <c r="D141" s="8"/>
      <c r="E141" s="7"/>
      <c r="F141" s="3"/>
      <c r="G141" s="4"/>
      <c r="H141" s="5"/>
      <c r="I141" s="23">
        <v>2</v>
      </c>
      <c r="J141" s="7"/>
      <c r="K141" s="3"/>
      <c r="L141" s="3"/>
      <c r="M141" s="8"/>
      <c r="N141" s="30" t="s">
        <v>126</v>
      </c>
      <c r="O141" s="297" t="e">
        <f t="shared" si="156"/>
        <v>#REF!</v>
      </c>
      <c r="P141" s="297" t="e">
        <f t="shared" si="156"/>
        <v>#REF!</v>
      </c>
      <c r="Q141" s="46" t="e">
        <f t="shared" si="156"/>
        <v>#REF!</v>
      </c>
      <c r="R141" s="297">
        <f t="shared" si="156"/>
        <v>1500000</v>
      </c>
      <c r="S141" s="297">
        <f t="shared" si="156"/>
        <v>0</v>
      </c>
      <c r="T141" s="297">
        <f t="shared" si="156"/>
        <v>0</v>
      </c>
      <c r="U141" s="297">
        <f t="shared" si="156"/>
        <v>125000</v>
      </c>
      <c r="V141" s="46">
        <f t="shared" si="172"/>
        <v>125000</v>
      </c>
      <c r="W141" s="424">
        <f t="shared" si="173"/>
        <v>8.3333333333333339</v>
      </c>
      <c r="X141" s="322"/>
      <c r="Y141" s="297">
        <f t="shared" si="166"/>
        <v>150000</v>
      </c>
      <c r="Z141" s="437">
        <f t="shared" si="166"/>
        <v>150000</v>
      </c>
      <c r="AA141" s="437">
        <f t="shared" si="166"/>
        <v>150000</v>
      </c>
      <c r="AB141" s="438">
        <f t="shared" si="167"/>
        <v>450000</v>
      </c>
      <c r="AC141" s="439" t="e">
        <f t="shared" si="174"/>
        <v>#REF!</v>
      </c>
      <c r="AD141" s="322"/>
      <c r="AE141" s="46">
        <f t="shared" si="175"/>
        <v>575000</v>
      </c>
      <c r="AF141" s="439" t="e">
        <f t="shared" si="176"/>
        <v>#REF!</v>
      </c>
      <c r="AG141" s="322"/>
      <c r="AH141" s="297">
        <f t="shared" si="168"/>
        <v>200000</v>
      </c>
      <c r="AI141" s="437">
        <f t="shared" si="168"/>
        <v>200000</v>
      </c>
      <c r="AJ141" s="437">
        <f t="shared" si="168"/>
        <v>225000</v>
      </c>
      <c r="AK141" s="438">
        <f t="shared" si="169"/>
        <v>625000</v>
      </c>
      <c r="AL141" s="439" t="e">
        <f t="shared" si="177"/>
        <v>#REF!</v>
      </c>
      <c r="AM141" s="322"/>
      <c r="AN141" s="297">
        <f t="shared" si="170"/>
        <v>100000</v>
      </c>
      <c r="AO141" s="437">
        <f t="shared" si="170"/>
        <v>100000</v>
      </c>
      <c r="AP141" s="437">
        <f t="shared" si="170"/>
        <v>100000</v>
      </c>
      <c r="AQ141" s="43">
        <f t="shared" si="171"/>
        <v>300000</v>
      </c>
      <c r="AR141" s="439" t="e">
        <f t="shared" si="178"/>
        <v>#REF!</v>
      </c>
      <c r="AS141" s="322"/>
      <c r="AT141" s="297">
        <f t="shared" si="179"/>
        <v>925000</v>
      </c>
      <c r="AU141" s="297">
        <f t="shared" si="180"/>
        <v>61.666666666666664</v>
      </c>
      <c r="AV141" s="46">
        <f>AE141+AT141</f>
        <v>1500000</v>
      </c>
      <c r="AW141" s="439" t="e">
        <f>AV141/(Q141/100)</f>
        <v>#REF!</v>
      </c>
      <c r="AX141" s="322"/>
      <c r="AY141" s="46">
        <f>R141-AV141</f>
        <v>0</v>
      </c>
      <c r="AZ141" s="439">
        <f>AV141/(R141/100)</f>
        <v>100</v>
      </c>
      <c r="BA141" s="46">
        <f t="shared" si="181"/>
        <v>1500000</v>
      </c>
      <c r="BB141" s="439"/>
    </row>
    <row r="142" spans="1:54" ht="29.1" customHeight="1" thickBot="1" x14ac:dyDescent="0.25">
      <c r="A142" s="15"/>
      <c r="B142" s="10"/>
      <c r="C142" s="10"/>
      <c r="D142" s="11"/>
      <c r="E142" s="16"/>
      <c r="F142" s="10"/>
      <c r="G142" s="18"/>
      <c r="H142" s="19"/>
      <c r="I142" s="20"/>
      <c r="J142" s="24" t="s">
        <v>76</v>
      </c>
      <c r="K142" s="10"/>
      <c r="L142" s="10"/>
      <c r="M142" s="11"/>
      <c r="N142" s="31" t="s">
        <v>20</v>
      </c>
      <c r="O142" s="364" t="e">
        <f t="shared" si="156"/>
        <v>#REF!</v>
      </c>
      <c r="P142" s="364" t="e">
        <f t="shared" si="156"/>
        <v>#REF!</v>
      </c>
      <c r="Q142" s="44" t="e">
        <f t="shared" si="156"/>
        <v>#REF!</v>
      </c>
      <c r="R142" s="364">
        <f t="shared" si="156"/>
        <v>1500000</v>
      </c>
      <c r="S142" s="364">
        <f t="shared" si="156"/>
        <v>0</v>
      </c>
      <c r="T142" s="364">
        <f t="shared" si="156"/>
        <v>0</v>
      </c>
      <c r="U142" s="364">
        <f t="shared" si="156"/>
        <v>125000</v>
      </c>
      <c r="V142" s="44">
        <f t="shared" si="172"/>
        <v>125000</v>
      </c>
      <c r="W142" s="424">
        <f t="shared" si="173"/>
        <v>8.3333333333333339</v>
      </c>
      <c r="X142" s="322"/>
      <c r="Y142" s="364">
        <f t="shared" si="166"/>
        <v>150000</v>
      </c>
      <c r="Z142" s="428">
        <f t="shared" si="166"/>
        <v>150000</v>
      </c>
      <c r="AA142" s="428">
        <f t="shared" si="166"/>
        <v>150000</v>
      </c>
      <c r="AB142" s="429">
        <f t="shared" si="167"/>
        <v>450000</v>
      </c>
      <c r="AC142" s="430" t="e">
        <f t="shared" si="174"/>
        <v>#REF!</v>
      </c>
      <c r="AD142" s="322"/>
      <c r="AE142" s="44">
        <f t="shared" si="175"/>
        <v>575000</v>
      </c>
      <c r="AF142" s="430" t="e">
        <f t="shared" si="176"/>
        <v>#REF!</v>
      </c>
      <c r="AG142" s="322"/>
      <c r="AH142" s="364">
        <f t="shared" si="168"/>
        <v>200000</v>
      </c>
      <c r="AI142" s="428">
        <f t="shared" si="168"/>
        <v>200000</v>
      </c>
      <c r="AJ142" s="428">
        <f t="shared" si="168"/>
        <v>225000</v>
      </c>
      <c r="AK142" s="429">
        <f t="shared" si="169"/>
        <v>625000</v>
      </c>
      <c r="AL142" s="430" t="e">
        <f t="shared" si="177"/>
        <v>#REF!</v>
      </c>
      <c r="AM142" s="322"/>
      <c r="AN142" s="364">
        <f t="shared" si="170"/>
        <v>100000</v>
      </c>
      <c r="AO142" s="428">
        <f t="shared" si="170"/>
        <v>100000</v>
      </c>
      <c r="AP142" s="428">
        <f t="shared" si="170"/>
        <v>100000</v>
      </c>
      <c r="AQ142" s="44">
        <f t="shared" si="171"/>
        <v>300000</v>
      </c>
      <c r="AR142" s="430" t="e">
        <f t="shared" si="178"/>
        <v>#REF!</v>
      </c>
      <c r="AS142" s="322"/>
      <c r="AT142" s="364">
        <f t="shared" si="179"/>
        <v>925000</v>
      </c>
      <c r="AU142" s="364">
        <f t="shared" si="180"/>
        <v>61.666666666666664</v>
      </c>
      <c r="AV142" s="44">
        <f>AE142+AT142</f>
        <v>1500000</v>
      </c>
      <c r="AW142" s="430" t="e">
        <f>AV142/(Q142/100)</f>
        <v>#REF!</v>
      </c>
      <c r="AX142" s="322"/>
      <c r="AY142" s="44">
        <f>R142-AV142</f>
        <v>0</v>
      </c>
      <c r="AZ142" s="430">
        <f>AV142/(R142/100)</f>
        <v>100</v>
      </c>
      <c r="BA142" s="44">
        <f t="shared" si="181"/>
        <v>1500000</v>
      </c>
      <c r="BB142" s="430"/>
    </row>
    <row r="143" spans="1:54" ht="29.1" customHeight="1" thickBot="1" x14ac:dyDescent="0.25">
      <c r="A143" s="15"/>
      <c r="B143" s="10"/>
      <c r="C143" s="10"/>
      <c r="D143" s="11"/>
      <c r="E143" s="16"/>
      <c r="F143" s="10"/>
      <c r="G143" s="18"/>
      <c r="H143" s="19"/>
      <c r="I143" s="20"/>
      <c r="J143" s="16"/>
      <c r="K143" s="365">
        <v>7</v>
      </c>
      <c r="L143" s="10"/>
      <c r="M143" s="11"/>
      <c r="N143" s="532" t="s">
        <v>49</v>
      </c>
      <c r="O143" s="368" t="e">
        <f t="shared" si="156"/>
        <v>#REF!</v>
      </c>
      <c r="P143" s="368" t="e">
        <f t="shared" si="156"/>
        <v>#REF!</v>
      </c>
      <c r="Q143" s="367" t="e">
        <f t="shared" si="156"/>
        <v>#REF!</v>
      </c>
      <c r="R143" s="368">
        <f t="shared" si="156"/>
        <v>1500000</v>
      </c>
      <c r="S143" s="368">
        <f t="shared" si="156"/>
        <v>0</v>
      </c>
      <c r="T143" s="368">
        <f t="shared" si="156"/>
        <v>0</v>
      </c>
      <c r="U143" s="368">
        <f t="shared" si="156"/>
        <v>125000</v>
      </c>
      <c r="V143" s="367">
        <f t="shared" si="172"/>
        <v>125000</v>
      </c>
      <c r="W143" s="424">
        <f t="shared" si="173"/>
        <v>8.3333333333333339</v>
      </c>
      <c r="X143" s="322"/>
      <c r="Y143" s="368">
        <f t="shared" si="166"/>
        <v>150000</v>
      </c>
      <c r="Z143" s="440">
        <f t="shared" si="166"/>
        <v>150000</v>
      </c>
      <c r="AA143" s="440">
        <f t="shared" si="166"/>
        <v>150000</v>
      </c>
      <c r="AB143" s="448">
        <f t="shared" si="167"/>
        <v>450000</v>
      </c>
      <c r="AC143" s="441" t="e">
        <f t="shared" si="174"/>
        <v>#REF!</v>
      </c>
      <c r="AD143" s="322"/>
      <c r="AE143" s="367">
        <f t="shared" si="175"/>
        <v>575000</v>
      </c>
      <c r="AF143" s="441" t="e">
        <f t="shared" si="176"/>
        <v>#REF!</v>
      </c>
      <c r="AG143" s="322"/>
      <c r="AH143" s="368">
        <f t="shared" si="168"/>
        <v>200000</v>
      </c>
      <c r="AI143" s="440">
        <f t="shared" si="168"/>
        <v>200000</v>
      </c>
      <c r="AJ143" s="440">
        <f t="shared" si="168"/>
        <v>225000</v>
      </c>
      <c r="AK143" s="448">
        <f t="shared" si="169"/>
        <v>625000</v>
      </c>
      <c r="AL143" s="441" t="e">
        <f t="shared" si="177"/>
        <v>#REF!</v>
      </c>
      <c r="AM143" s="322"/>
      <c r="AN143" s="368">
        <f t="shared" si="170"/>
        <v>100000</v>
      </c>
      <c r="AO143" s="440">
        <f t="shared" si="170"/>
        <v>100000</v>
      </c>
      <c r="AP143" s="440">
        <f t="shared" si="170"/>
        <v>100000</v>
      </c>
      <c r="AQ143" s="44">
        <f t="shared" si="171"/>
        <v>300000</v>
      </c>
      <c r="AR143" s="441" t="e">
        <f t="shared" si="178"/>
        <v>#REF!</v>
      </c>
      <c r="AS143" s="322"/>
      <c r="AT143" s="368">
        <f t="shared" si="179"/>
        <v>925000</v>
      </c>
      <c r="AU143" s="368">
        <f t="shared" si="180"/>
        <v>61.666666666666664</v>
      </c>
      <c r="AV143" s="367">
        <f>AE143+AT143</f>
        <v>1500000</v>
      </c>
      <c r="AW143" s="441" t="e">
        <f>AV143/(Q143/100)</f>
        <v>#REF!</v>
      </c>
      <c r="AX143" s="322"/>
      <c r="AY143" s="367">
        <f>R143-AV143</f>
        <v>0</v>
      </c>
      <c r="AZ143" s="441">
        <f>AV143/(R143/100)</f>
        <v>100</v>
      </c>
      <c r="BA143" s="367">
        <f t="shared" si="181"/>
        <v>1500000</v>
      </c>
      <c r="BB143" s="441"/>
    </row>
    <row r="144" spans="1:54" ht="29.1" customHeight="1" thickBot="1" x14ac:dyDescent="0.25">
      <c r="A144" s="15"/>
      <c r="B144" s="10"/>
      <c r="C144" s="10"/>
      <c r="D144" s="11"/>
      <c r="E144" s="16"/>
      <c r="F144" s="10"/>
      <c r="G144" s="18"/>
      <c r="H144" s="19"/>
      <c r="I144" s="20"/>
      <c r="J144" s="16"/>
      <c r="K144" s="10"/>
      <c r="L144" s="377">
        <v>7</v>
      </c>
      <c r="M144" s="11"/>
      <c r="N144" s="533" t="s">
        <v>188</v>
      </c>
      <c r="O144" s="380" t="e">
        <f t="shared" ref="O144:U144" si="182">O145</f>
        <v>#REF!</v>
      </c>
      <c r="P144" s="380" t="e">
        <f t="shared" si="182"/>
        <v>#REF!</v>
      </c>
      <c r="Q144" s="379" t="e">
        <f t="shared" si="182"/>
        <v>#REF!</v>
      </c>
      <c r="R144" s="380">
        <f t="shared" si="182"/>
        <v>1500000</v>
      </c>
      <c r="S144" s="380">
        <f t="shared" si="182"/>
        <v>0</v>
      </c>
      <c r="T144" s="380">
        <f t="shared" si="182"/>
        <v>0</v>
      </c>
      <c r="U144" s="380">
        <f t="shared" si="182"/>
        <v>125000</v>
      </c>
      <c r="V144" s="379">
        <f t="shared" si="172"/>
        <v>125000</v>
      </c>
      <c r="W144" s="424">
        <f t="shared" si="173"/>
        <v>8.3333333333333339</v>
      </c>
      <c r="X144" s="322"/>
      <c r="Y144" s="380">
        <f t="shared" ref="Y144:AA144" si="183">Y145</f>
        <v>150000</v>
      </c>
      <c r="Z144" s="442">
        <f t="shared" si="183"/>
        <v>150000</v>
      </c>
      <c r="AA144" s="442">
        <f t="shared" si="183"/>
        <v>150000</v>
      </c>
      <c r="AB144" s="447">
        <f t="shared" si="167"/>
        <v>450000</v>
      </c>
      <c r="AC144" s="443" t="e">
        <f t="shared" si="174"/>
        <v>#REF!</v>
      </c>
      <c r="AD144" s="322"/>
      <c r="AE144" s="379">
        <f t="shared" si="175"/>
        <v>575000</v>
      </c>
      <c r="AF144" s="443" t="e">
        <f t="shared" si="176"/>
        <v>#REF!</v>
      </c>
      <c r="AG144" s="322"/>
      <c r="AH144" s="380">
        <f t="shared" ref="AH144:AJ144" si="184">AH145</f>
        <v>200000</v>
      </c>
      <c r="AI144" s="442">
        <f t="shared" si="184"/>
        <v>200000</v>
      </c>
      <c r="AJ144" s="442">
        <f t="shared" si="184"/>
        <v>225000</v>
      </c>
      <c r="AK144" s="447">
        <f t="shared" si="169"/>
        <v>625000</v>
      </c>
      <c r="AL144" s="443" t="e">
        <f t="shared" si="177"/>
        <v>#REF!</v>
      </c>
      <c r="AM144" s="322"/>
      <c r="AN144" s="380">
        <f t="shared" ref="AN144:AP144" si="185">AN145</f>
        <v>100000</v>
      </c>
      <c r="AO144" s="442">
        <f t="shared" si="185"/>
        <v>100000</v>
      </c>
      <c r="AP144" s="442">
        <f t="shared" si="185"/>
        <v>100000</v>
      </c>
      <c r="AQ144" s="44">
        <f t="shared" si="171"/>
        <v>300000</v>
      </c>
      <c r="AR144" s="443" t="e">
        <f t="shared" si="178"/>
        <v>#REF!</v>
      </c>
      <c r="AS144" s="322"/>
      <c r="AT144" s="380">
        <f t="shared" si="179"/>
        <v>925000</v>
      </c>
      <c r="AU144" s="380">
        <f t="shared" si="180"/>
        <v>61.666666666666664</v>
      </c>
      <c r="AV144" s="379">
        <f>AE144+AT144</f>
        <v>1500000</v>
      </c>
      <c r="AW144" s="443" t="e">
        <f>AV144/(Q144/100)</f>
        <v>#REF!</v>
      </c>
      <c r="AX144" s="322"/>
      <c r="AY144" s="379">
        <f>R144-AV144</f>
        <v>0</v>
      </c>
      <c r="AZ144" s="443">
        <f>AV144/(R144/100)</f>
        <v>100</v>
      </c>
      <c r="BA144" s="379">
        <f t="shared" si="181"/>
        <v>1500000</v>
      </c>
      <c r="BB144" s="443"/>
    </row>
    <row r="145" spans="1:54" ht="29.1" customHeight="1" thickBot="1" x14ac:dyDescent="0.25">
      <c r="A145" s="15"/>
      <c r="B145" s="10"/>
      <c r="C145" s="10"/>
      <c r="D145" s="11"/>
      <c r="E145" s="16"/>
      <c r="F145" s="10"/>
      <c r="G145" s="18"/>
      <c r="H145" s="19"/>
      <c r="I145" s="20"/>
      <c r="J145" s="16"/>
      <c r="K145" s="10"/>
      <c r="L145" s="10"/>
      <c r="M145" s="381" t="s">
        <v>70</v>
      </c>
      <c r="N145" s="534" t="s">
        <v>223</v>
      </c>
      <c r="O145" s="384" t="e">
        <f>[2]ÖD1!P3378</f>
        <v>#REF!</v>
      </c>
      <c r="P145" s="384" t="e">
        <f>[2]ÖD1!Q3378</f>
        <v>#REF!</v>
      </c>
      <c r="Q145" s="383" t="e">
        <f>[2]ÖD1!R3378</f>
        <v>#REF!</v>
      </c>
      <c r="R145" s="384">
        <v>1500000</v>
      </c>
      <c r="S145" s="384"/>
      <c r="T145" s="444"/>
      <c r="U145" s="444">
        <v>125000</v>
      </c>
      <c r="V145" s="444">
        <f t="shared" si="172"/>
        <v>125000</v>
      </c>
      <c r="W145" s="424">
        <f t="shared" si="173"/>
        <v>8.3333333333333339</v>
      </c>
      <c r="X145" s="322"/>
      <c r="Y145" s="384">
        <v>150000</v>
      </c>
      <c r="Z145" s="444">
        <v>150000</v>
      </c>
      <c r="AA145" s="444">
        <v>150000</v>
      </c>
      <c r="AB145" s="445">
        <f>Y145+Z145+AA145</f>
        <v>450000</v>
      </c>
      <c r="AC145" s="446" t="e">
        <f t="shared" si="174"/>
        <v>#REF!</v>
      </c>
      <c r="AD145" s="322"/>
      <c r="AE145" s="444">
        <f t="shared" si="175"/>
        <v>575000</v>
      </c>
      <c r="AF145" s="446" t="e">
        <f t="shared" si="176"/>
        <v>#REF!</v>
      </c>
      <c r="AG145" s="322"/>
      <c r="AH145" s="384">
        <v>200000</v>
      </c>
      <c r="AI145" s="444">
        <v>200000</v>
      </c>
      <c r="AJ145" s="444">
        <v>225000</v>
      </c>
      <c r="AK145" s="445">
        <f>AH145+AI145+AJ145</f>
        <v>625000</v>
      </c>
      <c r="AL145" s="446" t="e">
        <f t="shared" si="177"/>
        <v>#REF!</v>
      </c>
      <c r="AM145" s="322"/>
      <c r="AN145" s="384">
        <v>100000</v>
      </c>
      <c r="AO145" s="444">
        <v>100000</v>
      </c>
      <c r="AP145" s="444">
        <v>100000</v>
      </c>
      <c r="AQ145" s="46">
        <f>SUM(AN145:AP145)</f>
        <v>300000</v>
      </c>
      <c r="AR145" s="446" t="e">
        <f t="shared" si="178"/>
        <v>#REF!</v>
      </c>
      <c r="AS145" s="322"/>
      <c r="AT145" s="444">
        <f t="shared" si="179"/>
        <v>925000</v>
      </c>
      <c r="AU145" s="444">
        <f t="shared" si="180"/>
        <v>61.666666666666664</v>
      </c>
      <c r="AV145" s="444">
        <f>AE145+AT145</f>
        <v>1500000</v>
      </c>
      <c r="AW145" s="446" t="e">
        <f>AV145/(Q145/100)</f>
        <v>#REF!</v>
      </c>
      <c r="AX145" s="322"/>
      <c r="AY145" s="444">
        <f>R145-AV145</f>
        <v>0</v>
      </c>
      <c r="AZ145" s="446">
        <f>AV145/(R145/100)</f>
        <v>100</v>
      </c>
      <c r="BA145" s="444">
        <f t="shared" si="181"/>
        <v>1500000</v>
      </c>
      <c r="BB145" s="446"/>
    </row>
    <row r="146" spans="1:54" ht="29.1" hidden="1" customHeight="1" thickBot="1" x14ac:dyDescent="0.25">
      <c r="A146" s="15"/>
      <c r="B146" s="10"/>
      <c r="C146" s="10"/>
      <c r="D146" s="11"/>
      <c r="E146" s="16"/>
      <c r="F146" s="10"/>
      <c r="G146" s="18"/>
      <c r="H146" s="19"/>
      <c r="I146" s="20"/>
      <c r="J146" s="16"/>
      <c r="K146" s="10"/>
      <c r="L146" s="10"/>
      <c r="M146" s="381"/>
      <c r="N146" s="382"/>
      <c r="O146" s="384"/>
      <c r="P146" s="384"/>
      <c r="Q146" s="383"/>
      <c r="R146" s="384"/>
      <c r="S146" s="384"/>
      <c r="T146" s="531"/>
      <c r="U146" s="531"/>
      <c r="V146" s="444"/>
      <c r="W146" s="424"/>
      <c r="X146" s="322"/>
      <c r="Y146" s="384"/>
      <c r="Z146" s="444"/>
      <c r="AA146" s="444"/>
      <c r="AB146" s="445"/>
      <c r="AC146" s="446"/>
      <c r="AD146" s="322"/>
      <c r="AE146" s="444"/>
      <c r="AF146" s="446"/>
      <c r="AG146" s="322"/>
      <c r="AH146" s="384"/>
      <c r="AI146" s="444"/>
      <c r="AJ146" s="444"/>
      <c r="AK146" s="445"/>
      <c r="AL146" s="446"/>
      <c r="AM146" s="322"/>
      <c r="AN146" s="384"/>
      <c r="AO146" s="444"/>
      <c r="AP146" s="444"/>
      <c r="AQ146" s="46"/>
      <c r="AR146" s="446"/>
      <c r="AS146" s="322"/>
      <c r="AT146" s="531"/>
      <c r="AU146" s="531"/>
      <c r="AV146" s="444"/>
      <c r="AW146" s="446"/>
      <c r="AX146" s="322"/>
      <c r="AY146" s="444"/>
      <c r="AZ146" s="446"/>
      <c r="BA146" s="444"/>
      <c r="BB146" s="446"/>
    </row>
    <row r="147" spans="1:54" ht="29.1" hidden="1" customHeight="1" thickBot="1" x14ac:dyDescent="0.25">
      <c r="A147" s="15"/>
      <c r="B147" s="10"/>
      <c r="C147" s="10"/>
      <c r="D147" s="11"/>
      <c r="E147" s="16"/>
      <c r="F147" s="10"/>
      <c r="G147" s="18"/>
      <c r="H147" s="19"/>
      <c r="I147" s="20"/>
      <c r="J147" s="16"/>
      <c r="K147" s="10"/>
      <c r="L147" s="10"/>
      <c r="M147" s="381"/>
      <c r="N147" s="382"/>
      <c r="O147" s="384"/>
      <c r="P147" s="384"/>
      <c r="Q147" s="383"/>
      <c r="R147" s="384"/>
      <c r="S147" s="384"/>
      <c r="T147" s="531"/>
      <c r="U147" s="531"/>
      <c r="V147" s="444"/>
      <c r="W147" s="424"/>
      <c r="X147" s="322"/>
      <c r="Y147" s="384"/>
      <c r="Z147" s="444"/>
      <c r="AA147" s="444"/>
      <c r="AB147" s="445"/>
      <c r="AC147" s="446"/>
      <c r="AD147" s="322"/>
      <c r="AE147" s="444"/>
      <c r="AF147" s="446"/>
      <c r="AG147" s="322"/>
      <c r="AH147" s="384"/>
      <c r="AI147" s="444"/>
      <c r="AJ147" s="444"/>
      <c r="AK147" s="445"/>
      <c r="AL147" s="446"/>
      <c r="AM147" s="322"/>
      <c r="AN147" s="384"/>
      <c r="AO147" s="444"/>
      <c r="AP147" s="444"/>
      <c r="AQ147" s="46"/>
      <c r="AR147" s="446"/>
      <c r="AS147" s="322"/>
      <c r="AT147" s="531"/>
      <c r="AU147" s="531"/>
      <c r="AV147" s="444"/>
      <c r="AW147" s="446"/>
      <c r="AX147" s="322"/>
      <c r="AY147" s="444"/>
      <c r="AZ147" s="446"/>
      <c r="BA147" s="444"/>
      <c r="BB147" s="446"/>
    </row>
    <row r="148" spans="1:54" s="9" customFormat="1" ht="29.1" customHeight="1" thickBot="1" x14ac:dyDescent="0.25">
      <c r="A148" s="12"/>
      <c r="B148" s="3"/>
      <c r="C148" s="3"/>
      <c r="D148" s="8"/>
      <c r="E148" s="1" t="s">
        <v>73</v>
      </c>
      <c r="F148" s="3"/>
      <c r="G148" s="4"/>
      <c r="H148" s="5"/>
      <c r="I148" s="6"/>
      <c r="J148" s="7"/>
      <c r="K148" s="3"/>
      <c r="L148" s="3"/>
      <c r="M148" s="8"/>
      <c r="N148" s="40" t="s">
        <v>14</v>
      </c>
      <c r="O148" s="326" t="e">
        <f t="shared" ref="O148:U152" si="186">O149</f>
        <v>#REF!</v>
      </c>
      <c r="P148" s="326" t="e">
        <f t="shared" si="186"/>
        <v>#REF!</v>
      </c>
      <c r="Q148" s="43">
        <f t="shared" si="186"/>
        <v>24400000</v>
      </c>
      <c r="R148" s="326">
        <f t="shared" si="186"/>
        <v>12500000</v>
      </c>
      <c r="S148" s="326">
        <f t="shared" si="186"/>
        <v>0</v>
      </c>
      <c r="T148" s="326">
        <f t="shared" si="186"/>
        <v>1000000</v>
      </c>
      <c r="U148" s="326">
        <f t="shared" si="186"/>
        <v>2100000</v>
      </c>
      <c r="V148" s="43">
        <f t="shared" si="99"/>
        <v>3100000</v>
      </c>
      <c r="W148" s="424">
        <f t="shared" si="141"/>
        <v>24.8</v>
      </c>
      <c r="X148" s="322"/>
      <c r="Y148" s="326">
        <f t="shared" ref="Y148:AA152" si="187">Y149</f>
        <v>900000</v>
      </c>
      <c r="Z148" s="434">
        <f t="shared" si="187"/>
        <v>900000</v>
      </c>
      <c r="AA148" s="434">
        <f t="shared" si="187"/>
        <v>900000</v>
      </c>
      <c r="AB148" s="435">
        <f>AB149</f>
        <v>2700000</v>
      </c>
      <c r="AC148" s="436">
        <f t="shared" si="148"/>
        <v>11.065573770491802</v>
      </c>
      <c r="AD148" s="322"/>
      <c r="AE148" s="43">
        <f t="shared" si="100"/>
        <v>5800000</v>
      </c>
      <c r="AF148" s="436">
        <f t="shared" si="149"/>
        <v>23.770491803278688</v>
      </c>
      <c r="AG148" s="322"/>
      <c r="AH148" s="326">
        <f t="shared" ref="AH148:AJ152" si="188">AH149</f>
        <v>1000000</v>
      </c>
      <c r="AI148" s="434">
        <f t="shared" si="188"/>
        <v>1000000</v>
      </c>
      <c r="AJ148" s="434">
        <f t="shared" si="188"/>
        <v>1000000</v>
      </c>
      <c r="AK148" s="435">
        <f>AK149</f>
        <v>3000000</v>
      </c>
      <c r="AL148" s="436">
        <f t="shared" si="150"/>
        <v>12.295081967213115</v>
      </c>
      <c r="AM148" s="322"/>
      <c r="AN148" s="326">
        <f t="shared" ref="AN148:AP152" si="189">AN149</f>
        <v>1200000</v>
      </c>
      <c r="AO148" s="434">
        <f t="shared" si="189"/>
        <v>1250000</v>
      </c>
      <c r="AP148" s="434">
        <f t="shared" si="189"/>
        <v>1250000</v>
      </c>
      <c r="AQ148" s="44">
        <f>AQ149</f>
        <v>3700000</v>
      </c>
      <c r="AR148" s="436">
        <f t="shared" si="165"/>
        <v>15.163934426229508</v>
      </c>
      <c r="AS148" s="322"/>
      <c r="AT148" s="326">
        <f>AK148+AQ148</f>
        <v>6700000</v>
      </c>
      <c r="AU148" s="326">
        <f t="shared" si="97"/>
        <v>53.6</v>
      </c>
      <c r="AV148" s="43">
        <f>AE148+AT148</f>
        <v>12500000</v>
      </c>
      <c r="AW148" s="436">
        <f>AV148/(Q148/100)</f>
        <v>51.229508196721312</v>
      </c>
      <c r="AX148" s="322"/>
      <c r="AY148" s="43">
        <f>R148-AV148</f>
        <v>0</v>
      </c>
      <c r="AZ148" s="436">
        <f>AV148/(R148/100)</f>
        <v>100</v>
      </c>
      <c r="BA148" s="43">
        <f t="shared" si="102"/>
        <v>12500000</v>
      </c>
      <c r="BB148" s="436"/>
    </row>
    <row r="149" spans="1:54" ht="29.1" customHeight="1" thickBot="1" x14ac:dyDescent="0.25">
      <c r="A149" s="15"/>
      <c r="B149" s="10"/>
      <c r="C149" s="10"/>
      <c r="D149" s="11"/>
      <c r="E149" s="16"/>
      <c r="F149" s="17">
        <v>4</v>
      </c>
      <c r="G149" s="18"/>
      <c r="H149" s="19"/>
      <c r="I149" s="20"/>
      <c r="J149" s="16"/>
      <c r="K149" s="10"/>
      <c r="L149" s="10"/>
      <c r="M149" s="11"/>
      <c r="N149" s="31" t="s">
        <v>41</v>
      </c>
      <c r="O149" s="364" t="e">
        <f t="shared" si="186"/>
        <v>#REF!</v>
      </c>
      <c r="P149" s="364" t="e">
        <f t="shared" si="186"/>
        <v>#REF!</v>
      </c>
      <c r="Q149" s="44">
        <f t="shared" si="186"/>
        <v>24400000</v>
      </c>
      <c r="R149" s="364">
        <f t="shared" si="186"/>
        <v>12500000</v>
      </c>
      <c r="S149" s="364">
        <f t="shared" si="186"/>
        <v>0</v>
      </c>
      <c r="T149" s="364">
        <f t="shared" si="186"/>
        <v>1000000</v>
      </c>
      <c r="U149" s="364">
        <f t="shared" si="186"/>
        <v>2100000</v>
      </c>
      <c r="V149" s="44">
        <f t="shared" si="99"/>
        <v>3100000</v>
      </c>
      <c r="W149" s="424">
        <f t="shared" si="141"/>
        <v>24.8</v>
      </c>
      <c r="X149" s="322"/>
      <c r="Y149" s="364">
        <f t="shared" si="187"/>
        <v>900000</v>
      </c>
      <c r="Z149" s="428">
        <f t="shared" si="187"/>
        <v>900000</v>
      </c>
      <c r="AA149" s="428">
        <f t="shared" si="187"/>
        <v>900000</v>
      </c>
      <c r="AB149" s="429">
        <f>AB150</f>
        <v>2700000</v>
      </c>
      <c r="AC149" s="430">
        <f t="shared" si="148"/>
        <v>11.065573770491802</v>
      </c>
      <c r="AD149" s="322"/>
      <c r="AE149" s="44">
        <f t="shared" si="100"/>
        <v>5800000</v>
      </c>
      <c r="AF149" s="430">
        <f t="shared" si="149"/>
        <v>23.770491803278688</v>
      </c>
      <c r="AG149" s="322"/>
      <c r="AH149" s="364">
        <f t="shared" si="188"/>
        <v>1000000</v>
      </c>
      <c r="AI149" s="428">
        <f t="shared" si="188"/>
        <v>1000000</v>
      </c>
      <c r="AJ149" s="428">
        <f t="shared" si="188"/>
        <v>1000000</v>
      </c>
      <c r="AK149" s="429">
        <f>AK150</f>
        <v>3000000</v>
      </c>
      <c r="AL149" s="430">
        <f t="shared" si="150"/>
        <v>12.295081967213115</v>
      </c>
      <c r="AM149" s="322"/>
      <c r="AN149" s="364">
        <f t="shared" si="189"/>
        <v>1200000</v>
      </c>
      <c r="AO149" s="428">
        <f t="shared" si="189"/>
        <v>1250000</v>
      </c>
      <c r="AP149" s="428">
        <f t="shared" si="189"/>
        <v>1250000</v>
      </c>
      <c r="AQ149" s="367">
        <f>AQ150</f>
        <v>3700000</v>
      </c>
      <c r="AR149" s="430">
        <f t="shared" si="165"/>
        <v>15.163934426229508</v>
      </c>
      <c r="AS149" s="322"/>
      <c r="AT149" s="364">
        <f t="shared" si="101"/>
        <v>6700000</v>
      </c>
      <c r="AU149" s="364">
        <f t="shared" si="97"/>
        <v>53.6</v>
      </c>
      <c r="AV149" s="44">
        <f>AE149+AT149</f>
        <v>12500000</v>
      </c>
      <c r="AW149" s="430">
        <f>AV149/(Q149/100)</f>
        <v>51.229508196721312</v>
      </c>
      <c r="AX149" s="322"/>
      <c r="AY149" s="44">
        <f>R149-AV149</f>
        <v>0</v>
      </c>
      <c r="AZ149" s="430">
        <f>AV149/(R149/100)</f>
        <v>100</v>
      </c>
      <c r="BA149" s="44">
        <f t="shared" si="102"/>
        <v>12500000</v>
      </c>
      <c r="BB149" s="430"/>
    </row>
    <row r="150" spans="1:54" ht="29.1" customHeight="1" thickBot="1" x14ac:dyDescent="0.25">
      <c r="A150" s="15"/>
      <c r="B150" s="10"/>
      <c r="C150" s="10"/>
      <c r="D150" s="11"/>
      <c r="E150" s="16"/>
      <c r="F150" s="10"/>
      <c r="G150" s="21">
        <v>1</v>
      </c>
      <c r="H150" s="22"/>
      <c r="I150" s="20"/>
      <c r="J150" s="16"/>
      <c r="K150" s="10"/>
      <c r="L150" s="10"/>
      <c r="M150" s="11"/>
      <c r="N150" s="31" t="s">
        <v>112</v>
      </c>
      <c r="O150" s="364" t="e">
        <f t="shared" si="186"/>
        <v>#REF!</v>
      </c>
      <c r="P150" s="364" t="e">
        <f t="shared" si="186"/>
        <v>#REF!</v>
      </c>
      <c r="Q150" s="44">
        <f t="shared" si="186"/>
        <v>24400000</v>
      </c>
      <c r="R150" s="364">
        <f t="shared" si="186"/>
        <v>12500000</v>
      </c>
      <c r="S150" s="364">
        <f t="shared" si="186"/>
        <v>0</v>
      </c>
      <c r="T150" s="364">
        <f t="shared" si="186"/>
        <v>1000000</v>
      </c>
      <c r="U150" s="364">
        <f t="shared" si="186"/>
        <v>2100000</v>
      </c>
      <c r="V150" s="44">
        <f t="shared" si="99"/>
        <v>3100000</v>
      </c>
      <c r="W150" s="424">
        <f t="shared" si="141"/>
        <v>24.8</v>
      </c>
      <c r="X150" s="322"/>
      <c r="Y150" s="364">
        <f t="shared" si="187"/>
        <v>900000</v>
      </c>
      <c r="Z150" s="428">
        <f t="shared" si="187"/>
        <v>900000</v>
      </c>
      <c r="AA150" s="428">
        <f t="shared" si="187"/>
        <v>900000</v>
      </c>
      <c r="AB150" s="429">
        <f>AB151</f>
        <v>2700000</v>
      </c>
      <c r="AC150" s="430">
        <f t="shared" si="148"/>
        <v>11.065573770491802</v>
      </c>
      <c r="AD150" s="322"/>
      <c r="AE150" s="44">
        <f t="shared" si="100"/>
        <v>5800000</v>
      </c>
      <c r="AF150" s="430">
        <f t="shared" si="149"/>
        <v>23.770491803278688</v>
      </c>
      <c r="AG150" s="322"/>
      <c r="AH150" s="364">
        <f t="shared" si="188"/>
        <v>1000000</v>
      </c>
      <c r="AI150" s="428">
        <f t="shared" si="188"/>
        <v>1000000</v>
      </c>
      <c r="AJ150" s="428">
        <f t="shared" si="188"/>
        <v>1000000</v>
      </c>
      <c r="AK150" s="429">
        <f>AK151</f>
        <v>3000000</v>
      </c>
      <c r="AL150" s="430">
        <f t="shared" si="150"/>
        <v>12.295081967213115</v>
      </c>
      <c r="AM150" s="322"/>
      <c r="AN150" s="364">
        <f t="shared" si="189"/>
        <v>1200000</v>
      </c>
      <c r="AO150" s="428">
        <f t="shared" si="189"/>
        <v>1250000</v>
      </c>
      <c r="AP150" s="428">
        <f t="shared" si="189"/>
        <v>1250000</v>
      </c>
      <c r="AQ150" s="379">
        <f>AQ151</f>
        <v>3700000</v>
      </c>
      <c r="AR150" s="430">
        <f t="shared" si="165"/>
        <v>15.163934426229508</v>
      </c>
      <c r="AS150" s="322"/>
      <c r="AT150" s="364">
        <f t="shared" si="101"/>
        <v>6700000</v>
      </c>
      <c r="AU150" s="364">
        <f t="shared" si="97"/>
        <v>53.6</v>
      </c>
      <c r="AV150" s="44">
        <f>AE150+AT150</f>
        <v>12500000</v>
      </c>
      <c r="AW150" s="430">
        <f>AV150/(Q150/100)</f>
        <v>51.229508196721312</v>
      </c>
      <c r="AX150" s="322"/>
      <c r="AY150" s="44">
        <f>R150-AV150</f>
        <v>0</v>
      </c>
      <c r="AZ150" s="430">
        <f>AV150/(R150/100)</f>
        <v>100</v>
      </c>
      <c r="BA150" s="44">
        <f t="shared" si="102"/>
        <v>12500000</v>
      </c>
      <c r="BB150" s="430"/>
    </row>
    <row r="151" spans="1:54" ht="29.1" customHeight="1" thickBot="1" x14ac:dyDescent="0.25">
      <c r="A151" s="15"/>
      <c r="B151" s="10"/>
      <c r="C151" s="10"/>
      <c r="D151" s="11"/>
      <c r="E151" s="16"/>
      <c r="F151" s="10"/>
      <c r="G151" s="21"/>
      <c r="H151" s="92" t="s">
        <v>97</v>
      </c>
      <c r="I151" s="20"/>
      <c r="J151" s="16"/>
      <c r="K151" s="10"/>
      <c r="L151" s="10"/>
      <c r="M151" s="11"/>
      <c r="N151" s="31" t="s">
        <v>112</v>
      </c>
      <c r="O151" s="364" t="e">
        <f t="shared" si="186"/>
        <v>#REF!</v>
      </c>
      <c r="P151" s="364" t="e">
        <f t="shared" si="186"/>
        <v>#REF!</v>
      </c>
      <c r="Q151" s="44">
        <f t="shared" si="186"/>
        <v>24400000</v>
      </c>
      <c r="R151" s="362">
        <f t="shared" si="186"/>
        <v>12500000</v>
      </c>
      <c r="S151" s="364">
        <f t="shared" si="186"/>
        <v>0</v>
      </c>
      <c r="T151" s="364">
        <f t="shared" si="186"/>
        <v>1000000</v>
      </c>
      <c r="U151" s="364">
        <f t="shared" si="186"/>
        <v>2100000</v>
      </c>
      <c r="V151" s="44">
        <f t="shared" si="99"/>
        <v>3100000</v>
      </c>
      <c r="W151" s="424">
        <f t="shared" si="141"/>
        <v>24.8</v>
      </c>
      <c r="X151" s="322"/>
      <c r="Y151" s="364">
        <f t="shared" si="187"/>
        <v>900000</v>
      </c>
      <c r="Z151" s="428">
        <f t="shared" si="187"/>
        <v>900000</v>
      </c>
      <c r="AA151" s="428">
        <f t="shared" si="187"/>
        <v>900000</v>
      </c>
      <c r="AB151" s="429">
        <f>AB152</f>
        <v>2700000</v>
      </c>
      <c r="AC151" s="430">
        <f t="shared" si="148"/>
        <v>11.065573770491802</v>
      </c>
      <c r="AD151" s="322"/>
      <c r="AE151" s="44">
        <f t="shared" si="100"/>
        <v>5800000</v>
      </c>
      <c r="AF151" s="430">
        <f t="shared" si="149"/>
        <v>23.770491803278688</v>
      </c>
      <c r="AG151" s="322"/>
      <c r="AH151" s="364">
        <f t="shared" si="188"/>
        <v>1000000</v>
      </c>
      <c r="AI151" s="428">
        <f t="shared" si="188"/>
        <v>1000000</v>
      </c>
      <c r="AJ151" s="428">
        <f t="shared" si="188"/>
        <v>1000000</v>
      </c>
      <c r="AK151" s="429">
        <f>AK152</f>
        <v>3000000</v>
      </c>
      <c r="AL151" s="430">
        <f t="shared" si="150"/>
        <v>12.295081967213115</v>
      </c>
      <c r="AM151" s="322"/>
      <c r="AN151" s="364">
        <f t="shared" si="189"/>
        <v>1200000</v>
      </c>
      <c r="AO151" s="428">
        <f t="shared" si="189"/>
        <v>1250000</v>
      </c>
      <c r="AP151" s="428">
        <f t="shared" si="189"/>
        <v>1250000</v>
      </c>
      <c r="AQ151" s="444">
        <f>AQ152</f>
        <v>3700000</v>
      </c>
      <c r="AR151" s="430">
        <f t="shared" si="165"/>
        <v>15.163934426229508</v>
      </c>
      <c r="AS151" s="322"/>
      <c r="AT151" s="364">
        <f t="shared" si="101"/>
        <v>6700000</v>
      </c>
      <c r="AU151" s="364">
        <f t="shared" si="97"/>
        <v>53.6</v>
      </c>
      <c r="AV151" s="44">
        <f>AE151+AT151</f>
        <v>12500000</v>
      </c>
      <c r="AW151" s="430">
        <f>AV151/(Q151/100)</f>
        <v>51.229508196721312</v>
      </c>
      <c r="AX151" s="322"/>
      <c r="AY151" s="44">
        <f>R151-AV151</f>
        <v>0</v>
      </c>
      <c r="AZ151" s="430">
        <f>AV151/(R151/100)</f>
        <v>100</v>
      </c>
      <c r="BA151" s="44">
        <f t="shared" si="102"/>
        <v>12500000</v>
      </c>
      <c r="BB151" s="430"/>
    </row>
    <row r="152" spans="1:54" s="9" customFormat="1" ht="29.1" customHeight="1" thickBot="1" x14ac:dyDescent="0.25">
      <c r="A152" s="12"/>
      <c r="B152" s="3"/>
      <c r="C152" s="3"/>
      <c r="D152" s="8"/>
      <c r="E152" s="7"/>
      <c r="F152" s="3"/>
      <c r="G152" s="4"/>
      <c r="H152" s="5"/>
      <c r="I152" s="23">
        <v>2</v>
      </c>
      <c r="J152" s="7"/>
      <c r="K152" s="3"/>
      <c r="L152" s="3"/>
      <c r="M152" s="8"/>
      <c r="N152" s="30" t="s">
        <v>126</v>
      </c>
      <c r="O152" s="297" t="e">
        <f t="shared" si="186"/>
        <v>#REF!</v>
      </c>
      <c r="P152" s="297" t="e">
        <f t="shared" si="186"/>
        <v>#REF!</v>
      </c>
      <c r="Q152" s="46">
        <f t="shared" si="186"/>
        <v>24400000</v>
      </c>
      <c r="R152" s="363">
        <f t="shared" si="186"/>
        <v>12500000</v>
      </c>
      <c r="S152" s="297">
        <f t="shared" si="186"/>
        <v>0</v>
      </c>
      <c r="T152" s="297">
        <f t="shared" si="186"/>
        <v>1000000</v>
      </c>
      <c r="U152" s="297">
        <f t="shared" si="186"/>
        <v>2100000</v>
      </c>
      <c r="V152" s="46">
        <f t="shared" si="99"/>
        <v>3100000</v>
      </c>
      <c r="W152" s="424">
        <f t="shared" si="141"/>
        <v>24.8</v>
      </c>
      <c r="X152" s="322"/>
      <c r="Y152" s="297">
        <f t="shared" si="187"/>
        <v>900000</v>
      </c>
      <c r="Z152" s="437">
        <f t="shared" si="187"/>
        <v>900000</v>
      </c>
      <c r="AA152" s="437">
        <f t="shared" si="187"/>
        <v>900000</v>
      </c>
      <c r="AB152" s="438">
        <f>AB153</f>
        <v>2700000</v>
      </c>
      <c r="AC152" s="439">
        <f t="shared" si="148"/>
        <v>11.065573770491802</v>
      </c>
      <c r="AD152" s="322"/>
      <c r="AE152" s="46">
        <f t="shared" si="100"/>
        <v>5800000</v>
      </c>
      <c r="AF152" s="439">
        <f t="shared" si="149"/>
        <v>23.770491803278688</v>
      </c>
      <c r="AG152" s="322"/>
      <c r="AH152" s="297">
        <f t="shared" si="188"/>
        <v>1000000</v>
      </c>
      <c r="AI152" s="437">
        <f t="shared" si="188"/>
        <v>1000000</v>
      </c>
      <c r="AJ152" s="437">
        <f t="shared" si="188"/>
        <v>1000000</v>
      </c>
      <c r="AK152" s="438">
        <f>AK153</f>
        <v>3000000</v>
      </c>
      <c r="AL152" s="439">
        <f t="shared" si="150"/>
        <v>12.295081967213115</v>
      </c>
      <c r="AM152" s="322"/>
      <c r="AN152" s="297">
        <f t="shared" si="189"/>
        <v>1200000</v>
      </c>
      <c r="AO152" s="437">
        <f t="shared" si="189"/>
        <v>1250000</v>
      </c>
      <c r="AP152" s="437">
        <f t="shared" si="189"/>
        <v>1250000</v>
      </c>
      <c r="AQ152" s="43">
        <f>AQ153</f>
        <v>3700000</v>
      </c>
      <c r="AR152" s="439">
        <f t="shared" si="165"/>
        <v>15.163934426229508</v>
      </c>
      <c r="AS152" s="322"/>
      <c r="AT152" s="297">
        <f t="shared" si="101"/>
        <v>6700000</v>
      </c>
      <c r="AU152" s="297">
        <f t="shared" si="97"/>
        <v>53.6</v>
      </c>
      <c r="AV152" s="46">
        <f>AE152+AT152</f>
        <v>12500000</v>
      </c>
      <c r="AW152" s="439">
        <f>AV152/(Q152/100)</f>
        <v>51.229508196721312</v>
      </c>
      <c r="AX152" s="322"/>
      <c r="AY152" s="46">
        <f>R152-AV152</f>
        <v>0</v>
      </c>
      <c r="AZ152" s="439">
        <f>AV152/(R152/100)</f>
        <v>100</v>
      </c>
      <c r="BA152" s="46">
        <f t="shared" si="102"/>
        <v>12500000</v>
      </c>
      <c r="BB152" s="439"/>
    </row>
    <row r="153" spans="1:54" ht="29.1" customHeight="1" thickBot="1" x14ac:dyDescent="0.25">
      <c r="A153" s="15"/>
      <c r="B153" s="10"/>
      <c r="C153" s="10"/>
      <c r="D153" s="11"/>
      <c r="E153" s="16"/>
      <c r="F153" s="10"/>
      <c r="G153" s="18"/>
      <c r="H153" s="19"/>
      <c r="I153" s="20"/>
      <c r="J153" s="24" t="s">
        <v>76</v>
      </c>
      <c r="K153" s="10"/>
      <c r="L153" s="10"/>
      <c r="M153" s="11"/>
      <c r="N153" s="31" t="s">
        <v>20</v>
      </c>
      <c r="O153" s="364" t="e">
        <f t="shared" ref="O153:U153" si="190">O154+O160</f>
        <v>#REF!</v>
      </c>
      <c r="P153" s="364" t="e">
        <f t="shared" si="190"/>
        <v>#REF!</v>
      </c>
      <c r="Q153" s="44">
        <f t="shared" si="190"/>
        <v>24400000</v>
      </c>
      <c r="R153" s="364">
        <f t="shared" si="190"/>
        <v>12500000</v>
      </c>
      <c r="S153" s="364">
        <f t="shared" si="190"/>
        <v>0</v>
      </c>
      <c r="T153" s="364">
        <f t="shared" si="190"/>
        <v>1000000</v>
      </c>
      <c r="U153" s="364">
        <f t="shared" si="190"/>
        <v>2100000</v>
      </c>
      <c r="V153" s="44">
        <f t="shared" si="99"/>
        <v>3100000</v>
      </c>
      <c r="W153" s="424">
        <f t="shared" si="141"/>
        <v>24.8</v>
      </c>
      <c r="X153" s="322"/>
      <c r="Y153" s="364">
        <f>Y154+Y160</f>
        <v>900000</v>
      </c>
      <c r="Z153" s="428">
        <f>Z154+Z160</f>
        <v>900000</v>
      </c>
      <c r="AA153" s="428">
        <f>AA154+AA160</f>
        <v>900000</v>
      </c>
      <c r="AB153" s="429">
        <f>AB154+AB160</f>
        <v>2700000</v>
      </c>
      <c r="AC153" s="430">
        <f t="shared" si="148"/>
        <v>11.065573770491802</v>
      </c>
      <c r="AD153" s="322"/>
      <c r="AE153" s="44">
        <f t="shared" si="100"/>
        <v>5800000</v>
      </c>
      <c r="AF153" s="430">
        <f t="shared" si="149"/>
        <v>23.770491803278688</v>
      </c>
      <c r="AG153" s="322"/>
      <c r="AH153" s="364">
        <f>AH154+AH160</f>
        <v>1000000</v>
      </c>
      <c r="AI153" s="428">
        <f>AI154+AI160</f>
        <v>1000000</v>
      </c>
      <c r="AJ153" s="428">
        <f>AJ154+AJ160</f>
        <v>1000000</v>
      </c>
      <c r="AK153" s="429">
        <f>AK154+AK160</f>
        <v>3000000</v>
      </c>
      <c r="AL153" s="430">
        <f t="shared" si="150"/>
        <v>12.295081967213115</v>
      </c>
      <c r="AM153" s="322"/>
      <c r="AN153" s="364">
        <f>AN154+AN160</f>
        <v>1200000</v>
      </c>
      <c r="AO153" s="428">
        <f>AO154+AO160</f>
        <v>1250000</v>
      </c>
      <c r="AP153" s="428">
        <f>AP154+AP160</f>
        <v>1250000</v>
      </c>
      <c r="AQ153" s="44">
        <f>AQ154+AQ160</f>
        <v>3700000</v>
      </c>
      <c r="AR153" s="430">
        <f t="shared" si="165"/>
        <v>15.163934426229508</v>
      </c>
      <c r="AS153" s="322"/>
      <c r="AT153" s="364">
        <f t="shared" si="101"/>
        <v>6700000</v>
      </c>
      <c r="AU153" s="364">
        <f t="shared" si="97"/>
        <v>53.6</v>
      </c>
      <c r="AV153" s="44">
        <f>AE153+AT153</f>
        <v>12500000</v>
      </c>
      <c r="AW153" s="430">
        <f>AV153/(Q153/100)</f>
        <v>51.229508196721312</v>
      </c>
      <c r="AX153" s="322"/>
      <c r="AY153" s="44">
        <f>R153-AV153</f>
        <v>0</v>
      </c>
      <c r="AZ153" s="430">
        <f>AV153/(R153/100)</f>
        <v>100</v>
      </c>
      <c r="BA153" s="44">
        <f t="shared" si="102"/>
        <v>12500000</v>
      </c>
      <c r="BB153" s="430"/>
    </row>
    <row r="154" spans="1:54" ht="29.1" customHeight="1" thickBot="1" x14ac:dyDescent="0.25">
      <c r="A154" s="15"/>
      <c r="B154" s="10"/>
      <c r="C154" s="10"/>
      <c r="D154" s="11"/>
      <c r="E154" s="16"/>
      <c r="F154" s="10"/>
      <c r="G154" s="18"/>
      <c r="H154" s="19"/>
      <c r="I154" s="20"/>
      <c r="J154" s="16"/>
      <c r="K154" s="365">
        <v>5</v>
      </c>
      <c r="L154" s="10"/>
      <c r="M154" s="11"/>
      <c r="N154" s="366" t="s">
        <v>49</v>
      </c>
      <c r="O154" s="368" t="e">
        <f t="shared" ref="O154:U154" si="191">O155+O157</f>
        <v>#REF!</v>
      </c>
      <c r="P154" s="368" t="e">
        <f t="shared" si="191"/>
        <v>#REF!</v>
      </c>
      <c r="Q154" s="367">
        <f t="shared" si="191"/>
        <v>22200000</v>
      </c>
      <c r="R154" s="324">
        <f t="shared" si="191"/>
        <v>5500000</v>
      </c>
      <c r="S154" s="368">
        <f t="shared" si="191"/>
        <v>0</v>
      </c>
      <c r="T154" s="368">
        <f t="shared" si="191"/>
        <v>0</v>
      </c>
      <c r="U154" s="368">
        <f t="shared" si="191"/>
        <v>1500000</v>
      </c>
      <c r="V154" s="367">
        <f t="shared" si="99"/>
        <v>1500000</v>
      </c>
      <c r="W154" s="424">
        <f t="shared" si="141"/>
        <v>27.272727272727273</v>
      </c>
      <c r="X154" s="322"/>
      <c r="Y154" s="368">
        <f>Y155+Y157</f>
        <v>400000</v>
      </c>
      <c r="Z154" s="440">
        <f>Z155+Z157</f>
        <v>400000</v>
      </c>
      <c r="AA154" s="440">
        <f>AA155+AA157</f>
        <v>400000</v>
      </c>
      <c r="AB154" s="448">
        <f>AB155+AB157</f>
        <v>1200000</v>
      </c>
      <c r="AC154" s="441">
        <f t="shared" si="148"/>
        <v>5.4054054054054053</v>
      </c>
      <c r="AD154" s="322"/>
      <c r="AE154" s="367">
        <f t="shared" si="100"/>
        <v>2700000</v>
      </c>
      <c r="AF154" s="441">
        <f t="shared" si="149"/>
        <v>12.162162162162161</v>
      </c>
      <c r="AG154" s="322"/>
      <c r="AH154" s="368">
        <f>AH155+AH157</f>
        <v>400000</v>
      </c>
      <c r="AI154" s="440">
        <f>AI155+AI157</f>
        <v>400000</v>
      </c>
      <c r="AJ154" s="440">
        <f>AJ155+AJ157</f>
        <v>400000</v>
      </c>
      <c r="AK154" s="448">
        <f>AK155+AK157</f>
        <v>1200000</v>
      </c>
      <c r="AL154" s="441">
        <f t="shared" si="150"/>
        <v>5.4054054054054053</v>
      </c>
      <c r="AM154" s="322"/>
      <c r="AN154" s="368">
        <f>AN155+AN157</f>
        <v>500000</v>
      </c>
      <c r="AO154" s="440">
        <f>AO155+AO157</f>
        <v>550000</v>
      </c>
      <c r="AP154" s="440">
        <f>AP155+AP157</f>
        <v>550000</v>
      </c>
      <c r="AQ154" s="44">
        <f>AQ155+AQ157</f>
        <v>1600000</v>
      </c>
      <c r="AR154" s="441">
        <f t="shared" si="165"/>
        <v>7.2072072072072073</v>
      </c>
      <c r="AS154" s="322"/>
      <c r="AT154" s="368">
        <f t="shared" si="101"/>
        <v>2800000</v>
      </c>
      <c r="AU154" s="368">
        <f t="shared" si="97"/>
        <v>50.909090909090907</v>
      </c>
      <c r="AV154" s="367">
        <f>AE154+AT154</f>
        <v>5500000</v>
      </c>
      <c r="AW154" s="441">
        <f>AV154/(Q154/100)</f>
        <v>24.774774774774773</v>
      </c>
      <c r="AX154" s="322"/>
      <c r="AY154" s="367">
        <f>R154-AV154</f>
        <v>0</v>
      </c>
      <c r="AZ154" s="441">
        <f>AV154/(R154/100)</f>
        <v>100</v>
      </c>
      <c r="BA154" s="367">
        <f t="shared" si="102"/>
        <v>5500000</v>
      </c>
      <c r="BB154" s="441"/>
    </row>
    <row r="155" spans="1:54" ht="29.1" customHeight="1" thickBot="1" x14ac:dyDescent="0.25">
      <c r="A155" s="15"/>
      <c r="B155" s="10"/>
      <c r="C155" s="10"/>
      <c r="D155" s="11"/>
      <c r="E155" s="16"/>
      <c r="F155" s="10"/>
      <c r="G155" s="18"/>
      <c r="H155" s="19"/>
      <c r="I155" s="20"/>
      <c r="J155" s="16"/>
      <c r="K155" s="10"/>
      <c r="L155" s="377">
        <v>1</v>
      </c>
      <c r="M155" s="11"/>
      <c r="N155" s="378" t="s">
        <v>187</v>
      </c>
      <c r="O155" s="380">
        <f t="shared" ref="O155:U155" si="192">O156</f>
        <v>100000</v>
      </c>
      <c r="P155" s="380">
        <f t="shared" si="192"/>
        <v>100000</v>
      </c>
      <c r="Q155" s="379">
        <f t="shared" si="192"/>
        <v>100000</v>
      </c>
      <c r="R155" s="380">
        <f t="shared" si="192"/>
        <v>100000</v>
      </c>
      <c r="S155" s="380">
        <f t="shared" si="192"/>
        <v>0</v>
      </c>
      <c r="T155" s="442">
        <f t="shared" si="192"/>
        <v>0</v>
      </c>
      <c r="U155" s="442">
        <f t="shared" si="192"/>
        <v>100000</v>
      </c>
      <c r="V155" s="442">
        <f t="shared" si="99"/>
        <v>100000</v>
      </c>
      <c r="W155" s="424">
        <f t="shared" si="141"/>
        <v>100</v>
      </c>
      <c r="X155" s="322"/>
      <c r="Y155" s="380">
        <f>Y156</f>
        <v>0</v>
      </c>
      <c r="Z155" s="442">
        <f>Z156</f>
        <v>0</v>
      </c>
      <c r="AA155" s="442">
        <f>AA156</f>
        <v>0</v>
      </c>
      <c r="AB155" s="447">
        <f>AB156</f>
        <v>0</v>
      </c>
      <c r="AC155" s="443">
        <f t="shared" si="148"/>
        <v>0</v>
      </c>
      <c r="AD155" s="322"/>
      <c r="AE155" s="442">
        <f t="shared" si="100"/>
        <v>100000</v>
      </c>
      <c r="AF155" s="443">
        <f t="shared" si="149"/>
        <v>100</v>
      </c>
      <c r="AG155" s="322"/>
      <c r="AH155" s="380">
        <f>AH156</f>
        <v>0</v>
      </c>
      <c r="AI155" s="442">
        <f>AI156</f>
        <v>0</v>
      </c>
      <c r="AJ155" s="442">
        <f>AJ156</f>
        <v>0</v>
      </c>
      <c r="AK155" s="447">
        <f>AK156</f>
        <v>0</v>
      </c>
      <c r="AL155" s="443">
        <f t="shared" si="150"/>
        <v>0</v>
      </c>
      <c r="AM155" s="322"/>
      <c r="AN155" s="380">
        <f>AN156</f>
        <v>0</v>
      </c>
      <c r="AO155" s="442">
        <f>AO156</f>
        <v>0</v>
      </c>
      <c r="AP155" s="442">
        <f>AP156</f>
        <v>0</v>
      </c>
      <c r="AQ155" s="44">
        <f>AQ156</f>
        <v>0</v>
      </c>
      <c r="AR155" s="443">
        <f t="shared" si="165"/>
        <v>0</v>
      </c>
      <c r="AS155" s="322"/>
      <c r="AT155" s="442">
        <f t="shared" si="101"/>
        <v>0</v>
      </c>
      <c r="AU155" s="442">
        <f t="shared" si="97"/>
        <v>0</v>
      </c>
      <c r="AV155" s="442">
        <f>AE155+AT155</f>
        <v>100000</v>
      </c>
      <c r="AW155" s="443">
        <f>AV155/(Q155/100)</f>
        <v>100</v>
      </c>
      <c r="AX155" s="322"/>
      <c r="AY155" s="442">
        <f>R155-AV155</f>
        <v>0</v>
      </c>
      <c r="AZ155" s="443">
        <f>AV155/(R155/100)</f>
        <v>100</v>
      </c>
      <c r="BA155" s="442">
        <f t="shared" si="102"/>
        <v>100000</v>
      </c>
      <c r="BB155" s="443"/>
    </row>
    <row r="156" spans="1:54" ht="29.1" customHeight="1" thickBot="1" x14ac:dyDescent="0.25">
      <c r="A156" s="15"/>
      <c r="B156" s="10"/>
      <c r="C156" s="10"/>
      <c r="D156" s="11"/>
      <c r="E156" s="16"/>
      <c r="F156" s="10"/>
      <c r="G156" s="18"/>
      <c r="H156" s="19"/>
      <c r="I156" s="20"/>
      <c r="J156" s="16"/>
      <c r="K156" s="10"/>
      <c r="L156" s="10"/>
      <c r="M156" s="381" t="s">
        <v>74</v>
      </c>
      <c r="N156" s="382" t="s">
        <v>224</v>
      </c>
      <c r="O156" s="384">
        <f>[2]ÖD1!P3386</f>
        <v>100000</v>
      </c>
      <c r="P156" s="384">
        <f>[2]ÖD1!Q3386</f>
        <v>100000</v>
      </c>
      <c r="Q156" s="383">
        <f>[2]ÖD1!R3386</f>
        <v>100000</v>
      </c>
      <c r="R156" s="384">
        <v>100000</v>
      </c>
      <c r="S156" s="384"/>
      <c r="T156" s="444"/>
      <c r="U156" s="444">
        <v>100000</v>
      </c>
      <c r="V156" s="444">
        <f t="shared" si="99"/>
        <v>100000</v>
      </c>
      <c r="W156" s="424">
        <f t="shared" si="141"/>
        <v>100</v>
      </c>
      <c r="X156" s="322"/>
      <c r="Y156" s="384"/>
      <c r="Z156" s="444"/>
      <c r="AA156" s="444"/>
      <c r="AB156" s="445">
        <f>Y156+Z156+AA156</f>
        <v>0</v>
      </c>
      <c r="AC156" s="446">
        <f>AB156/(Q156/100)</f>
        <v>0</v>
      </c>
      <c r="AD156" s="322"/>
      <c r="AE156" s="444">
        <f t="shared" si="100"/>
        <v>100000</v>
      </c>
      <c r="AF156" s="446">
        <f>AE156/(Q156/100)</f>
        <v>100</v>
      </c>
      <c r="AG156" s="322"/>
      <c r="AH156" s="384"/>
      <c r="AI156" s="444"/>
      <c r="AJ156" s="444"/>
      <c r="AK156" s="445">
        <f>AH156+AI156+AJ156</f>
        <v>0</v>
      </c>
      <c r="AL156" s="446">
        <f>AK156/(Q156/100)</f>
        <v>0</v>
      </c>
      <c r="AM156" s="322"/>
      <c r="AN156" s="384"/>
      <c r="AO156" s="444"/>
      <c r="AP156" s="444"/>
      <c r="AQ156" s="46">
        <f>SUM(AN156:AP156)</f>
        <v>0</v>
      </c>
      <c r="AR156" s="446">
        <f t="shared" si="165"/>
        <v>0</v>
      </c>
      <c r="AS156" s="322"/>
      <c r="AT156" s="444">
        <f t="shared" si="101"/>
        <v>0</v>
      </c>
      <c r="AU156" s="444">
        <f t="shared" ref="AU156:AU163" si="193">AT156/(R156/100)</f>
        <v>0</v>
      </c>
      <c r="AV156" s="444">
        <f>AE156+AT156</f>
        <v>100000</v>
      </c>
      <c r="AW156" s="446">
        <f>AV156/(Q156/100)</f>
        <v>100</v>
      </c>
      <c r="AX156" s="322"/>
      <c r="AY156" s="444">
        <f>R156-AV156</f>
        <v>0</v>
      </c>
      <c r="AZ156" s="446">
        <f>AV156/(R156/100)</f>
        <v>100</v>
      </c>
      <c r="BA156" s="444">
        <f t="shared" si="102"/>
        <v>100000</v>
      </c>
      <c r="BB156" s="446"/>
    </row>
    <row r="157" spans="1:54" ht="29.1" customHeight="1" thickBot="1" x14ac:dyDescent="0.25">
      <c r="A157" s="15"/>
      <c r="B157" s="10"/>
      <c r="C157" s="10"/>
      <c r="D157" s="11"/>
      <c r="E157" s="16"/>
      <c r="F157" s="10"/>
      <c r="G157" s="18"/>
      <c r="H157" s="19"/>
      <c r="I157" s="20"/>
      <c r="J157" s="16"/>
      <c r="K157" s="10"/>
      <c r="L157" s="377">
        <v>7</v>
      </c>
      <c r="M157" s="11"/>
      <c r="N157" s="378" t="s">
        <v>188</v>
      </c>
      <c r="O157" s="380" t="e">
        <f>O158+#REF!+#REF!+O159</f>
        <v>#REF!</v>
      </c>
      <c r="P157" s="380" t="e">
        <f>P158+#REF!+#REF!+P159</f>
        <v>#REF!</v>
      </c>
      <c r="Q157" s="379">
        <f>Q158+Q159</f>
        <v>22100000</v>
      </c>
      <c r="R157" s="380">
        <f>R158+R159</f>
        <v>5400000</v>
      </c>
      <c r="S157" s="380">
        <f>S158+S159</f>
        <v>0</v>
      </c>
      <c r="T157" s="380">
        <f>T158+T159</f>
        <v>0</v>
      </c>
      <c r="U157" s="380">
        <f>U158+U159</f>
        <v>1400000</v>
      </c>
      <c r="V157" s="379">
        <f t="shared" ref="V157:V163" si="194">S157+T157+U157</f>
        <v>1400000</v>
      </c>
      <c r="W157" s="424">
        <f t="shared" si="141"/>
        <v>25.925925925925927</v>
      </c>
      <c r="X157" s="322"/>
      <c r="Y157" s="380">
        <f>Y158+Y159</f>
        <v>400000</v>
      </c>
      <c r="Z157" s="380">
        <f>Z158+Z159</f>
        <v>400000</v>
      </c>
      <c r="AA157" s="380">
        <f>AA158+AA159</f>
        <v>400000</v>
      </c>
      <c r="AB157" s="447">
        <f>AB158+AB159</f>
        <v>1200000</v>
      </c>
      <c r="AC157" s="443">
        <f t="shared" si="148"/>
        <v>5.4298642533936654</v>
      </c>
      <c r="AD157" s="322"/>
      <c r="AE157" s="379">
        <f t="shared" ref="AE157:AE163" si="195">V157+AB157</f>
        <v>2600000</v>
      </c>
      <c r="AF157" s="443">
        <f t="shared" si="149"/>
        <v>11.764705882352942</v>
      </c>
      <c r="AG157" s="322"/>
      <c r="AH157" s="380">
        <f>AH158+AH159</f>
        <v>400000</v>
      </c>
      <c r="AI157" s="380">
        <f>AI158+AI159</f>
        <v>400000</v>
      </c>
      <c r="AJ157" s="380">
        <f>AJ158+AJ159</f>
        <v>400000</v>
      </c>
      <c r="AK157" s="447">
        <f>AK158+AK159</f>
        <v>1200000</v>
      </c>
      <c r="AL157" s="443">
        <f t="shared" si="150"/>
        <v>5.4298642533936654</v>
      </c>
      <c r="AM157" s="322"/>
      <c r="AN157" s="380">
        <f>AN158+AN159</f>
        <v>500000</v>
      </c>
      <c r="AO157" s="380">
        <f>AO158+AO159</f>
        <v>550000</v>
      </c>
      <c r="AP157" s="380">
        <f>AP158+AP159</f>
        <v>550000</v>
      </c>
      <c r="AQ157" s="44">
        <f>AQ158+AQ159</f>
        <v>1600000</v>
      </c>
      <c r="AR157" s="443">
        <f t="shared" si="165"/>
        <v>7.2398190045248869</v>
      </c>
      <c r="AS157" s="322"/>
      <c r="AT157" s="380">
        <f t="shared" ref="AT157:AT163" si="196">AK157+AQ157</f>
        <v>2800000</v>
      </c>
      <c r="AU157" s="380">
        <f t="shared" si="193"/>
        <v>51.851851851851855</v>
      </c>
      <c r="AV157" s="379">
        <f>AE157+AT157</f>
        <v>5400000</v>
      </c>
      <c r="AW157" s="443">
        <f>AV157/(Q157/100)</f>
        <v>24.434389140271492</v>
      </c>
      <c r="AX157" s="322"/>
      <c r="AY157" s="379">
        <f>R157-AV157</f>
        <v>0</v>
      </c>
      <c r="AZ157" s="443">
        <f>AV157/(R157/100)</f>
        <v>100</v>
      </c>
      <c r="BA157" s="379">
        <f t="shared" ref="BA157:BA163" si="197">AV157-AY157</f>
        <v>5400000</v>
      </c>
      <c r="BB157" s="443"/>
    </row>
    <row r="158" spans="1:54" ht="29.1" customHeight="1" thickBot="1" x14ac:dyDescent="0.25">
      <c r="A158" s="15"/>
      <c r="B158" s="10"/>
      <c r="C158" s="10"/>
      <c r="D158" s="11"/>
      <c r="E158" s="16"/>
      <c r="F158" s="10"/>
      <c r="G158" s="18"/>
      <c r="H158" s="19"/>
      <c r="I158" s="20"/>
      <c r="J158" s="16"/>
      <c r="K158" s="10"/>
      <c r="L158" s="10"/>
      <c r="M158" s="381" t="s">
        <v>74</v>
      </c>
      <c r="N158" s="382" t="s">
        <v>221</v>
      </c>
      <c r="O158" s="384">
        <f>[2]ÖD1!P3388</f>
        <v>15000000</v>
      </c>
      <c r="P158" s="384">
        <f>[2]ÖD1!Q3388</f>
        <v>18000000</v>
      </c>
      <c r="Q158" s="383">
        <f>[2]ÖD1!R3388</f>
        <v>22000000</v>
      </c>
      <c r="R158" s="384">
        <v>5000000</v>
      </c>
      <c r="S158" s="384"/>
      <c r="T158" s="444"/>
      <c r="U158" s="444">
        <v>1000000</v>
      </c>
      <c r="V158" s="444">
        <f t="shared" si="194"/>
        <v>1000000</v>
      </c>
      <c r="W158" s="424">
        <f t="shared" si="141"/>
        <v>20</v>
      </c>
      <c r="X158" s="322"/>
      <c r="Y158" s="384">
        <v>400000</v>
      </c>
      <c r="Z158" s="444">
        <v>400000</v>
      </c>
      <c r="AA158" s="444">
        <v>400000</v>
      </c>
      <c r="AB158" s="445">
        <f>Y158+Z158+AA158</f>
        <v>1200000</v>
      </c>
      <c r="AC158" s="446">
        <f t="shared" si="148"/>
        <v>5.4545454545454541</v>
      </c>
      <c r="AD158" s="322"/>
      <c r="AE158" s="444">
        <f t="shared" si="195"/>
        <v>2200000</v>
      </c>
      <c r="AF158" s="446">
        <f t="shared" si="149"/>
        <v>10</v>
      </c>
      <c r="AG158" s="322"/>
      <c r="AH158" s="384">
        <v>400000</v>
      </c>
      <c r="AI158" s="444">
        <v>400000</v>
      </c>
      <c r="AJ158" s="444">
        <v>400000</v>
      </c>
      <c r="AK158" s="445">
        <f>AH158+AI158+AJ158</f>
        <v>1200000</v>
      </c>
      <c r="AL158" s="446">
        <f t="shared" si="150"/>
        <v>5.4545454545454541</v>
      </c>
      <c r="AM158" s="322"/>
      <c r="AN158" s="384">
        <v>500000</v>
      </c>
      <c r="AO158" s="444">
        <v>550000</v>
      </c>
      <c r="AP158" s="444">
        <v>550000</v>
      </c>
      <c r="AQ158" s="367">
        <f>SUM(AN158:AP158)</f>
        <v>1600000</v>
      </c>
      <c r="AR158" s="446">
        <f t="shared" si="165"/>
        <v>7.2727272727272725</v>
      </c>
      <c r="AS158" s="322"/>
      <c r="AT158" s="444">
        <f t="shared" si="196"/>
        <v>2800000</v>
      </c>
      <c r="AU158" s="444">
        <f t="shared" si="193"/>
        <v>56</v>
      </c>
      <c r="AV158" s="444">
        <f>AE158+AT158</f>
        <v>5000000</v>
      </c>
      <c r="AW158" s="446">
        <f>AV158/(Q158/100)</f>
        <v>22.727272727272727</v>
      </c>
      <c r="AX158" s="322"/>
      <c r="AY158" s="444">
        <f>R158-AV158</f>
        <v>0</v>
      </c>
      <c r="AZ158" s="446">
        <f>AV158/(R158/100)</f>
        <v>100</v>
      </c>
      <c r="BA158" s="444">
        <f t="shared" si="197"/>
        <v>5000000</v>
      </c>
      <c r="BB158" s="446"/>
    </row>
    <row r="159" spans="1:54" ht="29.1" customHeight="1" thickBot="1" x14ac:dyDescent="0.25">
      <c r="A159" s="15"/>
      <c r="B159" s="10"/>
      <c r="C159" s="10"/>
      <c r="D159" s="11"/>
      <c r="E159" s="16"/>
      <c r="F159" s="10"/>
      <c r="G159" s="18"/>
      <c r="H159" s="19"/>
      <c r="I159" s="20"/>
      <c r="J159" s="16"/>
      <c r="K159" s="10"/>
      <c r="L159" s="10"/>
      <c r="M159" s="381">
        <v>90</v>
      </c>
      <c r="N159" s="382" t="s">
        <v>225</v>
      </c>
      <c r="O159" s="384">
        <f>[2]ÖD1!P3391</f>
        <v>100000</v>
      </c>
      <c r="P159" s="384">
        <f>[2]ÖD1!Q3391</f>
        <v>100000</v>
      </c>
      <c r="Q159" s="383">
        <f>[2]ÖD1!R3391</f>
        <v>100000</v>
      </c>
      <c r="R159" s="384">
        <v>400000</v>
      </c>
      <c r="S159" s="384"/>
      <c r="T159" s="444"/>
      <c r="U159" s="444">
        <v>400000</v>
      </c>
      <c r="V159" s="444">
        <f t="shared" si="194"/>
        <v>400000</v>
      </c>
      <c r="W159" s="424">
        <f t="shared" si="141"/>
        <v>100</v>
      </c>
      <c r="X159" s="322"/>
      <c r="Y159" s="384"/>
      <c r="Z159" s="444"/>
      <c r="AA159" s="444"/>
      <c r="AB159" s="445">
        <f>Y159+Z159+AA159</f>
        <v>0</v>
      </c>
      <c r="AC159" s="446">
        <f>AB159/(Q159/100)</f>
        <v>0</v>
      </c>
      <c r="AD159" s="322"/>
      <c r="AE159" s="444">
        <f t="shared" si="195"/>
        <v>400000</v>
      </c>
      <c r="AF159" s="446">
        <f>AE159/(Q159/100)</f>
        <v>400</v>
      </c>
      <c r="AG159" s="322"/>
      <c r="AH159" s="384"/>
      <c r="AI159" s="444"/>
      <c r="AJ159" s="444"/>
      <c r="AK159" s="445">
        <f>AH159+AI159+AJ159</f>
        <v>0</v>
      </c>
      <c r="AL159" s="446">
        <f>AK159/(Q159/100)</f>
        <v>0</v>
      </c>
      <c r="AM159" s="322"/>
      <c r="AN159" s="384"/>
      <c r="AO159" s="444"/>
      <c r="AP159" s="444"/>
      <c r="AQ159" s="442">
        <f>SUM(AN159:AP159)</f>
        <v>0</v>
      </c>
      <c r="AR159" s="446">
        <f t="shared" si="165"/>
        <v>0</v>
      </c>
      <c r="AS159" s="322"/>
      <c r="AT159" s="444">
        <f t="shared" si="196"/>
        <v>0</v>
      </c>
      <c r="AU159" s="444">
        <f t="shared" si="193"/>
        <v>0</v>
      </c>
      <c r="AV159" s="444">
        <f>AE159+AT159</f>
        <v>400000</v>
      </c>
      <c r="AW159" s="446">
        <f>AV159/(Q159/100)</f>
        <v>400</v>
      </c>
      <c r="AX159" s="322"/>
      <c r="AY159" s="444">
        <f>R159-AV159</f>
        <v>0</v>
      </c>
      <c r="AZ159" s="446">
        <f>AV159/(R159/100)</f>
        <v>100</v>
      </c>
      <c r="BA159" s="444">
        <f t="shared" si="197"/>
        <v>400000</v>
      </c>
      <c r="BB159" s="446"/>
    </row>
    <row r="160" spans="1:54" ht="29.1" customHeight="1" thickBot="1" x14ac:dyDescent="0.25">
      <c r="A160" s="15"/>
      <c r="B160" s="10"/>
      <c r="C160" s="10"/>
      <c r="D160" s="11"/>
      <c r="E160" s="16"/>
      <c r="F160" s="10"/>
      <c r="G160" s="18"/>
      <c r="H160" s="19"/>
      <c r="I160" s="20"/>
      <c r="J160" s="16"/>
      <c r="K160" s="365">
        <v>7</v>
      </c>
      <c r="L160" s="10"/>
      <c r="M160" s="11"/>
      <c r="N160" s="366" t="s">
        <v>50</v>
      </c>
      <c r="O160" s="368">
        <f t="shared" ref="O160:U160" si="198">O161</f>
        <v>1500000</v>
      </c>
      <c r="P160" s="368">
        <f t="shared" si="198"/>
        <v>2000000</v>
      </c>
      <c r="Q160" s="367">
        <f t="shared" si="198"/>
        <v>2200000</v>
      </c>
      <c r="R160" s="380">
        <f t="shared" si="198"/>
        <v>7000000</v>
      </c>
      <c r="S160" s="368">
        <f t="shared" si="198"/>
        <v>0</v>
      </c>
      <c r="T160" s="368">
        <f t="shared" si="198"/>
        <v>1000000</v>
      </c>
      <c r="U160" s="368">
        <f t="shared" si="198"/>
        <v>600000</v>
      </c>
      <c r="V160" s="367">
        <f t="shared" si="194"/>
        <v>1600000</v>
      </c>
      <c r="W160" s="424">
        <f t="shared" si="141"/>
        <v>22.857142857142858</v>
      </c>
      <c r="X160" s="322"/>
      <c r="Y160" s="368">
        <f t="shared" ref="Y160:AA160" si="199">Y161</f>
        <v>500000</v>
      </c>
      <c r="Z160" s="440">
        <f t="shared" si="199"/>
        <v>500000</v>
      </c>
      <c r="AA160" s="440">
        <f t="shared" si="199"/>
        <v>500000</v>
      </c>
      <c r="AB160" s="448">
        <f>AB161</f>
        <v>1500000</v>
      </c>
      <c r="AC160" s="441">
        <f t="shared" si="148"/>
        <v>68.181818181818187</v>
      </c>
      <c r="AD160" s="322"/>
      <c r="AE160" s="367">
        <f t="shared" si="195"/>
        <v>3100000</v>
      </c>
      <c r="AF160" s="441">
        <f t="shared" si="149"/>
        <v>140.90909090909091</v>
      </c>
      <c r="AG160" s="322"/>
      <c r="AH160" s="368">
        <f t="shared" ref="AH160:AJ160" si="200">AH161</f>
        <v>600000</v>
      </c>
      <c r="AI160" s="440">
        <f t="shared" si="200"/>
        <v>600000</v>
      </c>
      <c r="AJ160" s="440">
        <f t="shared" si="200"/>
        <v>600000</v>
      </c>
      <c r="AK160" s="448">
        <f>AK161</f>
        <v>1800000</v>
      </c>
      <c r="AL160" s="441">
        <f t="shared" si="150"/>
        <v>81.818181818181813</v>
      </c>
      <c r="AM160" s="322"/>
      <c r="AN160" s="368">
        <f t="shared" ref="AN160:AP160" si="201">AN161</f>
        <v>700000</v>
      </c>
      <c r="AO160" s="440">
        <f t="shared" si="201"/>
        <v>700000</v>
      </c>
      <c r="AP160" s="440">
        <f t="shared" si="201"/>
        <v>700000</v>
      </c>
      <c r="AQ160" s="444">
        <f>AQ161</f>
        <v>2100000</v>
      </c>
      <c r="AR160" s="441">
        <f t="shared" si="165"/>
        <v>95.454545454545453</v>
      </c>
      <c r="AS160" s="322"/>
      <c r="AT160" s="368">
        <f t="shared" si="196"/>
        <v>3900000</v>
      </c>
      <c r="AU160" s="368">
        <f t="shared" si="193"/>
        <v>55.714285714285715</v>
      </c>
      <c r="AV160" s="367">
        <f>AE160+AT160</f>
        <v>7000000</v>
      </c>
      <c r="AW160" s="441">
        <f>AV160/(Q160/100)</f>
        <v>318.18181818181819</v>
      </c>
      <c r="AX160" s="322"/>
      <c r="AY160" s="367">
        <f>R160-AV160</f>
        <v>0</v>
      </c>
      <c r="AZ160" s="441">
        <f>AV160/(R160/100)</f>
        <v>100</v>
      </c>
      <c r="BA160" s="367">
        <f t="shared" si="197"/>
        <v>7000000</v>
      </c>
      <c r="BB160" s="441"/>
    </row>
    <row r="161" spans="1:54" ht="29.1" customHeight="1" thickBot="1" x14ac:dyDescent="0.25">
      <c r="A161" s="15"/>
      <c r="B161" s="10"/>
      <c r="C161" s="10"/>
      <c r="D161" s="11"/>
      <c r="E161" s="16"/>
      <c r="F161" s="10"/>
      <c r="G161" s="18"/>
      <c r="H161" s="19"/>
      <c r="I161" s="20"/>
      <c r="J161" s="16"/>
      <c r="K161" s="10"/>
      <c r="L161" s="377">
        <v>7</v>
      </c>
      <c r="M161" s="11"/>
      <c r="N161" s="378" t="s">
        <v>188</v>
      </c>
      <c r="O161" s="380">
        <f>O163</f>
        <v>1500000</v>
      </c>
      <c r="P161" s="380">
        <f>P163</f>
        <v>2000000</v>
      </c>
      <c r="Q161" s="379">
        <f>Q163</f>
        <v>2200000</v>
      </c>
      <c r="R161" s="368">
        <f>R163+R162</f>
        <v>7000000</v>
      </c>
      <c r="S161" s="380">
        <f>S163+S162</f>
        <v>0</v>
      </c>
      <c r="T161" s="380">
        <f t="shared" ref="T161:U161" si="202">T163+T162</f>
        <v>1000000</v>
      </c>
      <c r="U161" s="380">
        <f t="shared" si="202"/>
        <v>600000</v>
      </c>
      <c r="V161" s="379">
        <f t="shared" si="194"/>
        <v>1600000</v>
      </c>
      <c r="W161" s="424">
        <f t="shared" si="141"/>
        <v>22.857142857142858</v>
      </c>
      <c r="X161" s="322"/>
      <c r="Y161" s="380">
        <f>Y163+Y162</f>
        <v>500000</v>
      </c>
      <c r="Z161" s="380">
        <f t="shared" ref="Z161" si="203">Z163+Z162</f>
        <v>500000</v>
      </c>
      <c r="AA161" s="380">
        <f t="shared" ref="AA161" si="204">AA163+AA162</f>
        <v>500000</v>
      </c>
      <c r="AB161" s="379">
        <f t="shared" ref="AB161" si="205">Y161+Z161+AA161</f>
        <v>1500000</v>
      </c>
      <c r="AC161" s="443">
        <f t="shared" si="148"/>
        <v>68.181818181818187</v>
      </c>
      <c r="AD161" s="322"/>
      <c r="AE161" s="442">
        <f t="shared" si="195"/>
        <v>3100000</v>
      </c>
      <c r="AF161" s="443">
        <f t="shared" si="149"/>
        <v>140.90909090909091</v>
      </c>
      <c r="AG161" s="322"/>
      <c r="AH161" s="380">
        <f>AH163+AH162</f>
        <v>600000</v>
      </c>
      <c r="AI161" s="380">
        <f t="shared" ref="AI161" si="206">AI163+AI162</f>
        <v>600000</v>
      </c>
      <c r="AJ161" s="380">
        <f t="shared" ref="AJ161" si="207">AJ163+AJ162</f>
        <v>600000</v>
      </c>
      <c r="AK161" s="379">
        <f t="shared" ref="AK161" si="208">AH161+AI161+AJ161</f>
        <v>1800000</v>
      </c>
      <c r="AL161" s="443">
        <f t="shared" si="150"/>
        <v>81.818181818181813</v>
      </c>
      <c r="AM161" s="322"/>
      <c r="AN161" s="380">
        <f>AN163+AN162</f>
        <v>700000</v>
      </c>
      <c r="AO161" s="380">
        <f t="shared" ref="AO161" si="209">AO163+AO162</f>
        <v>700000</v>
      </c>
      <c r="AP161" s="380">
        <f t="shared" ref="AP161" si="210">AP163+AP162</f>
        <v>700000</v>
      </c>
      <c r="AQ161" s="379">
        <f t="shared" ref="AQ161" si="211">AN161+AO161+AP161</f>
        <v>2100000</v>
      </c>
      <c r="AR161" s="443">
        <f t="shared" si="165"/>
        <v>95.454545454545453</v>
      </c>
      <c r="AS161" s="322"/>
      <c r="AT161" s="442">
        <f t="shared" si="196"/>
        <v>3900000</v>
      </c>
      <c r="AU161" s="442">
        <f t="shared" si="193"/>
        <v>55.714285714285715</v>
      </c>
      <c r="AV161" s="442">
        <f>AE161+AT161</f>
        <v>7000000</v>
      </c>
      <c r="AW161" s="443">
        <f>AV161/(Q161/100)</f>
        <v>318.18181818181819</v>
      </c>
      <c r="AX161" s="322"/>
      <c r="AY161" s="442">
        <f>R161-AV161</f>
        <v>0</v>
      </c>
      <c r="AZ161" s="443">
        <f>AV161/(R161/100)</f>
        <v>100</v>
      </c>
      <c r="BA161" s="442">
        <f t="shared" si="197"/>
        <v>7000000</v>
      </c>
      <c r="BB161" s="443"/>
    </row>
    <row r="162" spans="1:54" ht="29.1" customHeight="1" thickBot="1" x14ac:dyDescent="0.25">
      <c r="A162" s="535"/>
      <c r="B162" s="536"/>
      <c r="C162" s="536"/>
      <c r="D162" s="537"/>
      <c r="E162" s="512"/>
      <c r="F162" s="536"/>
      <c r="G162" s="538"/>
      <c r="H162" s="539"/>
      <c r="I162" s="540"/>
      <c r="J162" s="512"/>
      <c r="K162" s="536"/>
      <c r="L162" s="541"/>
      <c r="M162" s="537" t="s">
        <v>74</v>
      </c>
      <c r="N162" s="382" t="s">
        <v>246</v>
      </c>
      <c r="O162" s="542"/>
      <c r="P162" s="542"/>
      <c r="Q162" s="543"/>
      <c r="R162" s="384">
        <v>5000000</v>
      </c>
      <c r="S162" s="384"/>
      <c r="T162" s="384">
        <v>500000</v>
      </c>
      <c r="U162" s="384">
        <v>300000</v>
      </c>
      <c r="V162" s="479">
        <f t="shared" si="194"/>
        <v>800000</v>
      </c>
      <c r="W162" s="424"/>
      <c r="X162" s="322"/>
      <c r="Y162" s="384">
        <v>200000</v>
      </c>
      <c r="Z162" s="384">
        <v>200000</v>
      </c>
      <c r="AA162" s="384">
        <v>200000</v>
      </c>
      <c r="AB162" s="445">
        <f>Y162+Z162+AA162</f>
        <v>600000</v>
      </c>
      <c r="AC162" s="443"/>
      <c r="AD162" s="322"/>
      <c r="AE162" s="479">
        <f t="shared" si="195"/>
        <v>1400000</v>
      </c>
      <c r="AF162" s="443"/>
      <c r="AG162" s="322"/>
      <c r="AH162" s="384">
        <v>500000</v>
      </c>
      <c r="AI162" s="384">
        <v>500000</v>
      </c>
      <c r="AJ162" s="384">
        <v>500000</v>
      </c>
      <c r="AK162" s="445">
        <f>AH162+AI162+AJ162</f>
        <v>1500000</v>
      </c>
      <c r="AL162" s="443"/>
      <c r="AM162" s="322"/>
      <c r="AN162" s="384">
        <v>700000</v>
      </c>
      <c r="AO162" s="384">
        <v>700000</v>
      </c>
      <c r="AP162" s="384">
        <v>700000</v>
      </c>
      <c r="AQ162" s="445">
        <f>AN162+AO162+AP162</f>
        <v>2100000</v>
      </c>
      <c r="AR162" s="443"/>
      <c r="AS162" s="322"/>
      <c r="AT162" s="444">
        <f t="shared" si="196"/>
        <v>3600000</v>
      </c>
      <c r="AU162" s="442"/>
      <c r="AV162" s="479">
        <f>AE162+AT162</f>
        <v>5000000</v>
      </c>
      <c r="AW162" s="443"/>
      <c r="AX162" s="322"/>
      <c r="AY162" s="479">
        <f>R162-AV162</f>
        <v>0</v>
      </c>
      <c r="AZ162" s="446">
        <f>AV162/(R162/100)</f>
        <v>100</v>
      </c>
      <c r="BA162" s="479">
        <f t="shared" si="197"/>
        <v>5000000</v>
      </c>
      <c r="BB162" s="443"/>
    </row>
    <row r="163" spans="1:54" ht="29.1" customHeight="1" thickBot="1" x14ac:dyDescent="0.25">
      <c r="A163" s="409"/>
      <c r="B163" s="410"/>
      <c r="C163" s="410"/>
      <c r="D163" s="411"/>
      <c r="E163" s="412"/>
      <c r="F163" s="410"/>
      <c r="G163" s="413"/>
      <c r="H163" s="414"/>
      <c r="I163" s="415"/>
      <c r="J163" s="412"/>
      <c r="K163" s="410"/>
      <c r="L163" s="410"/>
      <c r="M163" s="416">
        <v>90</v>
      </c>
      <c r="N163" s="417" t="s">
        <v>226</v>
      </c>
      <c r="O163" s="419">
        <f>[2]ÖD1!P3394</f>
        <v>1500000</v>
      </c>
      <c r="P163" s="419">
        <f>[2]ÖD1!Q3394</f>
        <v>2000000</v>
      </c>
      <c r="Q163" s="418">
        <f>[2]ÖD1!R3394</f>
        <v>2200000</v>
      </c>
      <c r="R163" s="384">
        <v>2000000</v>
      </c>
      <c r="S163" s="384"/>
      <c r="T163" s="384">
        <v>500000</v>
      </c>
      <c r="U163" s="384">
        <v>300000</v>
      </c>
      <c r="V163" s="479">
        <f t="shared" si="194"/>
        <v>800000</v>
      </c>
      <c r="W163" s="424">
        <f t="shared" si="141"/>
        <v>40</v>
      </c>
      <c r="X163" s="322"/>
      <c r="Y163" s="384">
        <v>300000</v>
      </c>
      <c r="Z163" s="384">
        <v>300000</v>
      </c>
      <c r="AA163" s="384">
        <v>300000</v>
      </c>
      <c r="AB163" s="445">
        <f>Y163+Z163+AA163</f>
        <v>900000</v>
      </c>
      <c r="AC163" s="446">
        <f t="shared" si="148"/>
        <v>40.909090909090907</v>
      </c>
      <c r="AD163" s="322"/>
      <c r="AE163" s="479">
        <f t="shared" si="195"/>
        <v>1700000</v>
      </c>
      <c r="AF163" s="446">
        <f t="shared" si="149"/>
        <v>77.272727272727266</v>
      </c>
      <c r="AG163" s="322"/>
      <c r="AH163" s="384">
        <v>100000</v>
      </c>
      <c r="AI163" s="384">
        <v>100000</v>
      </c>
      <c r="AJ163" s="384">
        <v>100000</v>
      </c>
      <c r="AK163" s="445">
        <f>AH163+AI163+AJ163</f>
        <v>300000</v>
      </c>
      <c r="AL163" s="446">
        <f t="shared" si="150"/>
        <v>13.636363636363637</v>
      </c>
      <c r="AM163" s="322"/>
      <c r="AN163" s="384"/>
      <c r="AO163" s="384"/>
      <c r="AP163" s="384"/>
      <c r="AQ163" s="479">
        <f>SUM(AN163:AP163)</f>
        <v>0</v>
      </c>
      <c r="AR163" s="446">
        <f t="shared" si="165"/>
        <v>0</v>
      </c>
      <c r="AS163" s="322"/>
      <c r="AT163" s="444">
        <f t="shared" si="196"/>
        <v>300000</v>
      </c>
      <c r="AU163" s="444">
        <f t="shared" si="193"/>
        <v>15</v>
      </c>
      <c r="AV163" s="479">
        <f>AE163+AT163</f>
        <v>2000000</v>
      </c>
      <c r="AW163" s="446">
        <f>AV163/(Q163/100)</f>
        <v>90.909090909090907</v>
      </c>
      <c r="AX163" s="322"/>
      <c r="AY163" s="479">
        <f>R163-AV163</f>
        <v>0</v>
      </c>
      <c r="AZ163" s="446">
        <f>AV163/(R163/100)</f>
        <v>100</v>
      </c>
      <c r="BA163" s="479">
        <f t="shared" si="197"/>
        <v>2000000</v>
      </c>
      <c r="BB163" s="446"/>
    </row>
    <row r="164" spans="1:54" ht="13.5" thickBot="1" x14ac:dyDescent="0.25">
      <c r="R164" s="465"/>
      <c r="S164" s="322"/>
      <c r="T164" s="322"/>
      <c r="U164" s="322"/>
      <c r="V164" s="322"/>
      <c r="W164" s="322"/>
      <c r="X164" s="322"/>
      <c r="Y164" s="322"/>
      <c r="Z164" s="322"/>
      <c r="AA164" s="322"/>
      <c r="AB164" s="322"/>
      <c r="AC164" s="322"/>
      <c r="AD164" s="322"/>
      <c r="AE164" s="322"/>
      <c r="AF164" s="322"/>
      <c r="AG164" s="322"/>
      <c r="AH164" s="322"/>
      <c r="AI164" s="322"/>
      <c r="AJ164" s="322"/>
      <c r="AK164" s="322"/>
      <c r="AL164" s="322"/>
      <c r="AM164" s="322"/>
      <c r="AN164" s="322"/>
      <c r="AO164" s="322"/>
      <c r="AP164" s="322"/>
      <c r="AQ164" s="480"/>
      <c r="AR164" s="322"/>
      <c r="AS164" s="322"/>
      <c r="AT164" s="322"/>
      <c r="AU164" s="322"/>
      <c r="AV164" s="322"/>
      <c r="AW164" s="322"/>
      <c r="AX164" s="322"/>
      <c r="AY164" s="322"/>
      <c r="AZ164" s="322"/>
      <c r="BA164" s="322"/>
      <c r="BB164" s="322"/>
    </row>
    <row r="165" spans="1:54" ht="13.5" thickBot="1" x14ac:dyDescent="0.25">
      <c r="A165" s="593" t="s">
        <v>232</v>
      </c>
      <c r="B165" s="594"/>
      <c r="C165" s="594"/>
      <c r="D165" s="594"/>
      <c r="E165" s="594"/>
      <c r="F165" s="594"/>
      <c r="G165" s="594"/>
      <c r="H165" s="594"/>
      <c r="I165" s="594"/>
      <c r="J165" s="594"/>
      <c r="K165" s="594"/>
      <c r="L165" s="594"/>
      <c r="M165" s="594"/>
      <c r="N165" s="595"/>
      <c r="O165" s="453" t="e">
        <f t="shared" ref="O165:U165" si="212">O10</f>
        <v>#REF!</v>
      </c>
      <c r="P165" s="453" t="e">
        <f t="shared" si="212"/>
        <v>#REF!</v>
      </c>
      <c r="Q165" s="453" t="e">
        <f t="shared" si="212"/>
        <v>#REF!</v>
      </c>
      <c r="R165" s="42">
        <f t="shared" si="212"/>
        <v>30510000</v>
      </c>
      <c r="S165" s="453">
        <f t="shared" si="212"/>
        <v>0</v>
      </c>
      <c r="T165" s="453">
        <f t="shared" si="212"/>
        <v>1020000</v>
      </c>
      <c r="U165" s="453">
        <f t="shared" si="212"/>
        <v>3844000</v>
      </c>
      <c r="V165" s="454">
        <f>SUM(S165:U165)</f>
        <v>4864000</v>
      </c>
      <c r="W165" s="455">
        <f>V165/(R165/100)</f>
        <v>15.942313995411341</v>
      </c>
      <c r="X165" s="322"/>
      <c r="Y165" s="453">
        <f>Y10</f>
        <v>2583000</v>
      </c>
      <c r="Z165" s="453">
        <f>Z10</f>
        <v>2573000</v>
      </c>
      <c r="AA165" s="453">
        <f>AA10</f>
        <v>2573000</v>
      </c>
      <c r="AB165" s="454">
        <f>Y165+Z165+AA165</f>
        <v>7729000</v>
      </c>
      <c r="AC165" s="455">
        <f>AB165/(R165/100)</f>
        <v>25.332677810553918</v>
      </c>
      <c r="AD165" s="322"/>
      <c r="AE165" s="454">
        <f>V165+AB165</f>
        <v>12593000</v>
      </c>
      <c r="AF165" s="455">
        <f>AE165/(R165/100)</f>
        <v>41.274991805965257</v>
      </c>
      <c r="AG165" s="322"/>
      <c r="AH165" s="453">
        <f>AH10</f>
        <v>3283000</v>
      </c>
      <c r="AI165" s="453">
        <f>AI10</f>
        <v>3278000</v>
      </c>
      <c r="AJ165" s="453">
        <f>AJ10</f>
        <v>3400000</v>
      </c>
      <c r="AK165" s="454">
        <f>AH165+AI165+AJ165</f>
        <v>9961000</v>
      </c>
      <c r="AL165" s="455">
        <f>AK165/(R165/100)</f>
        <v>32.648312028843002</v>
      </c>
      <c r="AM165" s="322"/>
      <c r="AN165" s="453">
        <f>AN10</f>
        <v>2562000</v>
      </c>
      <c r="AO165" s="453">
        <f>AO10</f>
        <v>2603000</v>
      </c>
      <c r="AP165" s="453">
        <f>AP10</f>
        <v>2791000</v>
      </c>
      <c r="AQ165" s="368">
        <f>SUM(AN165:AP165)</f>
        <v>7956000</v>
      </c>
      <c r="AR165" s="455">
        <f>AQ165/(R165/100)</f>
        <v>26.076696165191741</v>
      </c>
      <c r="AS165" s="322"/>
      <c r="AT165" s="454">
        <f>AK165+AQ165</f>
        <v>17917000</v>
      </c>
      <c r="AU165" s="455">
        <f>AT165/(R165/100)</f>
        <v>58.725008194034743</v>
      </c>
      <c r="AV165" s="454">
        <f>AE165+AT165</f>
        <v>30510000</v>
      </c>
      <c r="AW165" s="455">
        <f>AV165/(R165/100)</f>
        <v>100</v>
      </c>
      <c r="AX165" s="322"/>
      <c r="AY165" s="454">
        <f>AV165-R165</f>
        <v>0</v>
      </c>
      <c r="AZ165" s="455">
        <f>AV165/(R165/100)</f>
        <v>100</v>
      </c>
      <c r="BA165" s="454">
        <f>AV165-AY165</f>
        <v>30510000</v>
      </c>
      <c r="BB165" s="455"/>
    </row>
    <row r="166" spans="1:54" ht="13.5" thickBot="1" x14ac:dyDescent="0.25">
      <c r="A166" s="596" t="s">
        <v>233</v>
      </c>
      <c r="B166" s="597"/>
      <c r="C166" s="597"/>
      <c r="D166" s="597"/>
      <c r="E166" s="597"/>
      <c r="F166" s="597"/>
      <c r="G166" s="597"/>
      <c r="H166" s="597"/>
      <c r="I166" s="597"/>
      <c r="J166" s="597"/>
      <c r="K166" s="597"/>
      <c r="L166" s="597"/>
      <c r="M166" s="597"/>
      <c r="N166" s="598"/>
      <c r="O166" s="456" t="e">
        <f>#REF!+O115</f>
        <v>#REF!</v>
      </c>
      <c r="P166" s="456" t="e">
        <f>#REF!+P115</f>
        <v>#REF!</v>
      </c>
      <c r="Q166" s="456" t="e">
        <f>#REF!+Q115</f>
        <v>#REF!</v>
      </c>
      <c r="R166" s="43">
        <f>R115</f>
        <v>1319000</v>
      </c>
      <c r="S166" s="456">
        <f>S115</f>
        <v>0</v>
      </c>
      <c r="T166" s="456">
        <f>T115</f>
        <v>0</v>
      </c>
      <c r="U166" s="456">
        <f>U115</f>
        <v>100000</v>
      </c>
      <c r="V166" s="458">
        <f>SUM(S166:U166)</f>
        <v>100000</v>
      </c>
      <c r="W166" s="459">
        <f>V166/(R166/100)</f>
        <v>7.5815011372251702</v>
      </c>
      <c r="X166" s="457"/>
      <c r="Y166" s="456">
        <f>Y115</f>
        <v>100000</v>
      </c>
      <c r="Z166" s="456">
        <f>Z115</f>
        <v>100000</v>
      </c>
      <c r="AA166" s="456">
        <f>AA115</f>
        <v>100000</v>
      </c>
      <c r="AB166" s="458">
        <f>SUM(Y166:AA166)</f>
        <v>300000</v>
      </c>
      <c r="AC166" s="459">
        <f>AB166/(R166/100)</f>
        <v>22.744503411675513</v>
      </c>
      <c r="AD166" s="457"/>
      <c r="AE166" s="458">
        <f>V166+AB166</f>
        <v>400000</v>
      </c>
      <c r="AF166" s="459">
        <f>AE166/(R166/100)</f>
        <v>30.326004548900681</v>
      </c>
      <c r="AG166" s="457"/>
      <c r="AH166" s="456">
        <f>AH115</f>
        <v>200000</v>
      </c>
      <c r="AI166" s="456">
        <f>AI115</f>
        <v>200000</v>
      </c>
      <c r="AJ166" s="456">
        <f>AJ115</f>
        <v>200000</v>
      </c>
      <c r="AK166" s="458">
        <f>SUM(AH166:AJ166)</f>
        <v>600000</v>
      </c>
      <c r="AL166" s="459">
        <f>AK166/(R166/100)</f>
        <v>45.489006823351026</v>
      </c>
      <c r="AM166" s="457"/>
      <c r="AN166" s="456">
        <f>AN115</f>
        <v>109000</v>
      </c>
      <c r="AO166" s="456">
        <f>AO115</f>
        <v>100000</v>
      </c>
      <c r="AP166" s="456">
        <f>AP115</f>
        <v>110000</v>
      </c>
      <c r="AQ166" s="442">
        <f>SUM(AN166:AP166)</f>
        <v>319000</v>
      </c>
      <c r="AR166" s="459">
        <f>AQ166/(R166/100)</f>
        <v>24.184988627748293</v>
      </c>
      <c r="AS166" s="457"/>
      <c r="AT166" s="458">
        <f>AK166+AQ166</f>
        <v>919000</v>
      </c>
      <c r="AU166" s="459">
        <f>AT166/(R166/100)</f>
        <v>69.673995451099316</v>
      </c>
      <c r="AV166" s="458">
        <f>AE166+AT166</f>
        <v>1319000</v>
      </c>
      <c r="AW166" s="459">
        <f>AV166/(R166/100)</f>
        <v>100</v>
      </c>
      <c r="AX166" s="457"/>
      <c r="AY166" s="458">
        <f>AV166-R166</f>
        <v>0</v>
      </c>
      <c r="AZ166" s="459">
        <f>AV166/(R166/100)</f>
        <v>100</v>
      </c>
      <c r="BA166" s="458">
        <f>AV166-AY166</f>
        <v>1319000</v>
      </c>
      <c r="BB166" s="459"/>
    </row>
    <row r="167" spans="1:54" ht="13.5" thickBot="1" x14ac:dyDescent="0.25">
      <c r="A167" s="599" t="s">
        <v>234</v>
      </c>
      <c r="B167" s="600"/>
      <c r="C167" s="600"/>
      <c r="D167" s="600"/>
      <c r="E167" s="600"/>
      <c r="F167" s="600"/>
      <c r="G167" s="600"/>
      <c r="H167" s="600"/>
      <c r="I167" s="600"/>
      <c r="J167" s="600"/>
      <c r="K167" s="600"/>
      <c r="L167" s="600"/>
      <c r="M167" s="600"/>
      <c r="N167" s="601"/>
      <c r="O167" s="460" t="e">
        <f t="shared" ref="O167:U167" si="213">O165-O166</f>
        <v>#REF!</v>
      </c>
      <c r="P167" s="460" t="e">
        <f t="shared" si="213"/>
        <v>#REF!</v>
      </c>
      <c r="Q167" s="460" t="e">
        <f t="shared" si="213"/>
        <v>#REF!</v>
      </c>
      <c r="R167" s="477">
        <f t="shared" si="213"/>
        <v>29191000</v>
      </c>
      <c r="S167" s="460">
        <f t="shared" si="213"/>
        <v>0</v>
      </c>
      <c r="T167" s="460">
        <f t="shared" si="213"/>
        <v>1020000</v>
      </c>
      <c r="U167" s="460">
        <f t="shared" si="213"/>
        <v>3744000</v>
      </c>
      <c r="V167" s="462">
        <f>SUM(S167:U167)</f>
        <v>4764000</v>
      </c>
      <c r="W167" s="463">
        <f>V167/(R167/100)</f>
        <v>16.320098660546059</v>
      </c>
      <c r="X167" s="461"/>
      <c r="Y167" s="460">
        <f>Y165-Y166</f>
        <v>2483000</v>
      </c>
      <c r="Z167" s="460">
        <f>Z165-Z166</f>
        <v>2473000</v>
      </c>
      <c r="AA167" s="460">
        <f>AA165-AA166</f>
        <v>2473000</v>
      </c>
      <c r="AB167" s="462">
        <f>SUM(Y167:AA167)</f>
        <v>7429000</v>
      </c>
      <c r="AC167" s="463">
        <f>AB167/(R167/100)</f>
        <v>25.449624884382171</v>
      </c>
      <c r="AD167" s="461"/>
      <c r="AE167" s="462">
        <f>V167+AB167</f>
        <v>12193000</v>
      </c>
      <c r="AF167" s="463">
        <f>AE167/(R167/100)</f>
        <v>41.769723544928233</v>
      </c>
      <c r="AG167" s="461"/>
      <c r="AH167" s="460">
        <f>AH165-AH166</f>
        <v>3083000</v>
      </c>
      <c r="AI167" s="460">
        <f>AI165-AI166</f>
        <v>3078000</v>
      </c>
      <c r="AJ167" s="460">
        <f>AJ165-AJ166</f>
        <v>3200000</v>
      </c>
      <c r="AK167" s="462">
        <f>SUM(AH167:AJ167)</f>
        <v>9361000</v>
      </c>
      <c r="AL167" s="463">
        <f>AK167/(R167/100)</f>
        <v>32.068103182487754</v>
      </c>
      <c r="AM167" s="461"/>
      <c r="AN167" s="460">
        <f>AN165-AN166</f>
        <v>2453000</v>
      </c>
      <c r="AO167" s="460">
        <f>AO165-AO166</f>
        <v>2503000</v>
      </c>
      <c r="AP167" s="460">
        <f>AP165-AP166</f>
        <v>2681000</v>
      </c>
      <c r="AQ167" s="444">
        <f>SUM(AN167:AP167)</f>
        <v>7637000</v>
      </c>
      <c r="AR167" s="463">
        <f>AQ167/(R167/100)</f>
        <v>26.162173272584017</v>
      </c>
      <c r="AS167" s="461"/>
      <c r="AT167" s="462">
        <f>AK167+AQ167</f>
        <v>16998000</v>
      </c>
      <c r="AU167" s="463">
        <f>AT167/(R167/100)</f>
        <v>58.230276455071767</v>
      </c>
      <c r="AV167" s="462">
        <f>AE167+AT167</f>
        <v>29191000</v>
      </c>
      <c r="AW167" s="463">
        <f>AV167/(R167/100)</f>
        <v>100</v>
      </c>
      <c r="AX167" s="461"/>
      <c r="AY167" s="462">
        <f>AV167-R167</f>
        <v>0</v>
      </c>
      <c r="AZ167" s="463">
        <f>AV167/(R167/100)</f>
        <v>100</v>
      </c>
      <c r="BA167" s="462">
        <f>AV167-AY167</f>
        <v>29191000</v>
      </c>
      <c r="BB167" s="463"/>
    </row>
    <row r="168" spans="1:54" x14ac:dyDescent="0.2">
      <c r="R168" s="469"/>
    </row>
    <row r="169" spans="1:54" x14ac:dyDescent="0.2">
      <c r="R169" s="470"/>
    </row>
    <row r="170" spans="1:54" x14ac:dyDescent="0.2">
      <c r="R170" s="471"/>
    </row>
    <row r="171" spans="1:54" x14ac:dyDescent="0.2">
      <c r="R171" s="469"/>
    </row>
    <row r="172" spans="1:54" x14ac:dyDescent="0.2">
      <c r="R172" s="470"/>
    </row>
    <row r="173" spans="1:54" x14ac:dyDescent="0.2">
      <c r="R173" s="471"/>
    </row>
    <row r="174" spans="1:54" x14ac:dyDescent="0.2">
      <c r="R174" s="469"/>
    </row>
    <row r="175" spans="1:54" x14ac:dyDescent="0.2">
      <c r="R175" s="470"/>
    </row>
    <row r="176" spans="1:54" s="349" customFormat="1" ht="17.100000000000001" customHeight="1" x14ac:dyDescent="0.2">
      <c r="A176" s="614" t="s">
        <v>227</v>
      </c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O176" s="420"/>
      <c r="P176" s="614" t="s">
        <v>228</v>
      </c>
      <c r="Q176" s="614"/>
      <c r="R176" s="471"/>
    </row>
    <row r="177" spans="1:18" s="349" customFormat="1" ht="17.100000000000001" customHeight="1" x14ac:dyDescent="0.2">
      <c r="A177" s="614" t="s">
        <v>229</v>
      </c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O177" s="420"/>
      <c r="P177" s="614" t="s">
        <v>230</v>
      </c>
      <c r="Q177" s="614"/>
      <c r="R177" s="471"/>
    </row>
    <row r="178" spans="1:18" s="349" customFormat="1" ht="17.100000000000001" customHeight="1" x14ac:dyDescent="0.2">
      <c r="A178" s="614" t="s">
        <v>231</v>
      </c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O178" s="420"/>
      <c r="P178" s="420"/>
      <c r="Q178" s="420"/>
      <c r="R178" s="470"/>
    </row>
    <row r="179" spans="1:18" x14ac:dyDescent="0.2">
      <c r="R179" s="471"/>
    </row>
    <row r="180" spans="1:18" x14ac:dyDescent="0.2">
      <c r="R180" s="329"/>
    </row>
    <row r="181" spans="1:18" x14ac:dyDescent="0.2">
      <c r="R181" s="325"/>
    </row>
    <row r="182" spans="1:18" x14ac:dyDescent="0.2">
      <c r="R182" s="474"/>
    </row>
    <row r="183" spans="1:18" x14ac:dyDescent="0.2">
      <c r="R183" s="474"/>
    </row>
    <row r="184" spans="1:18" x14ac:dyDescent="0.2">
      <c r="R184" s="474"/>
    </row>
    <row r="185" spans="1:18" x14ac:dyDescent="0.2">
      <c r="R185" s="331"/>
    </row>
    <row r="186" spans="1:18" x14ac:dyDescent="0.2">
      <c r="R186" s="474"/>
    </row>
    <row r="187" spans="1:18" x14ac:dyDescent="0.2">
      <c r="R187" s="475"/>
    </row>
    <row r="188" spans="1:18" x14ac:dyDescent="0.2">
      <c r="R188" s="473"/>
    </row>
    <row r="189" spans="1:18" x14ac:dyDescent="0.2">
      <c r="R189" s="472"/>
    </row>
    <row r="190" spans="1:18" x14ac:dyDescent="0.2">
      <c r="R190" s="472"/>
    </row>
    <row r="191" spans="1:18" x14ac:dyDescent="0.2">
      <c r="R191" s="473"/>
    </row>
    <row r="192" spans="1:18" x14ac:dyDescent="0.2">
      <c r="R192" s="472"/>
    </row>
    <row r="193" spans="18:18" x14ac:dyDescent="0.2">
      <c r="R193" s="472"/>
    </row>
    <row r="194" spans="18:18" x14ac:dyDescent="0.2">
      <c r="R194" s="473"/>
    </row>
    <row r="195" spans="18:18" x14ac:dyDescent="0.2">
      <c r="R195" s="472"/>
    </row>
    <row r="196" spans="18:18" x14ac:dyDescent="0.2">
      <c r="R196" s="472"/>
    </row>
    <row r="197" spans="18:18" x14ac:dyDescent="0.2">
      <c r="R197" s="472"/>
    </row>
    <row r="198" spans="18:18" x14ac:dyDescent="0.2">
      <c r="R198" s="466"/>
    </row>
    <row r="199" spans="18:18" x14ac:dyDescent="0.2">
      <c r="R199" s="467"/>
    </row>
    <row r="200" spans="18:18" x14ac:dyDescent="0.2">
      <c r="R200" s="467"/>
    </row>
    <row r="201" spans="18:18" x14ac:dyDescent="0.2">
      <c r="R201" s="467"/>
    </row>
    <row r="202" spans="18:18" x14ac:dyDescent="0.2">
      <c r="R202" s="468"/>
    </row>
    <row r="203" spans="18:18" x14ac:dyDescent="0.2">
      <c r="R203" s="467"/>
    </row>
    <row r="204" spans="18:18" x14ac:dyDescent="0.2">
      <c r="R204" s="469"/>
    </row>
    <row r="205" spans="18:18" x14ac:dyDescent="0.2">
      <c r="R205" s="470"/>
    </row>
    <row r="206" spans="18:18" x14ac:dyDescent="0.2">
      <c r="R206" s="471"/>
    </row>
    <row r="207" spans="18:18" x14ac:dyDescent="0.2">
      <c r="R207" s="471"/>
    </row>
    <row r="208" spans="18:18" x14ac:dyDescent="0.2">
      <c r="R208" s="470"/>
    </row>
    <row r="209" spans="18:18" x14ac:dyDescent="0.2">
      <c r="R209" s="471"/>
    </row>
    <row r="210" spans="18:18" x14ac:dyDescent="0.2">
      <c r="R210" s="471"/>
    </row>
    <row r="211" spans="18:18" x14ac:dyDescent="0.2">
      <c r="R211" s="471"/>
    </row>
    <row r="212" spans="18:18" x14ac:dyDescent="0.2">
      <c r="R212" s="471"/>
    </row>
    <row r="213" spans="18:18" x14ac:dyDescent="0.2">
      <c r="R213" s="471"/>
    </row>
    <row r="214" spans="18:18" x14ac:dyDescent="0.2">
      <c r="R214" s="473"/>
    </row>
    <row r="215" spans="18:18" x14ac:dyDescent="0.2">
      <c r="R215" s="472"/>
    </row>
    <row r="216" spans="18:18" x14ac:dyDescent="0.2">
      <c r="R216" s="469"/>
    </row>
    <row r="217" spans="18:18" x14ac:dyDescent="0.2">
      <c r="R217" s="470"/>
    </row>
    <row r="218" spans="18:18" x14ac:dyDescent="0.2">
      <c r="R218" s="471"/>
    </row>
    <row r="219" spans="18:18" x14ac:dyDescent="0.2">
      <c r="R219" s="470"/>
    </row>
    <row r="220" spans="18:18" x14ac:dyDescent="0.2">
      <c r="R220" s="471"/>
    </row>
    <row r="221" spans="18:18" x14ac:dyDescent="0.2">
      <c r="R221" s="469"/>
    </row>
    <row r="222" spans="18:18" x14ac:dyDescent="0.2">
      <c r="R222" s="470"/>
    </row>
    <row r="223" spans="18:18" x14ac:dyDescent="0.2">
      <c r="R223" s="471"/>
    </row>
    <row r="224" spans="18:18" x14ac:dyDescent="0.2">
      <c r="R224" s="470"/>
    </row>
    <row r="225" spans="18:18" x14ac:dyDescent="0.2">
      <c r="R225" s="471"/>
    </row>
    <row r="226" spans="18:18" x14ac:dyDescent="0.2">
      <c r="R226" s="469"/>
    </row>
    <row r="227" spans="18:18" x14ac:dyDescent="0.2">
      <c r="R227" s="470"/>
    </row>
    <row r="228" spans="18:18" x14ac:dyDescent="0.2">
      <c r="R228" s="471"/>
    </row>
    <row r="229" spans="18:18" x14ac:dyDescent="0.2">
      <c r="R229" s="469"/>
    </row>
    <row r="230" spans="18:18" x14ac:dyDescent="0.2">
      <c r="R230" s="470"/>
    </row>
    <row r="231" spans="18:18" x14ac:dyDescent="0.2">
      <c r="R231" s="471"/>
    </row>
    <row r="232" spans="18:18" x14ac:dyDescent="0.2">
      <c r="R232" s="329"/>
    </row>
    <row r="233" spans="18:18" x14ac:dyDescent="0.2">
      <c r="R233" s="466"/>
    </row>
    <row r="234" spans="18:18" x14ac:dyDescent="0.2">
      <c r="R234" s="467"/>
    </row>
    <row r="235" spans="18:18" x14ac:dyDescent="0.2">
      <c r="R235" s="467"/>
    </row>
    <row r="236" spans="18:18" x14ac:dyDescent="0.2">
      <c r="R236" s="467"/>
    </row>
    <row r="237" spans="18:18" x14ac:dyDescent="0.2">
      <c r="R237" s="468"/>
    </row>
    <row r="238" spans="18:18" x14ac:dyDescent="0.2">
      <c r="R238" s="467"/>
    </row>
    <row r="239" spans="18:18" x14ac:dyDescent="0.2">
      <c r="R239" s="469"/>
    </row>
    <row r="240" spans="18:18" x14ac:dyDescent="0.2">
      <c r="R240" s="470"/>
    </row>
    <row r="241" spans="18:18" x14ac:dyDescent="0.2">
      <c r="R241" s="471"/>
    </row>
    <row r="242" spans="18:18" x14ac:dyDescent="0.2">
      <c r="R242" s="471"/>
    </row>
    <row r="243" spans="18:18" x14ac:dyDescent="0.2">
      <c r="R243" s="472"/>
    </row>
    <row r="244" spans="18:18" x14ac:dyDescent="0.2">
      <c r="R244" s="471"/>
    </row>
    <row r="245" spans="18:18" x14ac:dyDescent="0.2">
      <c r="R245" s="329"/>
    </row>
    <row r="246" spans="18:18" x14ac:dyDescent="0.2">
      <c r="R246" s="466"/>
    </row>
    <row r="247" spans="18:18" x14ac:dyDescent="0.2">
      <c r="R247" s="467"/>
    </row>
    <row r="248" spans="18:18" x14ac:dyDescent="0.2">
      <c r="R248" s="467"/>
    </row>
    <row r="249" spans="18:18" x14ac:dyDescent="0.2">
      <c r="R249" s="476"/>
    </row>
    <row r="250" spans="18:18" x14ac:dyDescent="0.2">
      <c r="R250" s="468"/>
    </row>
    <row r="251" spans="18:18" x14ac:dyDescent="0.2">
      <c r="R251" s="467"/>
    </row>
    <row r="252" spans="18:18" x14ac:dyDescent="0.2">
      <c r="R252" s="469"/>
    </row>
    <row r="253" spans="18:18" x14ac:dyDescent="0.2">
      <c r="R253" s="470"/>
    </row>
    <row r="254" spans="18:18" x14ac:dyDescent="0.2">
      <c r="R254" s="472"/>
    </row>
    <row r="255" spans="18:18" x14ac:dyDescent="0.2">
      <c r="R255" s="471"/>
    </row>
    <row r="256" spans="18:18" x14ac:dyDescent="0.2">
      <c r="R256" s="470"/>
    </row>
    <row r="257" spans="14:18" x14ac:dyDescent="0.2">
      <c r="R257" s="471"/>
    </row>
    <row r="258" spans="14:18" x14ac:dyDescent="0.2">
      <c r="R258" s="471"/>
    </row>
    <row r="259" spans="14:18" x14ac:dyDescent="0.2">
      <c r="R259" s="471"/>
    </row>
    <row r="260" spans="14:18" x14ac:dyDescent="0.2">
      <c r="R260" s="471"/>
    </row>
    <row r="261" spans="14:18" x14ac:dyDescent="0.2">
      <c r="R261" s="471"/>
    </row>
    <row r="262" spans="14:18" x14ac:dyDescent="0.2">
      <c r="N262" s="330"/>
      <c r="O262" s="328"/>
      <c r="P262" s="328"/>
      <c r="Q262" s="328"/>
      <c r="R262" s="329"/>
    </row>
    <row r="263" spans="14:18" x14ac:dyDescent="0.2">
      <c r="N263" s="330"/>
      <c r="O263" s="328"/>
      <c r="P263" s="328"/>
      <c r="Q263" s="328"/>
      <c r="R263" s="466"/>
    </row>
    <row r="264" spans="14:18" x14ac:dyDescent="0.2">
      <c r="N264" s="330"/>
      <c r="O264" s="328"/>
      <c r="P264" s="328"/>
      <c r="Q264" s="328"/>
      <c r="R264" s="467"/>
    </row>
    <row r="265" spans="14:18" x14ac:dyDescent="0.2">
      <c r="N265" s="330"/>
      <c r="O265" s="328"/>
      <c r="P265" s="328"/>
      <c r="Q265" s="328"/>
      <c r="R265" s="467"/>
    </row>
    <row r="266" spans="14:18" x14ac:dyDescent="0.2">
      <c r="N266" s="330"/>
      <c r="O266" s="328"/>
      <c r="P266" s="328"/>
      <c r="Q266" s="328"/>
      <c r="R266" s="467"/>
    </row>
    <row r="267" spans="14:18" x14ac:dyDescent="0.2">
      <c r="N267" s="330"/>
      <c r="O267" s="328"/>
      <c r="P267" s="328"/>
      <c r="Q267" s="328"/>
      <c r="R267" s="468"/>
    </row>
    <row r="268" spans="14:18" x14ac:dyDescent="0.2">
      <c r="N268" s="330"/>
      <c r="O268" s="328"/>
      <c r="P268" s="328"/>
      <c r="Q268" s="328"/>
      <c r="R268" s="467"/>
    </row>
    <row r="269" spans="14:18" x14ac:dyDescent="0.2">
      <c r="N269" s="330"/>
      <c r="O269" s="328"/>
      <c r="P269" s="328"/>
      <c r="Q269" s="328"/>
      <c r="R269" s="469"/>
    </row>
    <row r="270" spans="14:18" x14ac:dyDescent="0.2">
      <c r="N270" s="330"/>
      <c r="O270" s="328"/>
      <c r="P270" s="328"/>
      <c r="Q270" s="328"/>
      <c r="R270" s="470"/>
    </row>
    <row r="271" spans="14:18" x14ac:dyDescent="0.2">
      <c r="N271" s="330"/>
      <c r="O271" s="328"/>
      <c r="P271" s="328"/>
      <c r="Q271" s="328"/>
      <c r="R271" s="471"/>
    </row>
    <row r="272" spans="14:18" x14ac:dyDescent="0.2">
      <c r="N272" s="330"/>
      <c r="O272" s="328"/>
      <c r="P272" s="328"/>
      <c r="Q272" s="328"/>
      <c r="R272" s="466"/>
    </row>
    <row r="273" spans="14:18" x14ac:dyDescent="0.2">
      <c r="N273" s="330"/>
      <c r="O273" s="328"/>
      <c r="P273" s="328"/>
      <c r="Q273" s="328"/>
      <c r="R273" s="467"/>
    </row>
    <row r="274" spans="14:18" x14ac:dyDescent="0.2">
      <c r="N274" s="330"/>
      <c r="O274" s="328"/>
      <c r="P274" s="328"/>
      <c r="Q274" s="328"/>
      <c r="R274" s="467"/>
    </row>
    <row r="275" spans="14:18" x14ac:dyDescent="0.2">
      <c r="N275" s="330"/>
      <c r="O275" s="328"/>
      <c r="P275" s="328"/>
      <c r="Q275" s="328"/>
      <c r="R275" s="329"/>
    </row>
    <row r="276" spans="14:18" x14ac:dyDescent="0.2">
      <c r="N276" s="330"/>
      <c r="O276" s="328"/>
      <c r="P276" s="328"/>
      <c r="Q276" s="328"/>
      <c r="R276" s="466"/>
    </row>
    <row r="277" spans="14:18" x14ac:dyDescent="0.2">
      <c r="N277" s="330"/>
      <c r="O277" s="328"/>
      <c r="P277" s="328"/>
      <c r="Q277" s="328"/>
      <c r="R277" s="467"/>
    </row>
    <row r="278" spans="14:18" x14ac:dyDescent="0.2">
      <c r="N278" s="330"/>
      <c r="O278" s="328"/>
      <c r="P278" s="328"/>
      <c r="Q278" s="328"/>
      <c r="R278" s="329"/>
    </row>
    <row r="279" spans="14:18" x14ac:dyDescent="0.2">
      <c r="N279" s="330"/>
      <c r="O279" s="328"/>
      <c r="P279" s="328"/>
      <c r="Q279" s="328"/>
      <c r="R279" s="466"/>
    </row>
    <row r="280" spans="14:18" x14ac:dyDescent="0.2">
      <c r="N280" s="330"/>
      <c r="O280" s="328"/>
      <c r="P280" s="328"/>
      <c r="Q280" s="328"/>
      <c r="R280" s="467"/>
    </row>
    <row r="281" spans="14:18" x14ac:dyDescent="0.2">
      <c r="N281" s="330"/>
      <c r="O281" s="328"/>
      <c r="P281" s="328"/>
      <c r="Q281" s="328"/>
      <c r="R281" s="467"/>
    </row>
    <row r="282" spans="14:18" x14ac:dyDescent="0.2">
      <c r="N282" s="330"/>
      <c r="O282" s="328"/>
      <c r="P282" s="328"/>
      <c r="Q282" s="328"/>
      <c r="R282" s="467"/>
    </row>
    <row r="283" spans="14:18" x14ac:dyDescent="0.2">
      <c r="N283" s="330"/>
      <c r="O283" s="328"/>
      <c r="P283" s="328"/>
      <c r="Q283" s="328"/>
      <c r="R283" s="468"/>
    </row>
    <row r="284" spans="14:18" x14ac:dyDescent="0.2">
      <c r="N284" s="330"/>
      <c r="O284" s="328"/>
      <c r="P284" s="328"/>
      <c r="Q284" s="328"/>
      <c r="R284" s="467"/>
    </row>
    <row r="285" spans="14:18" x14ac:dyDescent="0.2">
      <c r="N285" s="330"/>
      <c r="O285" s="328"/>
      <c r="P285" s="328"/>
      <c r="Q285" s="328"/>
      <c r="R285" s="469"/>
    </row>
    <row r="286" spans="14:18" x14ac:dyDescent="0.2">
      <c r="N286" s="330"/>
      <c r="O286" s="328"/>
      <c r="P286" s="328"/>
      <c r="Q286" s="328"/>
      <c r="R286" s="470"/>
    </row>
    <row r="287" spans="14:18" x14ac:dyDescent="0.2">
      <c r="N287" s="330"/>
      <c r="O287" s="328"/>
      <c r="P287" s="328"/>
      <c r="Q287" s="328"/>
      <c r="R287" s="330"/>
    </row>
    <row r="288" spans="14:18" x14ac:dyDescent="0.2">
      <c r="R288" s="330"/>
    </row>
    <row r="289" spans="18:18" x14ac:dyDescent="0.2">
      <c r="R289" s="330"/>
    </row>
    <row r="290" spans="18:18" x14ac:dyDescent="0.2">
      <c r="R290" s="330"/>
    </row>
    <row r="291" spans="18:18" x14ac:dyDescent="0.2">
      <c r="R291" s="330"/>
    </row>
    <row r="292" spans="18:18" x14ac:dyDescent="0.2">
      <c r="R292" s="330"/>
    </row>
    <row r="293" spans="18:18" x14ac:dyDescent="0.2">
      <c r="R293" s="330"/>
    </row>
    <row r="294" spans="18:18" x14ac:dyDescent="0.2">
      <c r="R294" s="330"/>
    </row>
    <row r="295" spans="18:18" x14ac:dyDescent="0.2">
      <c r="R295" s="330"/>
    </row>
    <row r="296" spans="18:18" x14ac:dyDescent="0.2">
      <c r="R296" s="330"/>
    </row>
    <row r="297" spans="18:18" x14ac:dyDescent="0.2">
      <c r="R297" s="330"/>
    </row>
    <row r="298" spans="18:18" x14ac:dyDescent="0.2">
      <c r="R298" s="330"/>
    </row>
    <row r="299" spans="18:18" x14ac:dyDescent="0.2">
      <c r="R299" s="330"/>
    </row>
    <row r="300" spans="18:18" x14ac:dyDescent="0.2">
      <c r="R300" s="330"/>
    </row>
    <row r="301" spans="18:18" x14ac:dyDescent="0.2">
      <c r="R301" s="330"/>
    </row>
    <row r="302" spans="18:18" x14ac:dyDescent="0.2">
      <c r="R302" s="330"/>
    </row>
    <row r="303" spans="18:18" x14ac:dyDescent="0.2">
      <c r="R303" s="330"/>
    </row>
    <row r="304" spans="18:18" x14ac:dyDescent="0.2">
      <c r="R304" s="330"/>
    </row>
    <row r="305" spans="18:18" x14ac:dyDescent="0.2">
      <c r="R305" s="330"/>
    </row>
    <row r="306" spans="18:18" x14ac:dyDescent="0.2">
      <c r="R306" s="330"/>
    </row>
  </sheetData>
  <mergeCells count="41">
    <mergeCell ref="AV7:AW8"/>
    <mergeCell ref="AY7:AZ8"/>
    <mergeCell ref="AK7:AL8"/>
    <mergeCell ref="AT7:AU8"/>
    <mergeCell ref="AO7:AO9"/>
    <mergeCell ref="AP7:AP9"/>
    <mergeCell ref="AQ7:AR8"/>
    <mergeCell ref="A1:Q1"/>
    <mergeCell ref="A2:Q2"/>
    <mergeCell ref="A3:Q3"/>
    <mergeCell ref="A6:Q6"/>
    <mergeCell ref="AJ7:AJ9"/>
    <mergeCell ref="Z7:Z9"/>
    <mergeCell ref="A7:D8"/>
    <mergeCell ref="E7:H8"/>
    <mergeCell ref="I7:I9"/>
    <mergeCell ref="J7:M8"/>
    <mergeCell ref="O8:O9"/>
    <mergeCell ref="P8:P9"/>
    <mergeCell ref="Q8:Q9"/>
    <mergeCell ref="A176:K176"/>
    <mergeCell ref="P176:Q176"/>
    <mergeCell ref="A177:K177"/>
    <mergeCell ref="P177:Q177"/>
    <mergeCell ref="A178:K178"/>
    <mergeCell ref="A165:N165"/>
    <mergeCell ref="A166:N166"/>
    <mergeCell ref="A167:N167"/>
    <mergeCell ref="P7:Q7"/>
    <mergeCell ref="AN7:AN9"/>
    <mergeCell ref="R8:R9"/>
    <mergeCell ref="AA7:AA9"/>
    <mergeCell ref="AB7:AC8"/>
    <mergeCell ref="AE7:AF8"/>
    <mergeCell ref="AH7:AH9"/>
    <mergeCell ref="AI7:AI9"/>
    <mergeCell ref="S7:S9"/>
    <mergeCell ref="T7:T9"/>
    <mergeCell ref="U7:U9"/>
    <mergeCell ref="V7:W8"/>
    <mergeCell ref="Y7:Y9"/>
  </mergeCells>
  <pageMargins left="0.31496062992125984" right="0.31496062992125984" top="0.35433070866141736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D392"/>
  <sheetViews>
    <sheetView tabSelected="1" zoomScale="70" zoomScaleNormal="70" workbookViewId="0">
      <pane xSplit="16" ySplit="12" topLeftCell="S13" activePane="bottomRight" state="frozen"/>
      <selection pane="topRight" activeCell="P1" sqref="P1"/>
      <selection pane="bottomLeft" activeCell="A15" sqref="A15"/>
      <selection pane="bottomRight" activeCell="BA12" sqref="BA12"/>
    </sheetView>
  </sheetViews>
  <sheetFormatPr defaultRowHeight="12.75" x14ac:dyDescent="0.2"/>
  <cols>
    <col min="1" max="8" width="4.7109375" style="9" customWidth="1"/>
    <col min="9" max="9" width="9.7109375" style="9" customWidth="1"/>
    <col min="10" max="13" width="4.7109375" style="9" customWidth="1"/>
    <col min="14" max="14" width="35.7109375" style="9" customWidth="1"/>
    <col min="15" max="15" width="17.7109375" style="9" hidden="1" customWidth="1"/>
    <col min="16" max="16" width="15.140625" style="90" hidden="1" customWidth="1"/>
    <col min="17" max="17" width="18.140625" style="90" hidden="1" customWidth="1"/>
    <col min="18" max="18" width="15.42578125" style="90" hidden="1" customWidth="1"/>
    <col min="19" max="19" width="14.5703125" style="90" customWidth="1"/>
    <col min="20" max="20" width="1.7109375" style="90" customWidth="1"/>
    <col min="21" max="21" width="11.85546875" style="90" customWidth="1"/>
    <col min="22" max="22" width="13.28515625" style="90" customWidth="1"/>
    <col min="23" max="23" width="13" style="90" customWidth="1"/>
    <col min="24" max="24" width="13.42578125" style="90" customWidth="1"/>
    <col min="25" max="25" width="5.42578125" style="90" customWidth="1"/>
    <col min="26" max="26" width="1.7109375" style="90" customWidth="1"/>
    <col min="27" max="27" width="12.140625" style="90" customWidth="1"/>
    <col min="28" max="29" width="14.5703125" style="90" customWidth="1"/>
    <col min="30" max="30" width="14.28515625" style="90" customWidth="1"/>
    <col min="31" max="31" width="6.28515625" style="90" customWidth="1"/>
    <col min="32" max="32" width="1.7109375" style="90" customWidth="1"/>
    <col min="33" max="33" width="14.5703125" style="90" customWidth="1"/>
    <col min="34" max="34" width="5.140625" style="90" customWidth="1"/>
    <col min="35" max="35" width="1.7109375" style="90" customWidth="1"/>
    <col min="36" max="38" width="14.5703125" style="90" customWidth="1"/>
    <col min="39" max="39" width="18.42578125" style="90" customWidth="1"/>
    <col min="40" max="40" width="10.28515625" style="90" customWidth="1"/>
    <col min="41" max="41" width="1.7109375" style="90" customWidth="1"/>
    <col min="42" max="42" width="13" style="90" customWidth="1"/>
    <col min="43" max="43" width="13.140625" style="90" customWidth="1"/>
    <col min="44" max="44" width="12.85546875" style="90" customWidth="1"/>
    <col min="45" max="45" width="13.42578125" style="90" customWidth="1"/>
    <col min="46" max="46" width="13.85546875" style="90" customWidth="1"/>
    <col min="47" max="47" width="4.42578125" style="90" customWidth="1"/>
    <col min="48" max="48" width="13.7109375" style="90" customWidth="1"/>
    <col min="49" max="49" width="7.42578125" style="90" customWidth="1"/>
    <col min="50" max="50" width="14.85546875" style="90" customWidth="1"/>
    <col min="51" max="51" width="12.28515625" style="90" customWidth="1"/>
    <col min="52" max="52" width="5.7109375" style="90" customWidth="1"/>
    <col min="53" max="53" width="15.5703125" style="90" customWidth="1"/>
    <col min="54" max="54" width="16.7109375" style="90" customWidth="1"/>
    <col min="55" max="55" width="16.5703125" style="159" customWidth="1"/>
    <col min="56" max="16384" width="9.140625" style="9"/>
  </cols>
  <sheetData>
    <row r="1" spans="1:55" s="63" customFormat="1" ht="18.95" customHeight="1" x14ac:dyDescent="0.2">
      <c r="A1" s="555" t="s">
        <v>156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122"/>
      <c r="U1" s="109"/>
      <c r="V1" s="122"/>
      <c r="W1" s="109"/>
      <c r="X1" s="122"/>
      <c r="Y1" s="122"/>
      <c r="Z1" s="122"/>
      <c r="AA1" s="109"/>
      <c r="AB1" s="122"/>
      <c r="AC1" s="109"/>
      <c r="AD1" s="122"/>
      <c r="AE1" s="122"/>
      <c r="AF1" s="122"/>
      <c r="AG1" s="109"/>
      <c r="AH1" s="122"/>
      <c r="AI1" s="122"/>
      <c r="AJ1" s="109"/>
      <c r="AK1" s="122"/>
      <c r="AL1" s="109"/>
      <c r="AM1" s="122"/>
      <c r="AN1" s="122"/>
      <c r="AO1" s="122"/>
      <c r="AP1" s="109"/>
      <c r="AQ1" s="122"/>
      <c r="AR1" s="109"/>
      <c r="AS1" s="122"/>
      <c r="AT1" s="122"/>
      <c r="AU1" s="122"/>
      <c r="AV1" s="122"/>
      <c r="AW1" s="122"/>
      <c r="AX1" s="122"/>
      <c r="AY1" s="122"/>
      <c r="AZ1" s="123"/>
      <c r="BC1" s="165"/>
    </row>
    <row r="2" spans="1:55" s="63" customFormat="1" ht="18.95" customHeight="1" x14ac:dyDescent="0.2">
      <c r="A2" s="556" t="s">
        <v>242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122"/>
      <c r="U2" s="109"/>
      <c r="V2" s="122"/>
      <c r="W2" s="109"/>
      <c r="X2" s="122"/>
      <c r="Y2" s="122"/>
      <c r="Z2" s="122"/>
      <c r="AA2" s="109"/>
      <c r="AB2" s="122"/>
      <c r="AC2" s="109"/>
      <c r="AD2" s="122"/>
      <c r="AE2" s="122"/>
      <c r="AF2" s="122"/>
      <c r="AG2" s="109"/>
      <c r="AH2" s="122"/>
      <c r="AI2" s="122"/>
      <c r="AJ2" s="109"/>
      <c r="AK2" s="122"/>
      <c r="AL2" s="109"/>
      <c r="AM2" s="122"/>
      <c r="AN2" s="122"/>
      <c r="AO2" s="122"/>
      <c r="AP2" s="109"/>
      <c r="AQ2" s="122"/>
      <c r="AR2" s="109"/>
      <c r="AS2" s="122"/>
      <c r="AT2" s="122"/>
      <c r="AU2" s="122"/>
      <c r="AV2" s="122"/>
      <c r="AW2" s="122"/>
      <c r="AX2" s="122"/>
      <c r="AY2" s="122"/>
      <c r="AZ2" s="123"/>
      <c r="BC2" s="165"/>
    </row>
    <row r="3" spans="1:55" s="63" customFormat="1" ht="18.95" customHeight="1" x14ac:dyDescent="0.2">
      <c r="A3" s="555" t="s">
        <v>157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122"/>
      <c r="U3" s="109"/>
      <c r="V3" s="122"/>
      <c r="W3" s="109"/>
      <c r="X3" s="122"/>
      <c r="Y3" s="122"/>
      <c r="Z3" s="122"/>
      <c r="AA3" s="109"/>
      <c r="AB3" s="122"/>
      <c r="AC3" s="109"/>
      <c r="AD3" s="122"/>
      <c r="AE3" s="122"/>
      <c r="AF3" s="122"/>
      <c r="AG3" s="109"/>
      <c r="AH3" s="122"/>
      <c r="AI3" s="122"/>
      <c r="AJ3" s="109"/>
      <c r="AK3" s="122"/>
      <c r="AL3" s="109"/>
      <c r="AM3" s="122"/>
      <c r="AN3" s="122"/>
      <c r="AO3" s="122"/>
      <c r="AP3" s="109"/>
      <c r="AQ3" s="122"/>
      <c r="AR3" s="109"/>
      <c r="AS3" s="122"/>
      <c r="AT3" s="122"/>
      <c r="AU3" s="122"/>
      <c r="AV3" s="122"/>
      <c r="AW3" s="122"/>
      <c r="AX3" s="122"/>
      <c r="AY3" s="122"/>
      <c r="AZ3" s="123"/>
      <c r="BC3" s="165"/>
    </row>
    <row r="4" spans="1:55" s="63" customFormat="1" ht="17.100000000000001" customHeight="1" x14ac:dyDescent="0.2">
      <c r="A4" s="91" t="s">
        <v>158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122"/>
      <c r="Q4" s="122"/>
      <c r="R4" s="122"/>
      <c r="S4" s="122"/>
      <c r="T4" s="123"/>
      <c r="U4" s="122"/>
      <c r="V4" s="122"/>
      <c r="W4" s="122"/>
      <c r="X4" s="123"/>
      <c r="Y4" s="123"/>
      <c r="Z4" s="123"/>
      <c r="AA4" s="122"/>
      <c r="AB4" s="122"/>
      <c r="AC4" s="122"/>
      <c r="AD4" s="123"/>
      <c r="AE4" s="123"/>
      <c r="AF4" s="123"/>
      <c r="AG4" s="64"/>
      <c r="AH4" s="123"/>
      <c r="AI4" s="123"/>
      <c r="AJ4" s="122"/>
      <c r="AK4" s="122"/>
      <c r="AL4" s="122"/>
      <c r="AM4" s="123"/>
      <c r="AN4" s="123"/>
      <c r="AO4" s="123"/>
      <c r="AP4" s="122"/>
      <c r="AQ4" s="122"/>
      <c r="AR4" s="122"/>
      <c r="AS4" s="123"/>
      <c r="AT4" s="123"/>
      <c r="AU4" s="123"/>
      <c r="AV4" s="123"/>
      <c r="AW4" s="123"/>
      <c r="AX4" s="123"/>
      <c r="AY4" s="123"/>
      <c r="AZ4" s="123"/>
      <c r="BC4" s="165"/>
    </row>
    <row r="5" spans="1:55" s="63" customFormat="1" ht="12.75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BB5" s="64"/>
      <c r="BC5" s="133"/>
    </row>
    <row r="6" spans="1:55" ht="15" customHeight="1" thickBot="1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61"/>
      <c r="Q6" s="61"/>
      <c r="R6" s="61"/>
      <c r="S6" s="61"/>
      <c r="U6" s="61"/>
      <c r="V6" s="61"/>
      <c r="W6" s="61"/>
      <c r="AA6" s="61"/>
      <c r="AB6" s="61"/>
      <c r="AC6" s="61"/>
      <c r="AJ6" s="61"/>
      <c r="AK6" s="61"/>
      <c r="AL6" s="61"/>
      <c r="AP6" s="61"/>
      <c r="AQ6" s="61"/>
      <c r="AR6" s="61"/>
    </row>
    <row r="7" spans="1:55" ht="18.95" customHeight="1" thickBot="1" x14ac:dyDescent="0.25">
      <c r="A7" s="557" t="s">
        <v>117</v>
      </c>
      <c r="B7" s="558"/>
      <c r="C7" s="558"/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9"/>
      <c r="U7" s="161"/>
      <c r="W7" s="161"/>
      <c r="X7" s="162"/>
      <c r="AA7" s="161"/>
      <c r="AC7" s="161"/>
      <c r="AD7" s="162"/>
      <c r="AG7" s="162"/>
      <c r="AJ7" s="161"/>
      <c r="AL7" s="161"/>
      <c r="AM7" s="162"/>
      <c r="AP7" s="161"/>
      <c r="AR7" s="161"/>
      <c r="AS7" s="162"/>
      <c r="AV7" s="162"/>
      <c r="AX7" s="162"/>
      <c r="AZ7" s="9"/>
      <c r="BA7" s="9"/>
    </row>
    <row r="8" spans="1:55" ht="30" customHeight="1" thickBot="1" x14ac:dyDescent="0.25">
      <c r="A8" s="560" t="s">
        <v>159</v>
      </c>
      <c r="B8" s="561"/>
      <c r="C8" s="561"/>
      <c r="D8" s="562"/>
      <c r="E8" s="560" t="s">
        <v>160</v>
      </c>
      <c r="F8" s="561"/>
      <c r="G8" s="561"/>
      <c r="H8" s="562"/>
      <c r="I8" s="575" t="s">
        <v>98</v>
      </c>
      <c r="J8" s="560" t="s">
        <v>161</v>
      </c>
      <c r="K8" s="561"/>
      <c r="L8" s="561"/>
      <c r="M8" s="562"/>
      <c r="N8" s="575" t="s">
        <v>7</v>
      </c>
      <c r="O8" s="187"/>
      <c r="P8" s="94" t="s">
        <v>168</v>
      </c>
      <c r="Q8" s="587" t="s">
        <v>130</v>
      </c>
      <c r="R8" s="588"/>
      <c r="S8" s="578" t="s">
        <v>241</v>
      </c>
      <c r="U8" s="578" t="s">
        <v>77</v>
      </c>
      <c r="V8" s="578" t="s">
        <v>78</v>
      </c>
      <c r="W8" s="578" t="s">
        <v>79</v>
      </c>
      <c r="X8" s="581" t="s">
        <v>91</v>
      </c>
      <c r="Y8" s="582"/>
      <c r="AA8" s="578" t="s">
        <v>80</v>
      </c>
      <c r="AB8" s="578" t="s">
        <v>81</v>
      </c>
      <c r="AC8" s="578" t="s">
        <v>82</v>
      </c>
      <c r="AD8" s="581" t="s">
        <v>92</v>
      </c>
      <c r="AE8" s="582"/>
      <c r="AG8" s="581" t="s">
        <v>95</v>
      </c>
      <c r="AH8" s="582"/>
      <c r="AJ8" s="578" t="s">
        <v>83</v>
      </c>
      <c r="AK8" s="578" t="s">
        <v>84</v>
      </c>
      <c r="AL8" s="578" t="s">
        <v>85</v>
      </c>
      <c r="AM8" s="581" t="s">
        <v>93</v>
      </c>
      <c r="AN8" s="582"/>
      <c r="AP8" s="578" t="s">
        <v>86</v>
      </c>
      <c r="AQ8" s="578" t="s">
        <v>87</v>
      </c>
      <c r="AR8" s="578" t="s">
        <v>88</v>
      </c>
      <c r="AS8" s="581" t="s">
        <v>94</v>
      </c>
      <c r="AT8" s="582"/>
      <c r="AV8" s="581" t="s">
        <v>96</v>
      </c>
      <c r="AW8" s="582"/>
      <c r="AX8" s="581" t="s">
        <v>25</v>
      </c>
      <c r="AY8" s="582"/>
      <c r="BA8" s="589" t="s">
        <v>124</v>
      </c>
      <c r="BB8" s="590"/>
    </row>
    <row r="9" spans="1:55" ht="56.25" customHeight="1" x14ac:dyDescent="0.2">
      <c r="A9" s="563"/>
      <c r="B9" s="564"/>
      <c r="C9" s="564"/>
      <c r="D9" s="565"/>
      <c r="E9" s="566"/>
      <c r="F9" s="567"/>
      <c r="G9" s="567"/>
      <c r="H9" s="568"/>
      <c r="I9" s="576"/>
      <c r="J9" s="563"/>
      <c r="K9" s="564"/>
      <c r="L9" s="564"/>
      <c r="M9" s="565"/>
      <c r="N9" s="585"/>
      <c r="O9" s="188">
        <v>2015</v>
      </c>
      <c r="P9" s="569" t="s">
        <v>163</v>
      </c>
      <c r="Q9" s="571" t="s">
        <v>167</v>
      </c>
      <c r="R9" s="573" t="s">
        <v>238</v>
      </c>
      <c r="S9" s="579"/>
      <c r="U9" s="579"/>
      <c r="V9" s="579"/>
      <c r="W9" s="579"/>
      <c r="X9" s="583"/>
      <c r="Y9" s="584"/>
      <c r="AA9" s="579"/>
      <c r="AB9" s="579"/>
      <c r="AC9" s="579"/>
      <c r="AD9" s="583"/>
      <c r="AE9" s="584"/>
      <c r="AG9" s="583"/>
      <c r="AH9" s="584"/>
      <c r="AJ9" s="579"/>
      <c r="AK9" s="579"/>
      <c r="AL9" s="579"/>
      <c r="AM9" s="583"/>
      <c r="AN9" s="584"/>
      <c r="AP9" s="579"/>
      <c r="AQ9" s="579"/>
      <c r="AR9" s="579"/>
      <c r="AS9" s="583"/>
      <c r="AT9" s="584"/>
      <c r="AV9" s="583"/>
      <c r="AW9" s="584"/>
      <c r="AX9" s="583"/>
      <c r="AY9" s="584"/>
      <c r="BA9" s="591"/>
      <c r="BB9" s="592"/>
    </row>
    <row r="10" spans="1:55" s="164" customFormat="1" ht="24.95" customHeight="1" thickBot="1" x14ac:dyDescent="0.25">
      <c r="A10" s="152" t="s">
        <v>8</v>
      </c>
      <c r="B10" s="154" t="s">
        <v>9</v>
      </c>
      <c r="C10" s="154" t="s">
        <v>10</v>
      </c>
      <c r="D10" s="153" t="s">
        <v>11</v>
      </c>
      <c r="E10" s="155" t="s">
        <v>8</v>
      </c>
      <c r="F10" s="156" t="s">
        <v>9</v>
      </c>
      <c r="G10" s="157" t="s">
        <v>10</v>
      </c>
      <c r="H10" s="158" t="s">
        <v>11</v>
      </c>
      <c r="I10" s="577"/>
      <c r="J10" s="152" t="s">
        <v>8</v>
      </c>
      <c r="K10" s="154" t="s">
        <v>9</v>
      </c>
      <c r="L10" s="154" t="s">
        <v>10</v>
      </c>
      <c r="M10" s="153" t="s">
        <v>11</v>
      </c>
      <c r="N10" s="586"/>
      <c r="O10" s="189"/>
      <c r="P10" s="570"/>
      <c r="Q10" s="572"/>
      <c r="R10" s="574"/>
      <c r="S10" s="580"/>
      <c r="T10" s="163"/>
      <c r="U10" s="580"/>
      <c r="V10" s="580"/>
      <c r="W10" s="580"/>
      <c r="X10" s="151" t="s">
        <v>89</v>
      </c>
      <c r="Y10" s="56" t="s">
        <v>109</v>
      </c>
      <c r="Z10" s="163"/>
      <c r="AA10" s="580"/>
      <c r="AB10" s="580"/>
      <c r="AC10" s="580"/>
      <c r="AD10" s="151" t="s">
        <v>89</v>
      </c>
      <c r="AE10" s="56" t="s">
        <v>109</v>
      </c>
      <c r="AF10" s="163"/>
      <c r="AG10" s="151" t="s">
        <v>89</v>
      </c>
      <c r="AH10" s="56" t="s">
        <v>109</v>
      </c>
      <c r="AI10" s="163"/>
      <c r="AJ10" s="580"/>
      <c r="AK10" s="580"/>
      <c r="AL10" s="580"/>
      <c r="AM10" s="151" t="s">
        <v>89</v>
      </c>
      <c r="AN10" s="56" t="s">
        <v>109</v>
      </c>
      <c r="AO10" s="163"/>
      <c r="AP10" s="580"/>
      <c r="AQ10" s="580"/>
      <c r="AR10" s="580"/>
      <c r="AS10" s="151" t="s">
        <v>89</v>
      </c>
      <c r="AT10" s="56" t="s">
        <v>109</v>
      </c>
      <c r="AU10" s="163"/>
      <c r="AV10" s="55" t="s">
        <v>89</v>
      </c>
      <c r="AW10" s="56" t="s">
        <v>109</v>
      </c>
      <c r="AX10" s="119" t="s">
        <v>89</v>
      </c>
      <c r="AY10" s="56" t="s">
        <v>109</v>
      </c>
      <c r="AZ10" s="163"/>
      <c r="BA10" s="121" t="s">
        <v>89</v>
      </c>
      <c r="BB10" s="120" t="s">
        <v>109</v>
      </c>
      <c r="BC10" s="166"/>
    </row>
    <row r="11" spans="1:55" ht="30" customHeight="1" x14ac:dyDescent="0.2">
      <c r="A11" s="32">
        <v>38</v>
      </c>
      <c r="B11" s="33"/>
      <c r="C11" s="33"/>
      <c r="D11" s="34"/>
      <c r="E11" s="35"/>
      <c r="F11" s="33"/>
      <c r="G11" s="36"/>
      <c r="H11" s="37"/>
      <c r="I11" s="38"/>
      <c r="J11" s="35"/>
      <c r="K11" s="167"/>
      <c r="L11" s="141"/>
      <c r="M11" s="34"/>
      <c r="N11" s="39" t="s">
        <v>12</v>
      </c>
      <c r="O11" s="96">
        <f>O12</f>
        <v>30750000</v>
      </c>
      <c r="P11" s="96">
        <f>P12</f>
        <v>32000000</v>
      </c>
      <c r="Q11" s="190">
        <f>Q12</f>
        <v>36933000</v>
      </c>
      <c r="R11" s="191">
        <f>R12</f>
        <v>41028000</v>
      </c>
      <c r="S11" s="96">
        <f>S12</f>
        <v>30510000</v>
      </c>
      <c r="T11" s="96"/>
      <c r="U11" s="96">
        <f>U12</f>
        <v>0</v>
      </c>
      <c r="V11" s="96">
        <f>V12</f>
        <v>1020000</v>
      </c>
      <c r="W11" s="96">
        <f>W12</f>
        <v>3844000</v>
      </c>
      <c r="X11" s="96">
        <f>U11+V11+W11</f>
        <v>4864000</v>
      </c>
      <c r="Y11" s="96">
        <f>X11/(S11/100)</f>
        <v>15.942313995411341</v>
      </c>
      <c r="AA11" s="96">
        <f t="shared" ref="AA11:AC12" si="0">AA12</f>
        <v>2583000</v>
      </c>
      <c r="AB11" s="96">
        <f t="shared" si="0"/>
        <v>2573000</v>
      </c>
      <c r="AC11" s="96">
        <f t="shared" si="0"/>
        <v>2573000</v>
      </c>
      <c r="AD11" s="96">
        <f>AA11+AB11+AC11</f>
        <v>7729000</v>
      </c>
      <c r="AE11" s="96">
        <f>AD11/(S11/100)</f>
        <v>25.332677810553918</v>
      </c>
      <c r="AG11" s="96">
        <f>X11+AD11</f>
        <v>12593000</v>
      </c>
      <c r="AH11" s="96">
        <f>AG11/(S11/100)</f>
        <v>41.274991805965257</v>
      </c>
      <c r="AJ11" s="96">
        <f t="shared" ref="AJ11:AL12" si="1">AJ12</f>
        <v>3283000</v>
      </c>
      <c r="AK11" s="96">
        <f t="shared" si="1"/>
        <v>3278000</v>
      </c>
      <c r="AL11" s="96">
        <f t="shared" si="1"/>
        <v>3400000</v>
      </c>
      <c r="AM11" s="96">
        <f>AJ11+AK11+AL11</f>
        <v>9961000</v>
      </c>
      <c r="AN11" s="96">
        <f>AM11/(S11/100)</f>
        <v>32.648312028843002</v>
      </c>
      <c r="AP11" s="96">
        <f t="shared" ref="AP11:AR12" si="2">AP12</f>
        <v>2562000</v>
      </c>
      <c r="AQ11" s="96">
        <f t="shared" si="2"/>
        <v>2603000</v>
      </c>
      <c r="AR11" s="96">
        <f t="shared" si="2"/>
        <v>2791000</v>
      </c>
      <c r="AS11" s="96">
        <f>AP11+AQ11+AR11</f>
        <v>7956000</v>
      </c>
      <c r="AT11" s="96">
        <f>AS11/(S11/100)</f>
        <v>26.076696165191741</v>
      </c>
      <c r="AV11" s="96">
        <f>AM11+AS11</f>
        <v>17917000</v>
      </c>
      <c r="AW11" s="96">
        <f>AV11/(S11/100)</f>
        <v>58.725008194034743</v>
      </c>
      <c r="AX11" s="96">
        <f>AG11+AV11</f>
        <v>30510000</v>
      </c>
      <c r="AY11" s="96">
        <f>AX11/(S11/100)</f>
        <v>100</v>
      </c>
      <c r="BA11" s="96">
        <f>S11-AX11</f>
        <v>0</v>
      </c>
      <c r="BB11" s="96">
        <f>BA11/(S11/100)</f>
        <v>0</v>
      </c>
      <c r="BC11" s="96">
        <f>S11-BA11</f>
        <v>30510000</v>
      </c>
    </row>
    <row r="12" spans="1:55" ht="30" customHeight="1" x14ac:dyDescent="0.2">
      <c r="A12" s="12"/>
      <c r="B12" s="2">
        <v>10</v>
      </c>
      <c r="C12" s="3"/>
      <c r="D12" s="8"/>
      <c r="E12" s="7"/>
      <c r="F12" s="3"/>
      <c r="G12" s="4"/>
      <c r="H12" s="5"/>
      <c r="I12" s="6"/>
      <c r="J12" s="7"/>
      <c r="K12" s="27"/>
      <c r="L12" s="142"/>
      <c r="M12" s="8"/>
      <c r="N12" s="40" t="s">
        <v>13</v>
      </c>
      <c r="O12" s="50">
        <f>O13</f>
        <v>30750000</v>
      </c>
      <c r="P12" s="50">
        <f>P13</f>
        <v>32000000</v>
      </c>
      <c r="Q12" s="50">
        <f t="shared" ref="Q12:W12" si="3">Q13</f>
        <v>36933000</v>
      </c>
      <c r="R12" s="50">
        <f t="shared" si="3"/>
        <v>41028000</v>
      </c>
      <c r="S12" s="50">
        <f>S13</f>
        <v>30510000</v>
      </c>
      <c r="T12" s="50"/>
      <c r="U12" s="50">
        <f t="shared" si="3"/>
        <v>0</v>
      </c>
      <c r="V12" s="50">
        <f t="shared" si="3"/>
        <v>1020000</v>
      </c>
      <c r="W12" s="50">
        <f t="shared" si="3"/>
        <v>3844000</v>
      </c>
      <c r="X12" s="50">
        <f>U12+V12+W12</f>
        <v>4864000</v>
      </c>
      <c r="Y12" s="50">
        <f>X12/(S12/100)</f>
        <v>15.942313995411341</v>
      </c>
      <c r="AA12" s="50">
        <f t="shared" si="0"/>
        <v>2583000</v>
      </c>
      <c r="AB12" s="50">
        <f t="shared" si="0"/>
        <v>2573000</v>
      </c>
      <c r="AC12" s="50">
        <f t="shared" si="0"/>
        <v>2573000</v>
      </c>
      <c r="AD12" s="50">
        <f>AA12+AB12+AC12</f>
        <v>7729000</v>
      </c>
      <c r="AE12" s="50">
        <f>AD12/(S12/100)</f>
        <v>25.332677810553918</v>
      </c>
      <c r="AG12" s="50">
        <f>X12+AD12</f>
        <v>12593000</v>
      </c>
      <c r="AH12" s="50">
        <f>AG12/(S12/100)</f>
        <v>41.274991805965257</v>
      </c>
      <c r="AJ12" s="50">
        <f t="shared" si="1"/>
        <v>3283000</v>
      </c>
      <c r="AK12" s="50">
        <f t="shared" si="1"/>
        <v>3278000</v>
      </c>
      <c r="AL12" s="50">
        <f t="shared" si="1"/>
        <v>3400000</v>
      </c>
      <c r="AM12" s="50">
        <f>AJ12+AK12+AL12</f>
        <v>9961000</v>
      </c>
      <c r="AN12" s="50">
        <f>AM12/(S12/100)</f>
        <v>32.648312028843002</v>
      </c>
      <c r="AP12" s="50">
        <f t="shared" si="2"/>
        <v>2562000</v>
      </c>
      <c r="AQ12" s="50">
        <f t="shared" si="2"/>
        <v>2603000</v>
      </c>
      <c r="AR12" s="50">
        <f t="shared" si="2"/>
        <v>2791000</v>
      </c>
      <c r="AS12" s="50">
        <f>AP12+AQ12+AR12</f>
        <v>7956000</v>
      </c>
      <c r="AT12" s="50">
        <f>AS12/(S12/100)</f>
        <v>26.076696165191741</v>
      </c>
      <c r="AV12" s="50">
        <f>AM12+AS12</f>
        <v>17917000</v>
      </c>
      <c r="AW12" s="50">
        <f>AV12/(S12/100)</f>
        <v>58.725008194034743</v>
      </c>
      <c r="AX12" s="50">
        <f>AG12+AV12</f>
        <v>30510000</v>
      </c>
      <c r="AY12" s="50">
        <f>AX12/(S12/100)</f>
        <v>100</v>
      </c>
      <c r="BA12" s="50">
        <f>S12-AX12</f>
        <v>0</v>
      </c>
      <c r="BB12" s="50">
        <f>BA12/(S12/100)</f>
        <v>0</v>
      </c>
      <c r="BC12" s="50">
        <f>S12-BA12</f>
        <v>30510000</v>
      </c>
    </row>
    <row r="13" spans="1:55" ht="30" customHeight="1" x14ac:dyDescent="0.2">
      <c r="A13" s="12"/>
      <c r="B13" s="3"/>
      <c r="C13" s="13" t="s">
        <v>73</v>
      </c>
      <c r="D13" s="8"/>
      <c r="E13" s="7"/>
      <c r="F13" s="3"/>
      <c r="G13" s="4"/>
      <c r="H13" s="5"/>
      <c r="I13" s="6"/>
      <c r="J13" s="7"/>
      <c r="K13" s="27"/>
      <c r="L13" s="142"/>
      <c r="M13" s="8"/>
      <c r="N13" s="286" t="s">
        <v>132</v>
      </c>
      <c r="O13" s="288">
        <f>O14+O26+O45+O53+O61</f>
        <v>30750000</v>
      </c>
      <c r="P13" s="288">
        <f>P14+P26+P45+P53+P61</f>
        <v>32000000</v>
      </c>
      <c r="Q13" s="288">
        <f>Q14+Q26+Q45+Q53+Q61</f>
        <v>36933000</v>
      </c>
      <c r="R13" s="288">
        <f>R14+R26+R45+R53+R61</f>
        <v>41028000</v>
      </c>
      <c r="S13" s="288">
        <f>S14+S26+S45+S53+S61</f>
        <v>30510000</v>
      </c>
      <c r="T13" s="288"/>
      <c r="U13" s="288">
        <f>U14+U26+U45+U53+U61</f>
        <v>0</v>
      </c>
      <c r="V13" s="288">
        <f>V14+V26+V45+V53+V61</f>
        <v>1020000</v>
      </c>
      <c r="W13" s="288">
        <f>W14+W26+W45+W53+W61</f>
        <v>3844000</v>
      </c>
      <c r="X13" s="288">
        <f t="shared" ref="X13:X19" si="4">U13+V13+W13</f>
        <v>4864000</v>
      </c>
      <c r="Y13" s="288">
        <f t="shared" ref="Y13:Y19" si="5">X13/(S13/100)</f>
        <v>15.942313995411341</v>
      </c>
      <c r="AA13" s="288">
        <f>AA14+AA26+AA45+AA53+AA61</f>
        <v>2583000</v>
      </c>
      <c r="AB13" s="288">
        <f>AB14+AB26+AB45+AB53+AB61</f>
        <v>2573000</v>
      </c>
      <c r="AC13" s="288">
        <f>AC14+AC26+AC45+AC53+AC61</f>
        <v>2573000</v>
      </c>
      <c r="AD13" s="288">
        <f t="shared" ref="AD13:AD19" si="6">AA13+AB13+AC13</f>
        <v>7729000</v>
      </c>
      <c r="AE13" s="288">
        <f t="shared" ref="AE13:AE19" si="7">AD13/(S13/100)</f>
        <v>25.332677810553918</v>
      </c>
      <c r="AG13" s="288">
        <f t="shared" ref="AG13:AG19" si="8">X13+AD13</f>
        <v>12593000</v>
      </c>
      <c r="AH13" s="288">
        <f t="shared" ref="AH13:AH19" si="9">AG13/(S13/100)</f>
        <v>41.274991805965257</v>
      </c>
      <c r="AJ13" s="288">
        <f>AJ14+AJ26+AJ45+AJ53+AJ61</f>
        <v>3283000</v>
      </c>
      <c r="AK13" s="288">
        <f>AK14+AK26+AK45+AK53+AK61</f>
        <v>3278000</v>
      </c>
      <c r="AL13" s="288">
        <f>AL14+AL26+AL45+AL53+AL61</f>
        <v>3400000</v>
      </c>
      <c r="AM13" s="288">
        <f t="shared" ref="AM13:AM19" si="10">AJ13+AK13+AL13</f>
        <v>9961000</v>
      </c>
      <c r="AN13" s="288">
        <f t="shared" ref="AN13:AN19" si="11">AM13/(S13/100)</f>
        <v>32.648312028843002</v>
      </c>
      <c r="AP13" s="288">
        <f>AP14+AP26+AP45+AP53+AP61</f>
        <v>2562000</v>
      </c>
      <c r="AQ13" s="288">
        <f>AQ14+AQ26+AQ45+AQ53+AQ61</f>
        <v>2603000</v>
      </c>
      <c r="AR13" s="288">
        <f>AR14+AR26+AR45+AR53+AR61</f>
        <v>2791000</v>
      </c>
      <c r="AS13" s="288">
        <f t="shared" ref="AS13:AS19" si="12">AP13+AQ13+AR13</f>
        <v>7956000</v>
      </c>
      <c r="AT13" s="288">
        <f t="shared" ref="AT13:AT19" si="13">AS13/(S13/100)</f>
        <v>26.076696165191741</v>
      </c>
      <c r="AV13" s="288">
        <f t="shared" ref="AV13:AV19" si="14">AM13+AS13</f>
        <v>17917000</v>
      </c>
      <c r="AW13" s="288">
        <f t="shared" ref="AW13:AW19" si="15">AV13/(S13/100)</f>
        <v>58.725008194034743</v>
      </c>
      <c r="AX13" s="288">
        <f>AG13+AV13</f>
        <v>30510000</v>
      </c>
      <c r="AY13" s="288">
        <f>AX13/(S13/100)</f>
        <v>100</v>
      </c>
      <c r="BA13" s="288">
        <f>S13-AX13</f>
        <v>0</v>
      </c>
      <c r="BB13" s="288">
        <f>BA13/(S13/100)</f>
        <v>0</v>
      </c>
      <c r="BC13" s="288">
        <f>S13-BA13</f>
        <v>30510000</v>
      </c>
    </row>
    <row r="14" spans="1:55" ht="30" customHeight="1" x14ac:dyDescent="0.2">
      <c r="A14" s="12"/>
      <c r="B14" s="3"/>
      <c r="C14" s="3"/>
      <c r="D14" s="14" t="s">
        <v>74</v>
      </c>
      <c r="E14" s="7"/>
      <c r="F14" s="3"/>
      <c r="G14" s="4"/>
      <c r="H14" s="5"/>
      <c r="I14" s="6"/>
      <c r="J14" s="7"/>
      <c r="K14" s="27"/>
      <c r="L14" s="142"/>
      <c r="M14" s="8"/>
      <c r="N14" s="195" t="s">
        <v>133</v>
      </c>
      <c r="O14" s="197">
        <f>O15</f>
        <v>4000000</v>
      </c>
      <c r="P14" s="197">
        <f>P15</f>
        <v>1500000</v>
      </c>
      <c r="Q14" s="198">
        <f>Q15</f>
        <v>2452000</v>
      </c>
      <c r="R14" s="199">
        <f>R15</f>
        <v>2724000</v>
      </c>
      <c r="S14" s="197">
        <f>S15</f>
        <v>10000</v>
      </c>
      <c r="T14" s="197"/>
      <c r="U14" s="197">
        <f>U15</f>
        <v>0</v>
      </c>
      <c r="V14" s="197">
        <f>V15</f>
        <v>0</v>
      </c>
      <c r="W14" s="197">
        <f>W15</f>
        <v>10000</v>
      </c>
      <c r="X14" s="197">
        <f t="shared" si="4"/>
        <v>10000</v>
      </c>
      <c r="Y14" s="197">
        <f t="shared" si="5"/>
        <v>100</v>
      </c>
      <c r="AA14" s="197">
        <f t="shared" ref="AA14:AC16" si="16">AA15</f>
        <v>0</v>
      </c>
      <c r="AB14" s="197">
        <f t="shared" si="16"/>
        <v>0</v>
      </c>
      <c r="AC14" s="197">
        <f t="shared" si="16"/>
        <v>0</v>
      </c>
      <c r="AD14" s="197">
        <f t="shared" si="6"/>
        <v>0</v>
      </c>
      <c r="AE14" s="197">
        <f t="shared" si="7"/>
        <v>0</v>
      </c>
      <c r="AG14" s="197">
        <f t="shared" si="8"/>
        <v>10000</v>
      </c>
      <c r="AH14" s="197">
        <f t="shared" si="9"/>
        <v>100</v>
      </c>
      <c r="AJ14" s="197">
        <f t="shared" ref="AJ14:AL16" si="17">AJ15</f>
        <v>0</v>
      </c>
      <c r="AK14" s="197">
        <f t="shared" si="17"/>
        <v>0</v>
      </c>
      <c r="AL14" s="197">
        <f t="shared" si="17"/>
        <v>0</v>
      </c>
      <c r="AM14" s="197">
        <f t="shared" si="10"/>
        <v>0</v>
      </c>
      <c r="AN14" s="197">
        <f t="shared" si="11"/>
        <v>0</v>
      </c>
      <c r="AP14" s="197">
        <f t="shared" ref="AP14:AR16" si="18">AP15</f>
        <v>0</v>
      </c>
      <c r="AQ14" s="197">
        <f t="shared" si="18"/>
        <v>0</v>
      </c>
      <c r="AR14" s="197">
        <f t="shared" si="18"/>
        <v>0</v>
      </c>
      <c r="AS14" s="197">
        <f t="shared" si="12"/>
        <v>0</v>
      </c>
      <c r="AT14" s="197">
        <f t="shared" si="13"/>
        <v>0</v>
      </c>
      <c r="AV14" s="197">
        <f t="shared" si="14"/>
        <v>0</v>
      </c>
      <c r="AW14" s="197">
        <f t="shared" si="15"/>
        <v>0</v>
      </c>
      <c r="AX14" s="197">
        <f>AG14+AV14</f>
        <v>10000</v>
      </c>
      <c r="AY14" s="197">
        <f>AX14/(S14/100)</f>
        <v>100</v>
      </c>
      <c r="BA14" s="197">
        <f>S14-AX14</f>
        <v>0</v>
      </c>
      <c r="BB14" s="197">
        <f>BA14/(S14/100)</f>
        <v>0</v>
      </c>
      <c r="BC14" s="197">
        <f>S14-BA14</f>
        <v>10000</v>
      </c>
    </row>
    <row r="15" spans="1:55" ht="30" customHeight="1" x14ac:dyDescent="0.2">
      <c r="A15" s="12"/>
      <c r="B15" s="3"/>
      <c r="C15" s="3"/>
      <c r="D15" s="8"/>
      <c r="E15" s="1" t="s">
        <v>73</v>
      </c>
      <c r="F15" s="3"/>
      <c r="G15" s="4"/>
      <c r="H15" s="5"/>
      <c r="I15" s="6"/>
      <c r="J15" s="7"/>
      <c r="K15" s="27"/>
      <c r="L15" s="142"/>
      <c r="M15" s="8"/>
      <c r="N15" s="40" t="s">
        <v>14</v>
      </c>
      <c r="O15" s="99">
        <f t="shared" ref="O15:P18" si="19">O16</f>
        <v>4000000</v>
      </c>
      <c r="P15" s="99">
        <f t="shared" si="19"/>
        <v>1500000</v>
      </c>
      <c r="Q15" s="99">
        <f t="shared" ref="Q15:W15" si="20">Q16</f>
        <v>2452000</v>
      </c>
      <c r="R15" s="99">
        <f t="shared" si="20"/>
        <v>2724000</v>
      </c>
      <c r="S15" s="99">
        <f>S16</f>
        <v>10000</v>
      </c>
      <c r="T15" s="99"/>
      <c r="U15" s="99">
        <f t="shared" si="20"/>
        <v>0</v>
      </c>
      <c r="V15" s="99">
        <f t="shared" si="20"/>
        <v>0</v>
      </c>
      <c r="W15" s="99">
        <f t="shared" si="20"/>
        <v>10000</v>
      </c>
      <c r="X15" s="99">
        <f t="shared" si="4"/>
        <v>10000</v>
      </c>
      <c r="Y15" s="99">
        <f t="shared" si="5"/>
        <v>100</v>
      </c>
      <c r="AA15" s="99">
        <f t="shared" si="16"/>
        <v>0</v>
      </c>
      <c r="AB15" s="99">
        <f t="shared" si="16"/>
        <v>0</v>
      </c>
      <c r="AC15" s="99">
        <f t="shared" si="16"/>
        <v>0</v>
      </c>
      <c r="AD15" s="99">
        <f t="shared" si="6"/>
        <v>0</v>
      </c>
      <c r="AE15" s="99">
        <f t="shared" si="7"/>
        <v>0</v>
      </c>
      <c r="AG15" s="99">
        <f t="shared" si="8"/>
        <v>10000</v>
      </c>
      <c r="AH15" s="99">
        <f t="shared" si="9"/>
        <v>100</v>
      </c>
      <c r="AJ15" s="99">
        <f t="shared" si="17"/>
        <v>0</v>
      </c>
      <c r="AK15" s="99">
        <f t="shared" si="17"/>
        <v>0</v>
      </c>
      <c r="AL15" s="99">
        <f t="shared" si="17"/>
        <v>0</v>
      </c>
      <c r="AM15" s="99">
        <f t="shared" si="10"/>
        <v>0</v>
      </c>
      <c r="AN15" s="99">
        <f t="shared" si="11"/>
        <v>0</v>
      </c>
      <c r="AP15" s="99">
        <f t="shared" si="18"/>
        <v>0</v>
      </c>
      <c r="AQ15" s="99">
        <f t="shared" si="18"/>
        <v>0</v>
      </c>
      <c r="AR15" s="99">
        <f t="shared" si="18"/>
        <v>0</v>
      </c>
      <c r="AS15" s="99">
        <f t="shared" si="12"/>
        <v>0</v>
      </c>
      <c r="AT15" s="99">
        <f t="shared" si="13"/>
        <v>0</v>
      </c>
      <c r="AV15" s="99">
        <f t="shared" si="14"/>
        <v>0</v>
      </c>
      <c r="AW15" s="99">
        <f t="shared" si="15"/>
        <v>0</v>
      </c>
      <c r="AX15" s="99">
        <f>AG15+AV15</f>
        <v>10000</v>
      </c>
      <c r="AY15" s="99">
        <f>AX15/(S15/100)</f>
        <v>100</v>
      </c>
      <c r="BA15" s="99">
        <f>S15-AX15</f>
        <v>0</v>
      </c>
      <c r="BB15" s="99">
        <f>BA15/(S15/100)</f>
        <v>0</v>
      </c>
      <c r="BC15" s="99">
        <f>S15-BA15</f>
        <v>10000</v>
      </c>
    </row>
    <row r="16" spans="1:55" ht="30" customHeight="1" x14ac:dyDescent="0.2">
      <c r="A16" s="12"/>
      <c r="B16" s="3"/>
      <c r="C16" s="3"/>
      <c r="D16" s="8"/>
      <c r="E16" s="7"/>
      <c r="F16" s="17">
        <v>8</v>
      </c>
      <c r="G16" s="4"/>
      <c r="H16" s="5"/>
      <c r="I16" s="6"/>
      <c r="J16" s="7"/>
      <c r="K16" s="27"/>
      <c r="L16" s="142"/>
      <c r="M16" s="8"/>
      <c r="N16" s="31" t="s">
        <v>15</v>
      </c>
      <c r="O16" s="97">
        <f t="shared" si="19"/>
        <v>4000000</v>
      </c>
      <c r="P16" s="97">
        <f t="shared" si="19"/>
        <v>1500000</v>
      </c>
      <c r="Q16" s="193">
        <f>Q17</f>
        <v>2452000</v>
      </c>
      <c r="R16" s="194">
        <f>R17</f>
        <v>2724000</v>
      </c>
      <c r="S16" s="97">
        <f>S17</f>
        <v>10000</v>
      </c>
      <c r="T16" s="97"/>
      <c r="U16" s="97">
        <f>U17</f>
        <v>0</v>
      </c>
      <c r="V16" s="97">
        <f>V17</f>
        <v>0</v>
      </c>
      <c r="W16" s="97">
        <f>W17</f>
        <v>10000</v>
      </c>
      <c r="X16" s="97">
        <f t="shared" si="4"/>
        <v>10000</v>
      </c>
      <c r="Y16" s="97">
        <f t="shared" si="5"/>
        <v>100</v>
      </c>
      <c r="AA16" s="97">
        <f t="shared" si="16"/>
        <v>0</v>
      </c>
      <c r="AB16" s="97">
        <f t="shared" si="16"/>
        <v>0</v>
      </c>
      <c r="AC16" s="97">
        <f t="shared" si="16"/>
        <v>0</v>
      </c>
      <c r="AD16" s="97">
        <f t="shared" si="6"/>
        <v>0</v>
      </c>
      <c r="AE16" s="97">
        <f t="shared" si="7"/>
        <v>0</v>
      </c>
      <c r="AG16" s="97">
        <f t="shared" si="8"/>
        <v>10000</v>
      </c>
      <c r="AH16" s="97">
        <f t="shared" si="9"/>
        <v>100</v>
      </c>
      <c r="AJ16" s="97">
        <f t="shared" si="17"/>
        <v>0</v>
      </c>
      <c r="AK16" s="97">
        <f t="shared" si="17"/>
        <v>0</v>
      </c>
      <c r="AL16" s="97">
        <f t="shared" si="17"/>
        <v>0</v>
      </c>
      <c r="AM16" s="97">
        <f t="shared" si="10"/>
        <v>0</v>
      </c>
      <c r="AN16" s="97">
        <f t="shared" si="11"/>
        <v>0</v>
      </c>
      <c r="AP16" s="97">
        <f t="shared" si="18"/>
        <v>0</v>
      </c>
      <c r="AQ16" s="97">
        <f t="shared" si="18"/>
        <v>0</v>
      </c>
      <c r="AR16" s="97">
        <f t="shared" si="18"/>
        <v>0</v>
      </c>
      <c r="AS16" s="97">
        <f t="shared" si="12"/>
        <v>0</v>
      </c>
      <c r="AT16" s="97">
        <f t="shared" si="13"/>
        <v>0</v>
      </c>
      <c r="AV16" s="97">
        <f t="shared" si="14"/>
        <v>0</v>
      </c>
      <c r="AW16" s="97">
        <f t="shared" si="15"/>
        <v>0</v>
      </c>
      <c r="AX16" s="97">
        <f>AG16+AV16</f>
        <v>10000</v>
      </c>
      <c r="AY16" s="97">
        <f>AX16/(S16/100)</f>
        <v>100</v>
      </c>
      <c r="BA16" s="97">
        <f>S16-AX16</f>
        <v>0</v>
      </c>
      <c r="BB16" s="97">
        <f>BA16/(S16/100)</f>
        <v>0</v>
      </c>
      <c r="BC16" s="97">
        <f>S16-BA16</f>
        <v>10000</v>
      </c>
    </row>
    <row r="17" spans="1:56" ht="30" customHeight="1" x14ac:dyDescent="0.2">
      <c r="A17" s="12"/>
      <c r="B17" s="3"/>
      <c r="C17" s="3"/>
      <c r="D17" s="8"/>
      <c r="E17" s="7"/>
      <c r="F17" s="3"/>
      <c r="G17" s="21">
        <v>8</v>
      </c>
      <c r="H17" s="22"/>
      <c r="I17" s="6"/>
      <c r="J17" s="7"/>
      <c r="K17" s="27"/>
      <c r="L17" s="142"/>
      <c r="M17" s="8"/>
      <c r="N17" s="31" t="s">
        <v>15</v>
      </c>
      <c r="O17" s="97">
        <f t="shared" si="19"/>
        <v>4000000</v>
      </c>
      <c r="P17" s="97">
        <f t="shared" si="19"/>
        <v>1500000</v>
      </c>
      <c r="Q17" s="97">
        <f t="shared" ref="Q17:W17" si="21">Q18</f>
        <v>2452000</v>
      </c>
      <c r="R17" s="97">
        <f t="shared" si="21"/>
        <v>2724000</v>
      </c>
      <c r="S17" s="97">
        <f>S18</f>
        <v>10000</v>
      </c>
      <c r="T17" s="97"/>
      <c r="U17" s="97">
        <f t="shared" si="21"/>
        <v>0</v>
      </c>
      <c r="V17" s="97">
        <f t="shared" si="21"/>
        <v>0</v>
      </c>
      <c r="W17" s="97">
        <f t="shared" si="21"/>
        <v>10000</v>
      </c>
      <c r="X17" s="97">
        <f t="shared" si="4"/>
        <v>10000</v>
      </c>
      <c r="Y17" s="97">
        <f t="shared" si="5"/>
        <v>100</v>
      </c>
      <c r="AA17" s="97">
        <f t="shared" ref="AA17:AC19" si="22">AA18</f>
        <v>0</v>
      </c>
      <c r="AB17" s="97">
        <f t="shared" si="22"/>
        <v>0</v>
      </c>
      <c r="AC17" s="97">
        <f t="shared" si="22"/>
        <v>0</v>
      </c>
      <c r="AD17" s="97">
        <f t="shared" si="6"/>
        <v>0</v>
      </c>
      <c r="AE17" s="97">
        <f t="shared" si="7"/>
        <v>0</v>
      </c>
      <c r="AG17" s="97">
        <f t="shared" si="8"/>
        <v>10000</v>
      </c>
      <c r="AH17" s="97">
        <f t="shared" si="9"/>
        <v>100</v>
      </c>
      <c r="AJ17" s="97">
        <f t="shared" ref="AJ17:AL19" si="23">AJ18</f>
        <v>0</v>
      </c>
      <c r="AK17" s="97">
        <f t="shared" si="23"/>
        <v>0</v>
      </c>
      <c r="AL17" s="97">
        <f t="shared" si="23"/>
        <v>0</v>
      </c>
      <c r="AM17" s="97">
        <f t="shared" si="10"/>
        <v>0</v>
      </c>
      <c r="AN17" s="97">
        <f t="shared" si="11"/>
        <v>0</v>
      </c>
      <c r="AP17" s="97">
        <f t="shared" ref="AP17:AR19" si="24">AP18</f>
        <v>0</v>
      </c>
      <c r="AQ17" s="97">
        <f t="shared" si="24"/>
        <v>0</v>
      </c>
      <c r="AR17" s="97">
        <f t="shared" si="24"/>
        <v>0</v>
      </c>
      <c r="AS17" s="97">
        <f t="shared" si="12"/>
        <v>0</v>
      </c>
      <c r="AT17" s="97">
        <f t="shared" si="13"/>
        <v>0</v>
      </c>
      <c r="AV17" s="97">
        <f t="shared" si="14"/>
        <v>0</v>
      </c>
      <c r="AW17" s="97">
        <f t="shared" si="15"/>
        <v>0</v>
      </c>
      <c r="AX17" s="97">
        <f>AG17+AV17</f>
        <v>10000</v>
      </c>
      <c r="AY17" s="97">
        <f>AX17/(S17/100)</f>
        <v>100</v>
      </c>
      <c r="BA17" s="97">
        <f>S17-AX17</f>
        <v>0</v>
      </c>
      <c r="BB17" s="97">
        <f>BA17/(S17/100)</f>
        <v>0</v>
      </c>
      <c r="BC17" s="97">
        <f>S17-BA17</f>
        <v>10000</v>
      </c>
    </row>
    <row r="18" spans="1:56" ht="30" customHeight="1" x14ac:dyDescent="0.2">
      <c r="A18" s="12"/>
      <c r="B18" s="3"/>
      <c r="C18" s="3"/>
      <c r="D18" s="8"/>
      <c r="E18" s="7"/>
      <c r="F18" s="3"/>
      <c r="G18" s="21"/>
      <c r="H18" s="92" t="s">
        <v>97</v>
      </c>
      <c r="I18" s="6"/>
      <c r="J18" s="7"/>
      <c r="K18" s="27"/>
      <c r="L18" s="142"/>
      <c r="M18" s="8"/>
      <c r="N18" s="31" t="s">
        <v>15</v>
      </c>
      <c r="O18" s="97">
        <f t="shared" si="19"/>
        <v>4000000</v>
      </c>
      <c r="P18" s="97">
        <f t="shared" si="19"/>
        <v>1500000</v>
      </c>
      <c r="Q18" s="97">
        <f t="shared" ref="Q18:W18" si="25">Q19</f>
        <v>2452000</v>
      </c>
      <c r="R18" s="97">
        <f t="shared" si="25"/>
        <v>2724000</v>
      </c>
      <c r="S18" s="97">
        <f>S19</f>
        <v>10000</v>
      </c>
      <c r="T18" s="97"/>
      <c r="U18" s="97">
        <f t="shared" si="25"/>
        <v>0</v>
      </c>
      <c r="V18" s="97">
        <f t="shared" si="25"/>
        <v>0</v>
      </c>
      <c r="W18" s="97">
        <f t="shared" si="25"/>
        <v>10000</v>
      </c>
      <c r="X18" s="97">
        <f t="shared" si="4"/>
        <v>10000</v>
      </c>
      <c r="Y18" s="97">
        <f t="shared" si="5"/>
        <v>100</v>
      </c>
      <c r="AA18" s="97">
        <f t="shared" si="22"/>
        <v>0</v>
      </c>
      <c r="AB18" s="97">
        <f t="shared" si="22"/>
        <v>0</v>
      </c>
      <c r="AC18" s="97">
        <f t="shared" si="22"/>
        <v>0</v>
      </c>
      <c r="AD18" s="97">
        <f t="shared" si="6"/>
        <v>0</v>
      </c>
      <c r="AE18" s="97">
        <f t="shared" si="7"/>
        <v>0</v>
      </c>
      <c r="AG18" s="97">
        <f t="shared" si="8"/>
        <v>10000</v>
      </c>
      <c r="AH18" s="97">
        <f t="shared" si="9"/>
        <v>100</v>
      </c>
      <c r="AJ18" s="97">
        <f t="shared" si="23"/>
        <v>0</v>
      </c>
      <c r="AK18" s="97">
        <f t="shared" si="23"/>
        <v>0</v>
      </c>
      <c r="AL18" s="97">
        <f t="shared" si="23"/>
        <v>0</v>
      </c>
      <c r="AM18" s="97">
        <f t="shared" si="10"/>
        <v>0</v>
      </c>
      <c r="AN18" s="97">
        <f t="shared" si="11"/>
        <v>0</v>
      </c>
      <c r="AP18" s="97">
        <f t="shared" si="24"/>
        <v>0</v>
      </c>
      <c r="AQ18" s="97">
        <f t="shared" si="24"/>
        <v>0</v>
      </c>
      <c r="AR18" s="97">
        <f t="shared" si="24"/>
        <v>0</v>
      </c>
      <c r="AS18" s="97">
        <f t="shared" si="12"/>
        <v>0</v>
      </c>
      <c r="AT18" s="97">
        <f t="shared" si="13"/>
        <v>0</v>
      </c>
      <c r="AV18" s="97">
        <f t="shared" si="14"/>
        <v>0</v>
      </c>
      <c r="AW18" s="97">
        <f t="shared" si="15"/>
        <v>0</v>
      </c>
      <c r="AX18" s="97">
        <f>AG18+AV18</f>
        <v>10000</v>
      </c>
      <c r="AY18" s="97">
        <f>AX18/(S18/100)</f>
        <v>100</v>
      </c>
      <c r="BA18" s="97">
        <f>S18-AX18</f>
        <v>0</v>
      </c>
      <c r="BB18" s="97">
        <f>BA18/(S18/100)</f>
        <v>0</v>
      </c>
      <c r="BC18" s="97">
        <f>S18-BA18</f>
        <v>10000</v>
      </c>
    </row>
    <row r="19" spans="1:56" ht="30" customHeight="1" x14ac:dyDescent="0.2">
      <c r="A19" s="12"/>
      <c r="B19" s="3"/>
      <c r="C19" s="3"/>
      <c r="D19" s="8"/>
      <c r="E19" s="7"/>
      <c r="F19" s="3"/>
      <c r="G19" s="21"/>
      <c r="H19" s="92"/>
      <c r="I19" s="23">
        <v>2</v>
      </c>
      <c r="J19" s="7"/>
      <c r="K19" s="27"/>
      <c r="L19" s="142"/>
      <c r="M19" s="8"/>
      <c r="N19" s="30" t="s">
        <v>126</v>
      </c>
      <c r="O19" s="46">
        <f t="shared" ref="O19:W19" si="26">O20</f>
        <v>4000000</v>
      </c>
      <c r="P19" s="46">
        <f t="shared" si="26"/>
        <v>1500000</v>
      </c>
      <c r="Q19" s="202">
        <f t="shared" si="26"/>
        <v>2452000</v>
      </c>
      <c r="R19" s="203">
        <f t="shared" si="26"/>
        <v>2724000</v>
      </c>
      <c r="S19" s="46">
        <f t="shared" si="26"/>
        <v>10000</v>
      </c>
      <c r="T19" s="46"/>
      <c r="U19" s="46">
        <f t="shared" si="26"/>
        <v>0</v>
      </c>
      <c r="V19" s="46">
        <f t="shared" si="26"/>
        <v>0</v>
      </c>
      <c r="W19" s="46">
        <f t="shared" si="26"/>
        <v>10000</v>
      </c>
      <c r="X19" s="46">
        <f t="shared" si="4"/>
        <v>10000</v>
      </c>
      <c r="Y19" s="46">
        <f t="shared" si="5"/>
        <v>100</v>
      </c>
      <c r="AA19" s="46">
        <f t="shared" si="22"/>
        <v>0</v>
      </c>
      <c r="AB19" s="46">
        <f t="shared" si="22"/>
        <v>0</v>
      </c>
      <c r="AC19" s="46">
        <f t="shared" si="22"/>
        <v>0</v>
      </c>
      <c r="AD19" s="46">
        <f t="shared" si="6"/>
        <v>0</v>
      </c>
      <c r="AE19" s="46">
        <f t="shared" si="7"/>
        <v>0</v>
      </c>
      <c r="AG19" s="46">
        <f t="shared" si="8"/>
        <v>10000</v>
      </c>
      <c r="AH19" s="46">
        <f t="shared" si="9"/>
        <v>100</v>
      </c>
      <c r="AJ19" s="46">
        <f t="shared" si="23"/>
        <v>0</v>
      </c>
      <c r="AK19" s="46">
        <f t="shared" si="23"/>
        <v>0</v>
      </c>
      <c r="AL19" s="46">
        <f t="shared" si="23"/>
        <v>0</v>
      </c>
      <c r="AM19" s="46">
        <f t="shared" si="10"/>
        <v>0</v>
      </c>
      <c r="AN19" s="46">
        <f t="shared" si="11"/>
        <v>0</v>
      </c>
      <c r="AP19" s="46">
        <f t="shared" si="24"/>
        <v>0</v>
      </c>
      <c r="AQ19" s="46">
        <f t="shared" si="24"/>
        <v>0</v>
      </c>
      <c r="AR19" s="46">
        <f t="shared" si="24"/>
        <v>0</v>
      </c>
      <c r="AS19" s="46">
        <f t="shared" si="12"/>
        <v>0</v>
      </c>
      <c r="AT19" s="46">
        <f t="shared" si="13"/>
        <v>0</v>
      </c>
      <c r="AV19" s="46">
        <f t="shared" si="14"/>
        <v>0</v>
      </c>
      <c r="AW19" s="46">
        <f t="shared" si="15"/>
        <v>0</v>
      </c>
      <c r="AX19" s="46">
        <f>AG19+AV19</f>
        <v>10000</v>
      </c>
      <c r="AY19" s="46">
        <f>AX19/(S19/100)</f>
        <v>100</v>
      </c>
      <c r="BA19" s="46">
        <f>S19-AX19</f>
        <v>0</v>
      </c>
      <c r="BB19" s="46">
        <f>BA19/(S19/100)</f>
        <v>0</v>
      </c>
      <c r="BC19" s="46">
        <f>S19-BA19</f>
        <v>10000</v>
      </c>
    </row>
    <row r="20" spans="1:56" ht="30" customHeight="1" x14ac:dyDescent="0.2">
      <c r="A20" s="12"/>
      <c r="B20" s="3"/>
      <c r="C20" s="3"/>
      <c r="D20" s="8"/>
      <c r="E20" s="7"/>
      <c r="F20" s="3"/>
      <c r="G20" s="4"/>
      <c r="H20" s="5"/>
      <c r="I20" s="6"/>
      <c r="J20" s="24" t="s">
        <v>76</v>
      </c>
      <c r="K20" s="27"/>
      <c r="L20" s="142"/>
      <c r="M20" s="8"/>
      <c r="N20" s="31" t="s">
        <v>20</v>
      </c>
      <c r="O20" s="97">
        <f>O21+O22+O23+O24+O25</f>
        <v>4000000</v>
      </c>
      <c r="P20" s="97">
        <f>P21+P22+P23+P24+P25</f>
        <v>1500000</v>
      </c>
      <c r="Q20" s="193">
        <f>Q21+Q22+Q23+Q24+Q25</f>
        <v>2452000</v>
      </c>
      <c r="R20" s="194">
        <f>R21+R22+R23+R24+R25</f>
        <v>2724000</v>
      </c>
      <c r="S20" s="97">
        <f>S21+S22+S23+S24+S25</f>
        <v>10000</v>
      </c>
      <c r="T20" s="97"/>
      <c r="U20" s="97">
        <f>U21+U22+U23+U24+U25</f>
        <v>0</v>
      </c>
      <c r="V20" s="97">
        <f>V21+V22+V23+V24+V25</f>
        <v>0</v>
      </c>
      <c r="W20" s="97">
        <f>W21+W22+W23+W24+W25</f>
        <v>10000</v>
      </c>
      <c r="X20" s="97">
        <f t="shared" ref="X20:X26" si="27">U20+V20+W20</f>
        <v>10000</v>
      </c>
      <c r="Y20" s="97">
        <f t="shared" ref="Y20:Y26" si="28">X20/(S20/100)</f>
        <v>100</v>
      </c>
      <c r="AA20" s="97">
        <f>AA21+AA22+AA23+AA24+AA25</f>
        <v>0</v>
      </c>
      <c r="AB20" s="97">
        <f>AB21+AB22+AB23+AB24+AB25</f>
        <v>0</v>
      </c>
      <c r="AC20" s="97">
        <f>AC21+AC22+AC23+AC24+AC25</f>
        <v>0</v>
      </c>
      <c r="AD20" s="97">
        <f t="shared" ref="AD20:AD26" si="29">AA20+AB20+AC20</f>
        <v>0</v>
      </c>
      <c r="AE20" s="97">
        <f t="shared" ref="AE20:AE26" si="30">AD20/(S20/100)</f>
        <v>0</v>
      </c>
      <c r="AG20" s="97">
        <f t="shared" ref="AG20:AG26" si="31">X20+AD20</f>
        <v>10000</v>
      </c>
      <c r="AH20" s="97">
        <f t="shared" ref="AH20:AH26" si="32">AG20/(S20/100)</f>
        <v>100</v>
      </c>
      <c r="AJ20" s="97">
        <f>AJ21+AJ22+AJ23+AJ24+AJ25</f>
        <v>0</v>
      </c>
      <c r="AK20" s="97">
        <f>AK21+AK22+AK23+AK24+AK25</f>
        <v>0</v>
      </c>
      <c r="AL20" s="97">
        <f>AL21+AL22+AL23+AL24+AL25</f>
        <v>0</v>
      </c>
      <c r="AM20" s="97">
        <f t="shared" ref="AM20:AM26" si="33">AJ20+AK20+AL20</f>
        <v>0</v>
      </c>
      <c r="AN20" s="97">
        <f t="shared" ref="AN20:AN26" si="34">AM20/(S20/100)</f>
        <v>0</v>
      </c>
      <c r="AP20" s="97">
        <f>AP21+AP22+AP23+AP24+AP25</f>
        <v>0</v>
      </c>
      <c r="AQ20" s="97">
        <f>AQ21+AQ22+AQ23+AQ24+AQ25</f>
        <v>0</v>
      </c>
      <c r="AR20" s="97">
        <f>AR21+AR22+AR23+AR24+AR25</f>
        <v>0</v>
      </c>
      <c r="AS20" s="97">
        <f t="shared" ref="AS20:AS26" si="35">AP20+AQ20+AR20</f>
        <v>0</v>
      </c>
      <c r="AT20" s="97">
        <f t="shared" ref="AT20:AT26" si="36">AS20/(S20/100)</f>
        <v>0</v>
      </c>
      <c r="AV20" s="97">
        <f t="shared" ref="AV20:AV26" si="37">AM20+AS20</f>
        <v>0</v>
      </c>
      <c r="AW20" s="97">
        <f t="shared" ref="AW20:AW26" si="38">AV20/(S20/100)</f>
        <v>0</v>
      </c>
      <c r="AX20" s="97">
        <f>AG20+AV20</f>
        <v>10000</v>
      </c>
      <c r="AY20" s="97">
        <f>AX20/(S20/100)</f>
        <v>100</v>
      </c>
      <c r="BA20" s="97">
        <f>S20-AX20</f>
        <v>0</v>
      </c>
      <c r="BB20" s="97">
        <f>BA20/(S20/100)</f>
        <v>0</v>
      </c>
      <c r="BC20" s="97">
        <f>S20-BA20</f>
        <v>10000</v>
      </c>
    </row>
    <row r="21" spans="1:56" ht="30" customHeight="1" x14ac:dyDescent="0.2">
      <c r="A21" s="12"/>
      <c r="B21" s="3"/>
      <c r="C21" s="3"/>
      <c r="D21" s="8"/>
      <c r="E21" s="7"/>
      <c r="F21" s="3"/>
      <c r="G21" s="4"/>
      <c r="H21" s="5"/>
      <c r="I21" s="6"/>
      <c r="J21" s="7"/>
      <c r="K21" s="59">
        <v>1</v>
      </c>
      <c r="L21" s="142"/>
      <c r="M21" s="8"/>
      <c r="N21" s="41" t="s">
        <v>21</v>
      </c>
      <c r="O21" s="98">
        <v>100000</v>
      </c>
      <c r="P21" s="98">
        <v>1100000</v>
      </c>
      <c r="Q21" s="51">
        <v>2052000</v>
      </c>
      <c r="R21" s="52">
        <v>2324000</v>
      </c>
      <c r="S21" s="98">
        <v>10000</v>
      </c>
      <c r="T21" s="98"/>
      <c r="U21" s="98"/>
      <c r="V21" s="98"/>
      <c r="W21" s="98">
        <v>10000</v>
      </c>
      <c r="X21" s="98">
        <f t="shared" si="27"/>
        <v>10000</v>
      </c>
      <c r="Y21" s="98">
        <f t="shared" si="28"/>
        <v>100</v>
      </c>
      <c r="AA21" s="98"/>
      <c r="AB21" s="98"/>
      <c r="AC21" s="98"/>
      <c r="AD21" s="98">
        <f t="shared" si="29"/>
        <v>0</v>
      </c>
      <c r="AE21" s="98">
        <f t="shared" si="30"/>
        <v>0</v>
      </c>
      <c r="AG21" s="98">
        <f t="shared" si="31"/>
        <v>10000</v>
      </c>
      <c r="AH21" s="98">
        <f t="shared" si="32"/>
        <v>100</v>
      </c>
      <c r="AJ21" s="98"/>
      <c r="AK21" s="98"/>
      <c r="AL21" s="98"/>
      <c r="AM21" s="98">
        <f t="shared" si="33"/>
        <v>0</v>
      </c>
      <c r="AN21" s="98">
        <f t="shared" si="34"/>
        <v>0</v>
      </c>
      <c r="AP21" s="98"/>
      <c r="AQ21" s="98"/>
      <c r="AR21" s="98"/>
      <c r="AS21" s="98">
        <f t="shared" si="35"/>
        <v>0</v>
      </c>
      <c r="AT21" s="98">
        <f t="shared" si="36"/>
        <v>0</v>
      </c>
      <c r="AV21" s="98">
        <f t="shared" si="37"/>
        <v>0</v>
      </c>
      <c r="AW21" s="98">
        <f t="shared" si="38"/>
        <v>0</v>
      </c>
      <c r="AX21" s="98">
        <f>AG21+AV21</f>
        <v>10000</v>
      </c>
      <c r="AY21" s="98">
        <f>AX21/(S21/100)</f>
        <v>100</v>
      </c>
      <c r="BA21" s="98">
        <f>S21-AX21</f>
        <v>0</v>
      </c>
      <c r="BB21" s="98">
        <f>BA21/(S21/100)</f>
        <v>0</v>
      </c>
      <c r="BC21" s="98">
        <f>S21-BA21</f>
        <v>10000</v>
      </c>
      <c r="BD21" s="347"/>
    </row>
    <row r="22" spans="1:56" ht="30" customHeight="1" x14ac:dyDescent="0.2">
      <c r="A22" s="12"/>
      <c r="B22" s="3"/>
      <c r="C22" s="3"/>
      <c r="D22" s="8"/>
      <c r="E22" s="7"/>
      <c r="F22" s="3"/>
      <c r="G22" s="4"/>
      <c r="H22" s="5"/>
      <c r="I22" s="6"/>
      <c r="J22" s="7"/>
      <c r="K22" s="59">
        <v>2</v>
      </c>
      <c r="L22" s="142"/>
      <c r="M22" s="8"/>
      <c r="N22" s="41" t="s">
        <v>22</v>
      </c>
      <c r="O22" s="98">
        <v>20000</v>
      </c>
      <c r="P22" s="98">
        <v>150000</v>
      </c>
      <c r="Q22" s="51">
        <v>150000</v>
      </c>
      <c r="R22" s="52">
        <v>150000</v>
      </c>
      <c r="S22" s="98"/>
      <c r="T22" s="98"/>
      <c r="U22" s="98"/>
      <c r="V22" s="98"/>
      <c r="W22" s="98"/>
      <c r="X22" s="98">
        <f t="shared" si="27"/>
        <v>0</v>
      </c>
      <c r="Y22" s="98" t="e">
        <f t="shared" si="28"/>
        <v>#DIV/0!</v>
      </c>
      <c r="AA22" s="98"/>
      <c r="AB22" s="98"/>
      <c r="AC22" s="98"/>
      <c r="AD22" s="98">
        <f t="shared" si="29"/>
        <v>0</v>
      </c>
      <c r="AE22" s="98" t="e">
        <f t="shared" si="30"/>
        <v>#DIV/0!</v>
      </c>
      <c r="AG22" s="98">
        <f t="shared" si="31"/>
        <v>0</v>
      </c>
      <c r="AH22" s="98" t="e">
        <f t="shared" si="32"/>
        <v>#DIV/0!</v>
      </c>
      <c r="AJ22" s="98"/>
      <c r="AK22" s="98"/>
      <c r="AL22" s="98"/>
      <c r="AM22" s="98">
        <f t="shared" si="33"/>
        <v>0</v>
      </c>
      <c r="AN22" s="98" t="e">
        <f t="shared" si="34"/>
        <v>#DIV/0!</v>
      </c>
      <c r="AP22" s="98"/>
      <c r="AQ22" s="98"/>
      <c r="AR22" s="98"/>
      <c r="AS22" s="98">
        <f t="shared" si="35"/>
        <v>0</v>
      </c>
      <c r="AT22" s="98" t="e">
        <f t="shared" si="36"/>
        <v>#DIV/0!</v>
      </c>
      <c r="AV22" s="98">
        <f t="shared" si="37"/>
        <v>0</v>
      </c>
      <c r="AW22" s="98" t="e">
        <f t="shared" si="38"/>
        <v>#DIV/0!</v>
      </c>
      <c r="AX22" s="98">
        <f>AG22+AV22</f>
        <v>0</v>
      </c>
      <c r="AY22" s="98" t="e">
        <f>AX22/(S22/100)</f>
        <v>#DIV/0!</v>
      </c>
      <c r="BA22" s="98">
        <f>S22-AX22</f>
        <v>0</v>
      </c>
      <c r="BB22" s="98" t="e">
        <f>BA22/(S22/100)</f>
        <v>#DIV/0!</v>
      </c>
      <c r="BC22" s="98">
        <f>S22-BA22</f>
        <v>0</v>
      </c>
      <c r="BD22" s="347"/>
    </row>
    <row r="23" spans="1:56" ht="27.75" customHeight="1" x14ac:dyDescent="0.2">
      <c r="A23" s="12"/>
      <c r="B23" s="3"/>
      <c r="C23" s="3"/>
      <c r="D23" s="8"/>
      <c r="E23" s="7"/>
      <c r="F23" s="3"/>
      <c r="G23" s="4"/>
      <c r="H23" s="5"/>
      <c r="I23" s="6"/>
      <c r="J23" s="7"/>
      <c r="K23" s="59">
        <v>0</v>
      </c>
      <c r="L23" s="142"/>
      <c r="M23" s="8"/>
      <c r="N23" s="41" t="s">
        <v>43</v>
      </c>
      <c r="O23" s="98">
        <v>10000</v>
      </c>
      <c r="P23" s="98">
        <v>50000</v>
      </c>
      <c r="Q23" s="51">
        <v>50000</v>
      </c>
      <c r="R23" s="52">
        <v>50000</v>
      </c>
      <c r="S23" s="98"/>
      <c r="T23" s="98"/>
      <c r="U23" s="98"/>
      <c r="V23" s="98"/>
      <c r="W23" s="98"/>
      <c r="X23" s="98">
        <f t="shared" si="27"/>
        <v>0</v>
      </c>
      <c r="Y23" s="98" t="e">
        <f t="shared" si="28"/>
        <v>#DIV/0!</v>
      </c>
      <c r="AA23" s="98"/>
      <c r="AB23" s="98"/>
      <c r="AC23" s="98"/>
      <c r="AD23" s="98">
        <f t="shared" si="29"/>
        <v>0</v>
      </c>
      <c r="AE23" s="98" t="e">
        <f t="shared" si="30"/>
        <v>#DIV/0!</v>
      </c>
      <c r="AG23" s="98">
        <f t="shared" si="31"/>
        <v>0</v>
      </c>
      <c r="AH23" s="98" t="e">
        <f t="shared" si="32"/>
        <v>#DIV/0!</v>
      </c>
      <c r="AJ23" s="98"/>
      <c r="AK23" s="98"/>
      <c r="AL23" s="98"/>
      <c r="AM23" s="98">
        <f t="shared" si="33"/>
        <v>0</v>
      </c>
      <c r="AN23" s="98" t="e">
        <f t="shared" si="34"/>
        <v>#DIV/0!</v>
      </c>
      <c r="AP23" s="98"/>
      <c r="AQ23" s="98"/>
      <c r="AR23" s="98"/>
      <c r="AS23" s="98">
        <f t="shared" si="35"/>
        <v>0</v>
      </c>
      <c r="AT23" s="98" t="e">
        <f t="shared" si="36"/>
        <v>#DIV/0!</v>
      </c>
      <c r="AV23" s="98">
        <f t="shared" si="37"/>
        <v>0</v>
      </c>
      <c r="AW23" s="98" t="e">
        <f t="shared" si="38"/>
        <v>#DIV/0!</v>
      </c>
      <c r="AX23" s="98">
        <f>AG23+AV23</f>
        <v>0</v>
      </c>
      <c r="AY23" s="98" t="e">
        <f>AX23/(S23/100)</f>
        <v>#DIV/0!</v>
      </c>
      <c r="BA23" s="98">
        <f>S23-AX23</f>
        <v>0</v>
      </c>
      <c r="BB23" s="98" t="e">
        <f>BA23/(S23/100)</f>
        <v>#DIV/0!</v>
      </c>
      <c r="BC23" s="98">
        <f>S23-BA23</f>
        <v>0</v>
      </c>
      <c r="BD23" s="347"/>
    </row>
    <row r="24" spans="1:56" ht="30.75" customHeight="1" x14ac:dyDescent="0.2">
      <c r="A24" s="12"/>
      <c r="B24" s="3"/>
      <c r="C24" s="3"/>
      <c r="D24" s="8"/>
      <c r="E24" s="7"/>
      <c r="F24" s="3"/>
      <c r="G24" s="4"/>
      <c r="H24" s="5"/>
      <c r="I24" s="6"/>
      <c r="J24" s="7"/>
      <c r="K24" s="59">
        <v>5</v>
      </c>
      <c r="L24" s="142"/>
      <c r="M24" s="8"/>
      <c r="N24" s="41" t="s">
        <v>49</v>
      </c>
      <c r="O24" s="98">
        <v>3750000</v>
      </c>
      <c r="P24" s="98"/>
      <c r="Q24" s="51"/>
      <c r="R24" s="52"/>
      <c r="S24" s="98"/>
      <c r="T24" s="98"/>
      <c r="U24" s="98"/>
      <c r="V24" s="98"/>
      <c r="W24" s="98"/>
      <c r="X24" s="98">
        <f t="shared" si="27"/>
        <v>0</v>
      </c>
      <c r="Y24" s="98" t="e">
        <f t="shared" si="28"/>
        <v>#DIV/0!</v>
      </c>
      <c r="AA24" s="98"/>
      <c r="AB24" s="98"/>
      <c r="AC24" s="98"/>
      <c r="AD24" s="98">
        <f t="shared" si="29"/>
        <v>0</v>
      </c>
      <c r="AE24" s="98" t="e">
        <f t="shared" si="30"/>
        <v>#DIV/0!</v>
      </c>
      <c r="AG24" s="98">
        <f t="shared" si="31"/>
        <v>0</v>
      </c>
      <c r="AH24" s="98" t="e">
        <f t="shared" si="32"/>
        <v>#DIV/0!</v>
      </c>
      <c r="AJ24" s="98"/>
      <c r="AK24" s="98"/>
      <c r="AL24" s="98"/>
      <c r="AM24" s="98">
        <f t="shared" si="33"/>
        <v>0</v>
      </c>
      <c r="AN24" s="98" t="e">
        <f t="shared" si="34"/>
        <v>#DIV/0!</v>
      </c>
      <c r="AP24" s="98"/>
      <c r="AQ24" s="98"/>
      <c r="AR24" s="98"/>
      <c r="AS24" s="98">
        <f t="shared" si="35"/>
        <v>0</v>
      </c>
      <c r="AT24" s="98" t="e">
        <f t="shared" si="36"/>
        <v>#DIV/0!</v>
      </c>
      <c r="AV24" s="98">
        <f t="shared" si="37"/>
        <v>0</v>
      </c>
      <c r="AW24" s="98" t="e">
        <f t="shared" si="38"/>
        <v>#DIV/0!</v>
      </c>
      <c r="AX24" s="98">
        <f>AG24+AV24</f>
        <v>0</v>
      </c>
      <c r="AY24" s="98" t="e">
        <f>AX24/(S24/100)</f>
        <v>#DIV/0!</v>
      </c>
      <c r="BA24" s="98">
        <f>S24-AX24</f>
        <v>0</v>
      </c>
      <c r="BB24" s="98" t="e">
        <f>BA24/(S24/100)</f>
        <v>#DIV/0!</v>
      </c>
      <c r="BC24" s="98">
        <f>S24-BA24</f>
        <v>0</v>
      </c>
    </row>
    <row r="25" spans="1:56" ht="30" customHeight="1" x14ac:dyDescent="0.2">
      <c r="A25" s="12"/>
      <c r="B25" s="3"/>
      <c r="C25" s="3"/>
      <c r="D25" s="8"/>
      <c r="E25" s="7"/>
      <c r="F25" s="3"/>
      <c r="G25" s="4"/>
      <c r="H25" s="5"/>
      <c r="I25" s="6"/>
      <c r="J25" s="7"/>
      <c r="K25" s="59">
        <v>9</v>
      </c>
      <c r="L25" s="142"/>
      <c r="M25" s="8"/>
      <c r="N25" s="41" t="s">
        <v>66</v>
      </c>
      <c r="O25" s="98">
        <v>120000</v>
      </c>
      <c r="P25" s="98">
        <v>200000</v>
      </c>
      <c r="Q25" s="51">
        <v>200000</v>
      </c>
      <c r="R25" s="52">
        <v>200000</v>
      </c>
      <c r="S25" s="98"/>
      <c r="T25" s="98"/>
      <c r="U25" s="98"/>
      <c r="V25" s="98"/>
      <c r="W25" s="98"/>
      <c r="X25" s="98">
        <f t="shared" si="27"/>
        <v>0</v>
      </c>
      <c r="Y25" s="98" t="e">
        <f t="shared" si="28"/>
        <v>#DIV/0!</v>
      </c>
      <c r="AA25" s="98"/>
      <c r="AB25" s="98"/>
      <c r="AC25" s="98"/>
      <c r="AD25" s="98">
        <f t="shared" si="29"/>
        <v>0</v>
      </c>
      <c r="AE25" s="98" t="e">
        <f t="shared" si="30"/>
        <v>#DIV/0!</v>
      </c>
      <c r="AG25" s="98">
        <f t="shared" si="31"/>
        <v>0</v>
      </c>
      <c r="AH25" s="98" t="e">
        <f t="shared" si="32"/>
        <v>#DIV/0!</v>
      </c>
      <c r="AJ25" s="98"/>
      <c r="AK25" s="98"/>
      <c r="AL25" s="98"/>
      <c r="AM25" s="98">
        <f t="shared" si="33"/>
        <v>0</v>
      </c>
      <c r="AN25" s="98" t="e">
        <f t="shared" si="34"/>
        <v>#DIV/0!</v>
      </c>
      <c r="AP25" s="98"/>
      <c r="AQ25" s="98"/>
      <c r="AR25" s="98"/>
      <c r="AS25" s="98">
        <f t="shared" si="35"/>
        <v>0</v>
      </c>
      <c r="AT25" s="98" t="e">
        <f t="shared" si="36"/>
        <v>#DIV/0!</v>
      </c>
      <c r="AV25" s="98">
        <f t="shared" si="37"/>
        <v>0</v>
      </c>
      <c r="AW25" s="98" t="e">
        <f t="shared" si="38"/>
        <v>#DIV/0!</v>
      </c>
      <c r="AX25" s="98">
        <f>AG25+AV25</f>
        <v>0</v>
      </c>
      <c r="AY25" s="98" t="e">
        <f>AX25/(S25/100)</f>
        <v>#DIV/0!</v>
      </c>
      <c r="BA25" s="98">
        <f>S25-AX25</f>
        <v>0</v>
      </c>
      <c r="BB25" s="98" t="e">
        <f>BA25/(S25/100)</f>
        <v>#DIV/0!</v>
      </c>
      <c r="BC25" s="98">
        <f>S25-BA25</f>
        <v>0</v>
      </c>
      <c r="BD25" s="347"/>
    </row>
    <row r="26" spans="1:56" ht="30" customHeight="1" x14ac:dyDescent="0.2">
      <c r="A26" s="12"/>
      <c r="B26" s="3"/>
      <c r="C26" s="3"/>
      <c r="D26" s="14" t="s">
        <v>70</v>
      </c>
      <c r="E26" s="7"/>
      <c r="F26" s="3"/>
      <c r="G26" s="4"/>
      <c r="H26" s="5"/>
      <c r="I26" s="6"/>
      <c r="J26" s="7"/>
      <c r="K26" s="27"/>
      <c r="L26" s="142"/>
      <c r="M26" s="8"/>
      <c r="N26" s="195" t="s">
        <v>135</v>
      </c>
      <c r="O26" s="196">
        <f>O27+O34</f>
        <v>4930000</v>
      </c>
      <c r="P26" s="196">
        <f>P27+P34</f>
        <v>11250000</v>
      </c>
      <c r="Q26" s="196">
        <f t="shared" ref="Q26:W26" si="39">Q27+Q34</f>
        <v>12136000</v>
      </c>
      <c r="R26" s="196">
        <f t="shared" si="39"/>
        <v>13467000</v>
      </c>
      <c r="S26" s="196">
        <f>S27+S34</f>
        <v>10181000</v>
      </c>
      <c r="T26" s="196"/>
      <c r="U26" s="196">
        <f t="shared" si="39"/>
        <v>0</v>
      </c>
      <c r="V26" s="196">
        <f t="shared" si="39"/>
        <v>20000</v>
      </c>
      <c r="W26" s="196">
        <f t="shared" si="39"/>
        <v>809000</v>
      </c>
      <c r="X26" s="196">
        <f t="shared" si="27"/>
        <v>829000</v>
      </c>
      <c r="Y26" s="196">
        <f t="shared" si="28"/>
        <v>8.1426186032806207</v>
      </c>
      <c r="AA26" s="196">
        <f>AA27+AA34</f>
        <v>1013000</v>
      </c>
      <c r="AB26" s="196">
        <f>AB27+AB34</f>
        <v>1003000</v>
      </c>
      <c r="AC26" s="196">
        <f>AC27+AC34</f>
        <v>1003000</v>
      </c>
      <c r="AD26" s="196">
        <f t="shared" si="29"/>
        <v>3019000</v>
      </c>
      <c r="AE26" s="196">
        <f t="shared" si="30"/>
        <v>29.65327570965524</v>
      </c>
      <c r="AG26" s="196">
        <f t="shared" si="31"/>
        <v>3848000</v>
      </c>
      <c r="AH26" s="196">
        <f t="shared" si="32"/>
        <v>37.795894312935864</v>
      </c>
      <c r="AJ26" s="196">
        <f>AJ27+AJ34</f>
        <v>1233000</v>
      </c>
      <c r="AK26" s="196">
        <f>AK27+AK34</f>
        <v>1228000</v>
      </c>
      <c r="AL26" s="196">
        <f>AL27+AL34</f>
        <v>1300000</v>
      </c>
      <c r="AM26" s="196">
        <f t="shared" si="33"/>
        <v>3761000</v>
      </c>
      <c r="AN26" s="196">
        <f t="shared" si="34"/>
        <v>36.941361359394953</v>
      </c>
      <c r="AP26" s="196">
        <f>AP27+AP34</f>
        <v>833000</v>
      </c>
      <c r="AQ26" s="196">
        <f>AQ27+AQ34</f>
        <v>833000</v>
      </c>
      <c r="AR26" s="196">
        <f>AR27+AR34</f>
        <v>906000</v>
      </c>
      <c r="AS26" s="196">
        <f t="shared" si="35"/>
        <v>2572000</v>
      </c>
      <c r="AT26" s="196">
        <f t="shared" si="36"/>
        <v>25.262744327669189</v>
      </c>
      <c r="AV26" s="196">
        <f t="shared" si="37"/>
        <v>6333000</v>
      </c>
      <c r="AW26" s="196">
        <f t="shared" si="38"/>
        <v>62.204105687064136</v>
      </c>
      <c r="AX26" s="196">
        <f>AG26+AV26</f>
        <v>10181000</v>
      </c>
      <c r="AY26" s="196">
        <f>AX26/(S26/100)</f>
        <v>100</v>
      </c>
      <c r="BA26" s="196">
        <f>S26-AX26</f>
        <v>0</v>
      </c>
      <c r="BB26" s="196">
        <f>BA26/(S26/100)</f>
        <v>0</v>
      </c>
      <c r="BC26" s="196">
        <f>S26-BA26</f>
        <v>10181000</v>
      </c>
    </row>
    <row r="27" spans="1:56" ht="30" hidden="1" customHeight="1" x14ac:dyDescent="0.2">
      <c r="A27" s="12"/>
      <c r="B27" s="3"/>
      <c r="C27" s="3"/>
      <c r="D27" s="8"/>
      <c r="E27" s="1" t="s">
        <v>75</v>
      </c>
      <c r="F27" s="3"/>
      <c r="G27" s="4"/>
      <c r="H27" s="5"/>
      <c r="I27" s="6"/>
      <c r="J27" s="7"/>
      <c r="K27" s="27"/>
      <c r="L27" s="142"/>
      <c r="M27" s="8"/>
      <c r="N27" s="40" t="s">
        <v>45</v>
      </c>
      <c r="O27" s="43">
        <f t="shared" ref="O27:W31" si="40">O28</f>
        <v>750000</v>
      </c>
      <c r="P27" s="43">
        <f t="shared" si="40"/>
        <v>1500000</v>
      </c>
      <c r="Q27" s="50">
        <f t="shared" si="40"/>
        <v>1696000</v>
      </c>
      <c r="R27" s="192">
        <f t="shared" si="40"/>
        <v>1884000</v>
      </c>
      <c r="S27" s="43">
        <f t="shared" si="40"/>
        <v>0</v>
      </c>
      <c r="T27" s="43"/>
      <c r="U27" s="43">
        <f t="shared" si="40"/>
        <v>0</v>
      </c>
      <c r="V27" s="43">
        <f t="shared" si="40"/>
        <v>0</v>
      </c>
      <c r="W27" s="43">
        <f t="shared" si="40"/>
        <v>0</v>
      </c>
      <c r="X27" s="43">
        <f t="shared" ref="X27:X44" si="41">U27+V27+W27</f>
        <v>0</v>
      </c>
      <c r="Y27" s="43" t="e">
        <f t="shared" ref="Y27:Y44" si="42">X27/(S27/100)</f>
        <v>#DIV/0!</v>
      </c>
      <c r="AA27" s="43">
        <f t="shared" ref="AA27:AC31" si="43">AA28</f>
        <v>0</v>
      </c>
      <c r="AB27" s="43">
        <f t="shared" si="43"/>
        <v>0</v>
      </c>
      <c r="AC27" s="43">
        <f t="shared" si="43"/>
        <v>0</v>
      </c>
      <c r="AD27" s="43">
        <f t="shared" ref="AD27:AD44" si="44">AA27+AB27+AC27</f>
        <v>0</v>
      </c>
      <c r="AE27" s="43" t="e">
        <f t="shared" ref="AE27:AE44" si="45">AD27/(S27/100)</f>
        <v>#DIV/0!</v>
      </c>
      <c r="AG27" s="43">
        <f t="shared" ref="AG27:AG44" si="46">X27+AD27</f>
        <v>0</v>
      </c>
      <c r="AH27" s="43" t="e">
        <f t="shared" ref="AH27:AH44" si="47">AG27/(S27/100)</f>
        <v>#DIV/0!</v>
      </c>
      <c r="AJ27" s="43">
        <f t="shared" ref="AJ27:AL31" si="48">AJ28</f>
        <v>0</v>
      </c>
      <c r="AK27" s="43">
        <f t="shared" si="48"/>
        <v>0</v>
      </c>
      <c r="AL27" s="43">
        <f t="shared" si="48"/>
        <v>0</v>
      </c>
      <c r="AM27" s="43">
        <f t="shared" ref="AM27:AM44" si="49">AJ27+AK27+AL27</f>
        <v>0</v>
      </c>
      <c r="AN27" s="43" t="e">
        <f t="shared" ref="AN27:AN44" si="50">AM27/(S27/100)</f>
        <v>#DIV/0!</v>
      </c>
      <c r="AP27" s="43">
        <f t="shared" ref="AP27:AR31" si="51">AP28</f>
        <v>0</v>
      </c>
      <c r="AQ27" s="43">
        <f t="shared" si="51"/>
        <v>0</v>
      </c>
      <c r="AR27" s="43">
        <f t="shared" si="51"/>
        <v>0</v>
      </c>
      <c r="AS27" s="43">
        <f t="shared" ref="AS27:AS44" si="52">AP27+AQ27+AR27</f>
        <v>0</v>
      </c>
      <c r="AT27" s="43" t="e">
        <f t="shared" ref="AT27:AT44" si="53">AS27/(S27/100)</f>
        <v>#DIV/0!</v>
      </c>
      <c r="AV27" s="43">
        <f t="shared" ref="AV27:AV44" si="54">AM27+AS27</f>
        <v>0</v>
      </c>
      <c r="AW27" s="43" t="e">
        <f t="shared" ref="AW27:AW44" si="55">AV27/(S27/100)</f>
        <v>#DIV/0!</v>
      </c>
      <c r="AX27" s="43">
        <f>AG27+AV27</f>
        <v>0</v>
      </c>
      <c r="AY27" s="43" t="e">
        <f>AX27/(S27/100)</f>
        <v>#DIV/0!</v>
      </c>
      <c r="BA27" s="43">
        <f>S27-AX27</f>
        <v>0</v>
      </c>
      <c r="BB27" s="43" t="e">
        <f>BA27/(S27/100)</f>
        <v>#DIV/0!</v>
      </c>
      <c r="BC27" s="43">
        <f>S27-BA27</f>
        <v>0</v>
      </c>
    </row>
    <row r="28" spans="1:56" ht="30" hidden="1" customHeight="1" x14ac:dyDescent="0.2">
      <c r="A28" s="12"/>
      <c r="B28" s="3"/>
      <c r="C28" s="3"/>
      <c r="D28" s="8"/>
      <c r="E28" s="7"/>
      <c r="F28" s="17">
        <v>2</v>
      </c>
      <c r="G28" s="4"/>
      <c r="H28" s="5"/>
      <c r="I28" s="6"/>
      <c r="J28" s="7"/>
      <c r="K28" s="27"/>
      <c r="L28" s="142"/>
      <c r="M28" s="8"/>
      <c r="N28" s="31" t="s">
        <v>46</v>
      </c>
      <c r="O28" s="44">
        <f t="shared" si="40"/>
        <v>750000</v>
      </c>
      <c r="P28" s="44">
        <f t="shared" si="40"/>
        <v>1500000</v>
      </c>
      <c r="Q28" s="193">
        <f t="shared" si="40"/>
        <v>1696000</v>
      </c>
      <c r="R28" s="194">
        <f t="shared" si="40"/>
        <v>1884000</v>
      </c>
      <c r="S28" s="44">
        <f t="shared" si="40"/>
        <v>0</v>
      </c>
      <c r="T28" s="44"/>
      <c r="U28" s="44">
        <f t="shared" si="40"/>
        <v>0</v>
      </c>
      <c r="V28" s="44">
        <f t="shared" si="40"/>
        <v>0</v>
      </c>
      <c r="W28" s="44">
        <f t="shared" si="40"/>
        <v>0</v>
      </c>
      <c r="X28" s="44">
        <f t="shared" si="41"/>
        <v>0</v>
      </c>
      <c r="Y28" s="44" t="e">
        <f t="shared" si="42"/>
        <v>#DIV/0!</v>
      </c>
      <c r="AA28" s="44">
        <f t="shared" si="43"/>
        <v>0</v>
      </c>
      <c r="AB28" s="44">
        <f t="shared" si="43"/>
        <v>0</v>
      </c>
      <c r="AC28" s="44">
        <f t="shared" si="43"/>
        <v>0</v>
      </c>
      <c r="AD28" s="44">
        <f t="shared" si="44"/>
        <v>0</v>
      </c>
      <c r="AE28" s="44" t="e">
        <f t="shared" si="45"/>
        <v>#DIV/0!</v>
      </c>
      <c r="AG28" s="44">
        <f t="shared" si="46"/>
        <v>0</v>
      </c>
      <c r="AH28" s="44" t="e">
        <f t="shared" si="47"/>
        <v>#DIV/0!</v>
      </c>
      <c r="AJ28" s="44">
        <f t="shared" si="48"/>
        <v>0</v>
      </c>
      <c r="AK28" s="44">
        <f t="shared" si="48"/>
        <v>0</v>
      </c>
      <c r="AL28" s="44">
        <f t="shared" si="48"/>
        <v>0</v>
      </c>
      <c r="AM28" s="44">
        <f t="shared" si="49"/>
        <v>0</v>
      </c>
      <c r="AN28" s="44" t="e">
        <f t="shared" si="50"/>
        <v>#DIV/0!</v>
      </c>
      <c r="AP28" s="44">
        <f t="shared" si="51"/>
        <v>0</v>
      </c>
      <c r="AQ28" s="44">
        <f t="shared" si="51"/>
        <v>0</v>
      </c>
      <c r="AR28" s="44">
        <f t="shared" si="51"/>
        <v>0</v>
      </c>
      <c r="AS28" s="44">
        <f t="shared" si="52"/>
        <v>0</v>
      </c>
      <c r="AT28" s="44" t="e">
        <f t="shared" si="53"/>
        <v>#DIV/0!</v>
      </c>
      <c r="AV28" s="44">
        <f t="shared" si="54"/>
        <v>0</v>
      </c>
      <c r="AW28" s="44" t="e">
        <f t="shared" si="55"/>
        <v>#DIV/0!</v>
      </c>
      <c r="AX28" s="44">
        <f>AG28+AV28</f>
        <v>0</v>
      </c>
      <c r="AY28" s="44" t="e">
        <f>AX28/(S28/100)</f>
        <v>#DIV/0!</v>
      </c>
      <c r="BA28" s="44">
        <f>S28-AX28</f>
        <v>0</v>
      </c>
      <c r="BB28" s="44" t="e">
        <f>BA28/(S28/100)</f>
        <v>#DIV/0!</v>
      </c>
      <c r="BC28" s="44">
        <f>S28-BA28</f>
        <v>0</v>
      </c>
    </row>
    <row r="29" spans="1:56" ht="30" hidden="1" customHeight="1" x14ac:dyDescent="0.2">
      <c r="A29" s="12"/>
      <c r="B29" s="3"/>
      <c r="C29" s="3"/>
      <c r="D29" s="8"/>
      <c r="E29" s="7"/>
      <c r="F29" s="3"/>
      <c r="G29" s="21">
        <v>0</v>
      </c>
      <c r="H29" s="22"/>
      <c r="I29" s="6"/>
      <c r="J29" s="7"/>
      <c r="K29" s="27"/>
      <c r="L29" s="142"/>
      <c r="M29" s="8"/>
      <c r="N29" s="31" t="s">
        <v>46</v>
      </c>
      <c r="O29" s="44">
        <f t="shared" si="40"/>
        <v>750000</v>
      </c>
      <c r="P29" s="44">
        <f t="shared" si="40"/>
        <v>1500000</v>
      </c>
      <c r="Q29" s="193">
        <f t="shared" si="40"/>
        <v>1696000</v>
      </c>
      <c r="R29" s="194">
        <f t="shared" si="40"/>
        <v>1884000</v>
      </c>
      <c r="S29" s="44">
        <f t="shared" si="40"/>
        <v>0</v>
      </c>
      <c r="T29" s="44"/>
      <c r="U29" s="44">
        <f t="shared" si="40"/>
        <v>0</v>
      </c>
      <c r="V29" s="44">
        <f t="shared" si="40"/>
        <v>0</v>
      </c>
      <c r="W29" s="44">
        <f t="shared" si="40"/>
        <v>0</v>
      </c>
      <c r="X29" s="44">
        <f t="shared" si="41"/>
        <v>0</v>
      </c>
      <c r="Y29" s="44" t="e">
        <f t="shared" si="42"/>
        <v>#DIV/0!</v>
      </c>
      <c r="AA29" s="44">
        <f t="shared" si="43"/>
        <v>0</v>
      </c>
      <c r="AB29" s="44">
        <f t="shared" si="43"/>
        <v>0</v>
      </c>
      <c r="AC29" s="44">
        <f t="shared" si="43"/>
        <v>0</v>
      </c>
      <c r="AD29" s="44">
        <f t="shared" si="44"/>
        <v>0</v>
      </c>
      <c r="AE29" s="44" t="e">
        <f t="shared" si="45"/>
        <v>#DIV/0!</v>
      </c>
      <c r="AG29" s="44">
        <f t="shared" si="46"/>
        <v>0</v>
      </c>
      <c r="AH29" s="44" t="e">
        <f t="shared" si="47"/>
        <v>#DIV/0!</v>
      </c>
      <c r="AJ29" s="44">
        <f t="shared" si="48"/>
        <v>0</v>
      </c>
      <c r="AK29" s="44">
        <f t="shared" si="48"/>
        <v>0</v>
      </c>
      <c r="AL29" s="44">
        <f t="shared" si="48"/>
        <v>0</v>
      </c>
      <c r="AM29" s="44">
        <f t="shared" si="49"/>
        <v>0</v>
      </c>
      <c r="AN29" s="44" t="e">
        <f t="shared" si="50"/>
        <v>#DIV/0!</v>
      </c>
      <c r="AP29" s="44">
        <f t="shared" si="51"/>
        <v>0</v>
      </c>
      <c r="AQ29" s="44">
        <f t="shared" si="51"/>
        <v>0</v>
      </c>
      <c r="AR29" s="44">
        <f t="shared" si="51"/>
        <v>0</v>
      </c>
      <c r="AS29" s="44">
        <f t="shared" si="52"/>
        <v>0</v>
      </c>
      <c r="AT29" s="44" t="e">
        <f t="shared" si="53"/>
        <v>#DIV/0!</v>
      </c>
      <c r="AV29" s="44">
        <f t="shared" si="54"/>
        <v>0</v>
      </c>
      <c r="AW29" s="44" t="e">
        <f t="shared" si="55"/>
        <v>#DIV/0!</v>
      </c>
      <c r="AX29" s="44">
        <f>AG29+AV29</f>
        <v>0</v>
      </c>
      <c r="AY29" s="44" t="e">
        <f>AX29/(S29/100)</f>
        <v>#DIV/0!</v>
      </c>
      <c r="BA29" s="44">
        <f>S29-AX29</f>
        <v>0</v>
      </c>
      <c r="BB29" s="44" t="e">
        <f>BA29/(S29/100)</f>
        <v>#DIV/0!</v>
      </c>
      <c r="BC29" s="44">
        <f>S29-BA29</f>
        <v>0</v>
      </c>
    </row>
    <row r="30" spans="1:56" ht="30" hidden="1" customHeight="1" x14ac:dyDescent="0.2">
      <c r="A30" s="12"/>
      <c r="B30" s="3"/>
      <c r="C30" s="3"/>
      <c r="D30" s="8"/>
      <c r="E30" s="7"/>
      <c r="F30" s="3"/>
      <c r="G30" s="21"/>
      <c r="H30" s="92" t="s">
        <v>97</v>
      </c>
      <c r="I30" s="6"/>
      <c r="J30" s="7"/>
      <c r="K30" s="27"/>
      <c r="L30" s="142"/>
      <c r="M30" s="8"/>
      <c r="N30" s="31" t="s">
        <v>46</v>
      </c>
      <c r="O30" s="44">
        <f t="shared" si="40"/>
        <v>750000</v>
      </c>
      <c r="P30" s="44">
        <f t="shared" si="40"/>
        <v>1500000</v>
      </c>
      <c r="Q30" s="193">
        <f t="shared" si="40"/>
        <v>1696000</v>
      </c>
      <c r="R30" s="194">
        <f t="shared" si="40"/>
        <v>1884000</v>
      </c>
      <c r="S30" s="44">
        <f t="shared" si="40"/>
        <v>0</v>
      </c>
      <c r="T30" s="44"/>
      <c r="U30" s="44">
        <f t="shared" si="40"/>
        <v>0</v>
      </c>
      <c r="V30" s="44">
        <f t="shared" si="40"/>
        <v>0</v>
      </c>
      <c r="W30" s="44">
        <f t="shared" si="40"/>
        <v>0</v>
      </c>
      <c r="X30" s="44">
        <f t="shared" si="41"/>
        <v>0</v>
      </c>
      <c r="Y30" s="44" t="e">
        <f t="shared" si="42"/>
        <v>#DIV/0!</v>
      </c>
      <c r="AA30" s="44">
        <f t="shared" si="43"/>
        <v>0</v>
      </c>
      <c r="AB30" s="44">
        <f t="shared" si="43"/>
        <v>0</v>
      </c>
      <c r="AC30" s="44">
        <f t="shared" si="43"/>
        <v>0</v>
      </c>
      <c r="AD30" s="44">
        <f t="shared" si="44"/>
        <v>0</v>
      </c>
      <c r="AE30" s="44" t="e">
        <f t="shared" si="45"/>
        <v>#DIV/0!</v>
      </c>
      <c r="AG30" s="44">
        <f t="shared" si="46"/>
        <v>0</v>
      </c>
      <c r="AH30" s="44" t="e">
        <f t="shared" si="47"/>
        <v>#DIV/0!</v>
      </c>
      <c r="AJ30" s="44">
        <f t="shared" si="48"/>
        <v>0</v>
      </c>
      <c r="AK30" s="44">
        <f t="shared" si="48"/>
        <v>0</v>
      </c>
      <c r="AL30" s="44">
        <f t="shared" si="48"/>
        <v>0</v>
      </c>
      <c r="AM30" s="44">
        <f t="shared" si="49"/>
        <v>0</v>
      </c>
      <c r="AN30" s="44" t="e">
        <f t="shared" si="50"/>
        <v>#DIV/0!</v>
      </c>
      <c r="AP30" s="44">
        <f t="shared" si="51"/>
        <v>0</v>
      </c>
      <c r="AQ30" s="44">
        <f t="shared" si="51"/>
        <v>0</v>
      </c>
      <c r="AR30" s="44">
        <f t="shared" si="51"/>
        <v>0</v>
      </c>
      <c r="AS30" s="44">
        <f t="shared" si="52"/>
        <v>0</v>
      </c>
      <c r="AT30" s="44" t="e">
        <f t="shared" si="53"/>
        <v>#DIV/0!</v>
      </c>
      <c r="AV30" s="44">
        <f t="shared" si="54"/>
        <v>0</v>
      </c>
      <c r="AW30" s="44" t="e">
        <f t="shared" si="55"/>
        <v>#DIV/0!</v>
      </c>
      <c r="AX30" s="44">
        <f>AG30+AV30</f>
        <v>0</v>
      </c>
      <c r="AY30" s="44" t="e">
        <f>AX30/(S30/100)</f>
        <v>#DIV/0!</v>
      </c>
      <c r="BA30" s="44">
        <f>S30-AX30</f>
        <v>0</v>
      </c>
      <c r="BB30" s="44" t="e">
        <f>BA30/(S30/100)</f>
        <v>#DIV/0!</v>
      </c>
      <c r="BC30" s="44">
        <f>S30-BA30</f>
        <v>0</v>
      </c>
    </row>
    <row r="31" spans="1:56" ht="30" hidden="1" customHeight="1" x14ac:dyDescent="0.2">
      <c r="A31" s="12"/>
      <c r="B31" s="3"/>
      <c r="C31" s="3"/>
      <c r="D31" s="8"/>
      <c r="E31" s="7"/>
      <c r="F31" s="3"/>
      <c r="G31" s="4"/>
      <c r="H31" s="5"/>
      <c r="I31" s="23">
        <v>2</v>
      </c>
      <c r="J31" s="7"/>
      <c r="K31" s="27"/>
      <c r="L31" s="142"/>
      <c r="M31" s="8"/>
      <c r="N31" s="30" t="s">
        <v>126</v>
      </c>
      <c r="O31" s="46">
        <f t="shared" si="40"/>
        <v>750000</v>
      </c>
      <c r="P31" s="46">
        <f t="shared" si="40"/>
        <v>1500000</v>
      </c>
      <c r="Q31" s="202">
        <f t="shared" si="40"/>
        <v>1696000</v>
      </c>
      <c r="R31" s="203">
        <f t="shared" si="40"/>
        <v>1884000</v>
      </c>
      <c r="S31" s="46">
        <f t="shared" si="40"/>
        <v>0</v>
      </c>
      <c r="T31" s="46"/>
      <c r="U31" s="46">
        <f t="shared" si="40"/>
        <v>0</v>
      </c>
      <c r="V31" s="46">
        <f t="shared" si="40"/>
        <v>0</v>
      </c>
      <c r="W31" s="46">
        <f t="shared" si="40"/>
        <v>0</v>
      </c>
      <c r="X31" s="46">
        <f t="shared" si="41"/>
        <v>0</v>
      </c>
      <c r="Y31" s="46" t="e">
        <f t="shared" si="42"/>
        <v>#DIV/0!</v>
      </c>
      <c r="AA31" s="46">
        <f t="shared" si="43"/>
        <v>0</v>
      </c>
      <c r="AB31" s="46">
        <f t="shared" si="43"/>
        <v>0</v>
      </c>
      <c r="AC31" s="46">
        <f t="shared" si="43"/>
        <v>0</v>
      </c>
      <c r="AD31" s="46">
        <f t="shared" si="44"/>
        <v>0</v>
      </c>
      <c r="AE31" s="46" t="e">
        <f t="shared" si="45"/>
        <v>#DIV/0!</v>
      </c>
      <c r="AG31" s="46">
        <f t="shared" si="46"/>
        <v>0</v>
      </c>
      <c r="AH31" s="46" t="e">
        <f t="shared" si="47"/>
        <v>#DIV/0!</v>
      </c>
      <c r="AJ31" s="46">
        <f t="shared" si="48"/>
        <v>0</v>
      </c>
      <c r="AK31" s="46">
        <f t="shared" si="48"/>
        <v>0</v>
      </c>
      <c r="AL31" s="46">
        <f t="shared" si="48"/>
        <v>0</v>
      </c>
      <c r="AM31" s="46">
        <f t="shared" si="49"/>
        <v>0</v>
      </c>
      <c r="AN31" s="46" t="e">
        <f t="shared" si="50"/>
        <v>#DIV/0!</v>
      </c>
      <c r="AP31" s="46">
        <f t="shared" si="51"/>
        <v>0</v>
      </c>
      <c r="AQ31" s="46">
        <f t="shared" si="51"/>
        <v>0</v>
      </c>
      <c r="AR31" s="46">
        <f t="shared" si="51"/>
        <v>0</v>
      </c>
      <c r="AS31" s="46">
        <f t="shared" si="52"/>
        <v>0</v>
      </c>
      <c r="AT31" s="46" t="e">
        <f t="shared" si="53"/>
        <v>#DIV/0!</v>
      </c>
      <c r="AV31" s="46">
        <f t="shared" si="54"/>
        <v>0</v>
      </c>
      <c r="AW31" s="46" t="e">
        <f t="shared" si="55"/>
        <v>#DIV/0!</v>
      </c>
      <c r="AX31" s="46">
        <f>AG31+AV31</f>
        <v>0</v>
      </c>
      <c r="AY31" s="46" t="e">
        <f>AX31/(S31/100)</f>
        <v>#DIV/0!</v>
      </c>
      <c r="BA31" s="46">
        <f>S31-AX31</f>
        <v>0</v>
      </c>
      <c r="BB31" s="46" t="e">
        <f>BA31/(S31/100)</f>
        <v>#DIV/0!</v>
      </c>
      <c r="BC31" s="46">
        <f>S31-BA31</f>
        <v>0</v>
      </c>
    </row>
    <row r="32" spans="1:56" ht="30" hidden="1" customHeight="1" x14ac:dyDescent="0.2">
      <c r="A32" s="12"/>
      <c r="B32" s="3"/>
      <c r="C32" s="3"/>
      <c r="D32" s="8"/>
      <c r="E32" s="7"/>
      <c r="F32" s="3"/>
      <c r="G32" s="4"/>
      <c r="H32" s="5"/>
      <c r="I32" s="6"/>
      <c r="J32" s="24" t="s">
        <v>76</v>
      </c>
      <c r="K32" s="27"/>
      <c r="L32" s="142"/>
      <c r="M32" s="8"/>
      <c r="N32" s="31" t="s">
        <v>20</v>
      </c>
      <c r="O32" s="44">
        <f>O33</f>
        <v>750000</v>
      </c>
      <c r="P32" s="44">
        <f>P33</f>
        <v>1500000</v>
      </c>
      <c r="Q32" s="193">
        <f>Q33</f>
        <v>1696000</v>
      </c>
      <c r="R32" s="194">
        <f>R33</f>
        <v>1884000</v>
      </c>
      <c r="S32" s="44">
        <f>S33</f>
        <v>0</v>
      </c>
      <c r="T32" s="44"/>
      <c r="U32" s="44">
        <f>U33</f>
        <v>0</v>
      </c>
      <c r="V32" s="44">
        <f>V33</f>
        <v>0</v>
      </c>
      <c r="W32" s="44">
        <f>W33</f>
        <v>0</v>
      </c>
      <c r="X32" s="44">
        <f t="shared" si="41"/>
        <v>0</v>
      </c>
      <c r="Y32" s="44" t="e">
        <f t="shared" si="42"/>
        <v>#DIV/0!</v>
      </c>
      <c r="AA32" s="44">
        <f>AA33</f>
        <v>0</v>
      </c>
      <c r="AB32" s="44">
        <f>AB33</f>
        <v>0</v>
      </c>
      <c r="AC32" s="44">
        <f>AC33</f>
        <v>0</v>
      </c>
      <c r="AD32" s="44">
        <f t="shared" si="44"/>
        <v>0</v>
      </c>
      <c r="AE32" s="44" t="e">
        <f t="shared" si="45"/>
        <v>#DIV/0!</v>
      </c>
      <c r="AG32" s="44">
        <f t="shared" si="46"/>
        <v>0</v>
      </c>
      <c r="AH32" s="44" t="e">
        <f t="shared" si="47"/>
        <v>#DIV/0!</v>
      </c>
      <c r="AJ32" s="44">
        <f>AJ33</f>
        <v>0</v>
      </c>
      <c r="AK32" s="44">
        <f>AK33</f>
        <v>0</v>
      </c>
      <c r="AL32" s="44">
        <f>AL33</f>
        <v>0</v>
      </c>
      <c r="AM32" s="44">
        <f t="shared" si="49"/>
        <v>0</v>
      </c>
      <c r="AN32" s="44" t="e">
        <f t="shared" si="50"/>
        <v>#DIV/0!</v>
      </c>
      <c r="AP32" s="44">
        <f>AP33</f>
        <v>0</v>
      </c>
      <c r="AQ32" s="44">
        <f>AQ33</f>
        <v>0</v>
      </c>
      <c r="AR32" s="44">
        <f>AR33</f>
        <v>0</v>
      </c>
      <c r="AS32" s="44">
        <f t="shared" si="52"/>
        <v>0</v>
      </c>
      <c r="AT32" s="44" t="e">
        <f t="shared" si="53"/>
        <v>#DIV/0!</v>
      </c>
      <c r="AV32" s="44">
        <f t="shared" si="54"/>
        <v>0</v>
      </c>
      <c r="AW32" s="44" t="e">
        <f t="shared" si="55"/>
        <v>#DIV/0!</v>
      </c>
      <c r="AX32" s="44">
        <f>AG32+AV32</f>
        <v>0</v>
      </c>
      <c r="AY32" s="44" t="e">
        <f>AX32/(S32/100)</f>
        <v>#DIV/0!</v>
      </c>
      <c r="BA32" s="44">
        <f>S32-AX32</f>
        <v>0</v>
      </c>
      <c r="BB32" s="44" t="e">
        <f>BA32/(S32/100)</f>
        <v>#DIV/0!</v>
      </c>
      <c r="BC32" s="44">
        <f>S32-BA32</f>
        <v>0</v>
      </c>
    </row>
    <row r="33" spans="1:56" ht="30" hidden="1" customHeight="1" x14ac:dyDescent="0.2">
      <c r="A33" s="12"/>
      <c r="B33" s="3"/>
      <c r="C33" s="3"/>
      <c r="D33" s="8"/>
      <c r="E33" s="7"/>
      <c r="F33" s="3"/>
      <c r="G33" s="4"/>
      <c r="H33" s="5"/>
      <c r="I33" s="6"/>
      <c r="J33" s="7"/>
      <c r="K33" s="59">
        <v>1</v>
      </c>
      <c r="L33" s="142"/>
      <c r="M33" s="8"/>
      <c r="N33" s="41" t="s">
        <v>21</v>
      </c>
      <c r="O33" s="45">
        <v>750000</v>
      </c>
      <c r="P33" s="45">
        <v>1500000</v>
      </c>
      <c r="Q33" s="51">
        <v>1696000</v>
      </c>
      <c r="R33" s="52">
        <v>1884000</v>
      </c>
      <c r="S33" s="45"/>
      <c r="T33" s="45"/>
      <c r="U33" s="45"/>
      <c r="V33" s="45"/>
      <c r="W33" s="45"/>
      <c r="X33" s="45">
        <f t="shared" si="41"/>
        <v>0</v>
      </c>
      <c r="Y33" s="45" t="e">
        <f t="shared" si="42"/>
        <v>#DIV/0!</v>
      </c>
      <c r="AA33" s="45"/>
      <c r="AB33" s="45"/>
      <c r="AC33" s="45"/>
      <c r="AD33" s="45">
        <f t="shared" si="44"/>
        <v>0</v>
      </c>
      <c r="AE33" s="45" t="e">
        <f t="shared" si="45"/>
        <v>#DIV/0!</v>
      </c>
      <c r="AG33" s="45">
        <f t="shared" si="46"/>
        <v>0</v>
      </c>
      <c r="AH33" s="45" t="e">
        <f t="shared" si="47"/>
        <v>#DIV/0!</v>
      </c>
      <c r="AJ33" s="45"/>
      <c r="AK33" s="45"/>
      <c r="AL33" s="45"/>
      <c r="AM33" s="45">
        <f t="shared" si="49"/>
        <v>0</v>
      </c>
      <c r="AN33" s="45" t="e">
        <f t="shared" si="50"/>
        <v>#DIV/0!</v>
      </c>
      <c r="AP33" s="45"/>
      <c r="AQ33" s="45"/>
      <c r="AR33" s="45"/>
      <c r="AS33" s="45">
        <f t="shared" si="52"/>
        <v>0</v>
      </c>
      <c r="AT33" s="45" t="e">
        <f t="shared" si="53"/>
        <v>#DIV/0!</v>
      </c>
      <c r="AV33" s="45">
        <f t="shared" si="54"/>
        <v>0</v>
      </c>
      <c r="AW33" s="45" t="e">
        <f t="shared" si="55"/>
        <v>#DIV/0!</v>
      </c>
      <c r="AX33" s="45">
        <f>AG33+AV33</f>
        <v>0</v>
      </c>
      <c r="AY33" s="45" t="e">
        <f>AX33/(S33/100)</f>
        <v>#DIV/0!</v>
      </c>
      <c r="BA33" s="45">
        <f>S33-AX33</f>
        <v>0</v>
      </c>
      <c r="BB33" s="45" t="e">
        <f>BA33/(S33/100)</f>
        <v>#DIV/0!</v>
      </c>
      <c r="BC33" s="45">
        <f>S33-BA33</f>
        <v>0</v>
      </c>
      <c r="BD33" s="347"/>
    </row>
    <row r="34" spans="1:56" ht="30" customHeight="1" x14ac:dyDescent="0.2">
      <c r="A34" s="12"/>
      <c r="B34" s="3"/>
      <c r="C34" s="3"/>
      <c r="D34" s="8"/>
      <c r="E34" s="25" t="s">
        <v>73</v>
      </c>
      <c r="F34" s="3"/>
      <c r="G34" s="4"/>
      <c r="H34" s="5"/>
      <c r="I34" s="6"/>
      <c r="J34" s="7"/>
      <c r="K34" s="27"/>
      <c r="L34" s="142"/>
      <c r="M34" s="26"/>
      <c r="N34" s="40" t="s">
        <v>14</v>
      </c>
      <c r="O34" s="99">
        <f t="shared" ref="O34:W36" si="56">O35</f>
        <v>4180000</v>
      </c>
      <c r="P34" s="99">
        <f t="shared" si="56"/>
        <v>9750000</v>
      </c>
      <c r="Q34" s="50">
        <f t="shared" si="56"/>
        <v>10440000</v>
      </c>
      <c r="R34" s="192">
        <f t="shared" si="56"/>
        <v>11583000</v>
      </c>
      <c r="S34" s="99">
        <f t="shared" si="56"/>
        <v>10181000</v>
      </c>
      <c r="T34" s="99"/>
      <c r="U34" s="99">
        <f t="shared" si="56"/>
        <v>0</v>
      </c>
      <c r="V34" s="99">
        <f t="shared" si="56"/>
        <v>20000</v>
      </c>
      <c r="W34" s="99">
        <f t="shared" si="56"/>
        <v>809000</v>
      </c>
      <c r="X34" s="99">
        <f t="shared" si="41"/>
        <v>829000</v>
      </c>
      <c r="Y34" s="99">
        <f t="shared" si="42"/>
        <v>8.1426186032806207</v>
      </c>
      <c r="AA34" s="99">
        <f t="shared" ref="AA34:AC35" si="57">AA35</f>
        <v>1013000</v>
      </c>
      <c r="AB34" s="99">
        <f t="shared" si="57"/>
        <v>1003000</v>
      </c>
      <c r="AC34" s="99">
        <f t="shared" si="57"/>
        <v>1003000</v>
      </c>
      <c r="AD34" s="99">
        <f t="shared" si="44"/>
        <v>3019000</v>
      </c>
      <c r="AE34" s="99">
        <f t="shared" si="45"/>
        <v>29.65327570965524</v>
      </c>
      <c r="AG34" s="99">
        <f t="shared" si="46"/>
        <v>3848000</v>
      </c>
      <c r="AH34" s="99">
        <f t="shared" si="47"/>
        <v>37.795894312935864</v>
      </c>
      <c r="AJ34" s="99">
        <f t="shared" ref="AJ34:AL35" si="58">AJ35</f>
        <v>1233000</v>
      </c>
      <c r="AK34" s="99">
        <f t="shared" si="58"/>
        <v>1228000</v>
      </c>
      <c r="AL34" s="99">
        <f t="shared" si="58"/>
        <v>1300000</v>
      </c>
      <c r="AM34" s="99">
        <f t="shared" si="49"/>
        <v>3761000</v>
      </c>
      <c r="AN34" s="99">
        <f t="shared" si="50"/>
        <v>36.941361359394953</v>
      </c>
      <c r="AP34" s="99">
        <f t="shared" ref="AP34:AR35" si="59">AP35</f>
        <v>833000</v>
      </c>
      <c r="AQ34" s="99">
        <f t="shared" si="59"/>
        <v>833000</v>
      </c>
      <c r="AR34" s="99">
        <f t="shared" si="59"/>
        <v>906000</v>
      </c>
      <c r="AS34" s="99">
        <f t="shared" si="52"/>
        <v>2572000</v>
      </c>
      <c r="AT34" s="99">
        <f t="shared" si="53"/>
        <v>25.262744327669189</v>
      </c>
      <c r="AV34" s="99">
        <f t="shared" si="54"/>
        <v>6333000</v>
      </c>
      <c r="AW34" s="99">
        <f t="shared" si="55"/>
        <v>62.204105687064136</v>
      </c>
      <c r="AX34" s="99">
        <f>AG34+AV34</f>
        <v>10181000</v>
      </c>
      <c r="AY34" s="99">
        <f>AX34/(S34/100)</f>
        <v>100</v>
      </c>
      <c r="BA34" s="99">
        <f>S34-AX34</f>
        <v>0</v>
      </c>
      <c r="BB34" s="99">
        <f>BA34/(S34/100)</f>
        <v>0</v>
      </c>
      <c r="BC34" s="99">
        <f>S34-BA34</f>
        <v>10181000</v>
      </c>
    </row>
    <row r="35" spans="1:56" ht="30" customHeight="1" x14ac:dyDescent="0.2">
      <c r="A35" s="12"/>
      <c r="B35" s="3"/>
      <c r="C35" s="3"/>
      <c r="D35" s="8"/>
      <c r="E35" s="7"/>
      <c r="F35" s="3">
        <v>4</v>
      </c>
      <c r="G35" s="4"/>
      <c r="H35" s="5"/>
      <c r="I35" s="6"/>
      <c r="J35" s="7"/>
      <c r="K35" s="27"/>
      <c r="L35" s="142"/>
      <c r="M35" s="26"/>
      <c r="N35" s="31" t="s">
        <v>0</v>
      </c>
      <c r="O35" s="97">
        <f t="shared" si="56"/>
        <v>4180000</v>
      </c>
      <c r="P35" s="97">
        <f t="shared" si="56"/>
        <v>9750000</v>
      </c>
      <c r="Q35" s="193">
        <f t="shared" si="56"/>
        <v>10440000</v>
      </c>
      <c r="R35" s="194">
        <f t="shared" si="56"/>
        <v>11583000</v>
      </c>
      <c r="S35" s="97">
        <f t="shared" si="56"/>
        <v>10181000</v>
      </c>
      <c r="T35" s="97"/>
      <c r="U35" s="97">
        <f t="shared" si="56"/>
        <v>0</v>
      </c>
      <c r="V35" s="97">
        <f t="shared" si="56"/>
        <v>20000</v>
      </c>
      <c r="W35" s="97">
        <f t="shared" si="56"/>
        <v>809000</v>
      </c>
      <c r="X35" s="97">
        <f t="shared" si="41"/>
        <v>829000</v>
      </c>
      <c r="Y35" s="97">
        <f t="shared" si="42"/>
        <v>8.1426186032806207</v>
      </c>
      <c r="AA35" s="97">
        <f t="shared" si="57"/>
        <v>1013000</v>
      </c>
      <c r="AB35" s="97">
        <f t="shared" si="57"/>
        <v>1003000</v>
      </c>
      <c r="AC35" s="97">
        <f t="shared" si="57"/>
        <v>1003000</v>
      </c>
      <c r="AD35" s="97">
        <f t="shared" si="44"/>
        <v>3019000</v>
      </c>
      <c r="AE35" s="97">
        <f t="shared" si="45"/>
        <v>29.65327570965524</v>
      </c>
      <c r="AG35" s="97">
        <f t="shared" si="46"/>
        <v>3848000</v>
      </c>
      <c r="AH35" s="97">
        <f t="shared" si="47"/>
        <v>37.795894312935864</v>
      </c>
      <c r="AJ35" s="97">
        <f t="shared" si="58"/>
        <v>1233000</v>
      </c>
      <c r="AK35" s="97">
        <f t="shared" si="58"/>
        <v>1228000</v>
      </c>
      <c r="AL35" s="97">
        <f t="shared" si="58"/>
        <v>1300000</v>
      </c>
      <c r="AM35" s="97">
        <f t="shared" si="49"/>
        <v>3761000</v>
      </c>
      <c r="AN35" s="97">
        <f t="shared" si="50"/>
        <v>36.941361359394953</v>
      </c>
      <c r="AP35" s="97">
        <f t="shared" si="59"/>
        <v>833000</v>
      </c>
      <c r="AQ35" s="97">
        <f t="shared" si="59"/>
        <v>833000</v>
      </c>
      <c r="AR35" s="97">
        <f t="shared" si="59"/>
        <v>906000</v>
      </c>
      <c r="AS35" s="97">
        <f t="shared" si="52"/>
        <v>2572000</v>
      </c>
      <c r="AT35" s="97">
        <f t="shared" si="53"/>
        <v>25.262744327669189</v>
      </c>
      <c r="AV35" s="97">
        <f t="shared" si="54"/>
        <v>6333000</v>
      </c>
      <c r="AW35" s="97">
        <f t="shared" si="55"/>
        <v>62.204105687064136</v>
      </c>
      <c r="AX35" s="97">
        <f>AG35+AV35</f>
        <v>10181000</v>
      </c>
      <c r="AY35" s="97">
        <f>AX35/(S35/100)</f>
        <v>100</v>
      </c>
      <c r="BA35" s="97">
        <f>S35-AX35</f>
        <v>0</v>
      </c>
      <c r="BB35" s="97">
        <f>BA35/(S35/100)</f>
        <v>0</v>
      </c>
      <c r="BC35" s="97">
        <f>S35-BA35</f>
        <v>10181000</v>
      </c>
    </row>
    <row r="36" spans="1:56" ht="30" customHeight="1" x14ac:dyDescent="0.2">
      <c r="A36" s="12"/>
      <c r="B36" s="3"/>
      <c r="C36" s="3"/>
      <c r="D36" s="8"/>
      <c r="E36" s="7"/>
      <c r="F36" s="3"/>
      <c r="G36" s="4">
        <v>1</v>
      </c>
      <c r="H36" s="5"/>
      <c r="I36" s="6"/>
      <c r="J36" s="7"/>
      <c r="K36" s="27"/>
      <c r="L36" s="142"/>
      <c r="M36" s="26"/>
      <c r="N36" s="31" t="s">
        <v>112</v>
      </c>
      <c r="O36" s="97">
        <f t="shared" ref="O36:P38" si="60">O37</f>
        <v>4180000</v>
      </c>
      <c r="P36" s="97">
        <f t="shared" si="60"/>
        <v>9750000</v>
      </c>
      <c r="Q36" s="97">
        <f t="shared" si="56"/>
        <v>10440000</v>
      </c>
      <c r="R36" s="97">
        <f t="shared" si="56"/>
        <v>11583000</v>
      </c>
      <c r="S36" s="97">
        <f>S37</f>
        <v>10181000</v>
      </c>
      <c r="T36" s="97"/>
      <c r="U36" s="97">
        <f t="shared" ref="U36:W37" si="61">U37</f>
        <v>0</v>
      </c>
      <c r="V36" s="97">
        <f t="shared" si="61"/>
        <v>20000</v>
      </c>
      <c r="W36" s="97">
        <f t="shared" si="61"/>
        <v>809000</v>
      </c>
      <c r="X36" s="97">
        <f t="shared" si="41"/>
        <v>829000</v>
      </c>
      <c r="Y36" s="97">
        <f t="shared" si="42"/>
        <v>8.1426186032806207</v>
      </c>
      <c r="AA36" s="97">
        <f t="shared" ref="AA36:AC38" si="62">AA37</f>
        <v>1013000</v>
      </c>
      <c r="AB36" s="97">
        <f t="shared" si="62"/>
        <v>1003000</v>
      </c>
      <c r="AC36" s="97">
        <f t="shared" si="62"/>
        <v>1003000</v>
      </c>
      <c r="AD36" s="97">
        <f t="shared" si="44"/>
        <v>3019000</v>
      </c>
      <c r="AE36" s="97">
        <f t="shared" si="45"/>
        <v>29.65327570965524</v>
      </c>
      <c r="AG36" s="97">
        <f t="shared" si="46"/>
        <v>3848000</v>
      </c>
      <c r="AH36" s="97">
        <f t="shared" si="47"/>
        <v>37.795894312935864</v>
      </c>
      <c r="AJ36" s="97">
        <f t="shared" ref="AJ36:AL38" si="63">AJ37</f>
        <v>1233000</v>
      </c>
      <c r="AK36" s="97">
        <f t="shared" si="63"/>
        <v>1228000</v>
      </c>
      <c r="AL36" s="97">
        <f t="shared" si="63"/>
        <v>1300000</v>
      </c>
      <c r="AM36" s="97">
        <f t="shared" si="49"/>
        <v>3761000</v>
      </c>
      <c r="AN36" s="97">
        <f t="shared" si="50"/>
        <v>36.941361359394953</v>
      </c>
      <c r="AP36" s="97">
        <f t="shared" ref="AP36:AR38" si="64">AP37</f>
        <v>833000</v>
      </c>
      <c r="AQ36" s="97">
        <f t="shared" si="64"/>
        <v>833000</v>
      </c>
      <c r="AR36" s="97">
        <f t="shared" si="64"/>
        <v>906000</v>
      </c>
      <c r="AS36" s="97">
        <f t="shared" si="52"/>
        <v>2572000</v>
      </c>
      <c r="AT36" s="97">
        <f t="shared" si="53"/>
        <v>25.262744327669189</v>
      </c>
      <c r="AV36" s="97">
        <f t="shared" si="54"/>
        <v>6333000</v>
      </c>
      <c r="AW36" s="97">
        <f t="shared" si="55"/>
        <v>62.204105687064136</v>
      </c>
      <c r="AX36" s="97">
        <f>AG36+AV36</f>
        <v>10181000</v>
      </c>
      <c r="AY36" s="97">
        <f>AX36/(S36/100)</f>
        <v>100</v>
      </c>
      <c r="BA36" s="97">
        <f>S36-AX36</f>
        <v>0</v>
      </c>
      <c r="BB36" s="97">
        <f>BA36/(S36/100)</f>
        <v>0</v>
      </c>
      <c r="BC36" s="97">
        <f>S36-BA36</f>
        <v>10181000</v>
      </c>
    </row>
    <row r="37" spans="1:56" ht="30" customHeight="1" x14ac:dyDescent="0.2">
      <c r="A37" s="12"/>
      <c r="B37" s="3"/>
      <c r="C37" s="3"/>
      <c r="D37" s="8"/>
      <c r="E37" s="7"/>
      <c r="F37" s="3"/>
      <c r="G37" s="4"/>
      <c r="H37" s="93" t="s">
        <v>97</v>
      </c>
      <c r="I37" s="6"/>
      <c r="J37" s="7"/>
      <c r="K37" s="27"/>
      <c r="L37" s="142"/>
      <c r="M37" s="26"/>
      <c r="N37" s="31" t="s">
        <v>112</v>
      </c>
      <c r="O37" s="97">
        <f t="shared" si="60"/>
        <v>4180000</v>
      </c>
      <c r="P37" s="97">
        <f t="shared" si="60"/>
        <v>9750000</v>
      </c>
      <c r="Q37" s="193">
        <f>Q38</f>
        <v>10440000</v>
      </c>
      <c r="R37" s="194">
        <f>R38</f>
        <v>11583000</v>
      </c>
      <c r="S37" s="97">
        <f>S38</f>
        <v>10181000</v>
      </c>
      <c r="T37" s="97"/>
      <c r="U37" s="97">
        <f t="shared" si="61"/>
        <v>0</v>
      </c>
      <c r="V37" s="97">
        <f t="shared" si="61"/>
        <v>20000</v>
      </c>
      <c r="W37" s="97">
        <f t="shared" si="61"/>
        <v>809000</v>
      </c>
      <c r="X37" s="97">
        <f t="shared" si="41"/>
        <v>829000</v>
      </c>
      <c r="Y37" s="97">
        <f t="shared" si="42"/>
        <v>8.1426186032806207</v>
      </c>
      <c r="AA37" s="97">
        <f t="shared" si="62"/>
        <v>1013000</v>
      </c>
      <c r="AB37" s="97">
        <f t="shared" si="62"/>
        <v>1003000</v>
      </c>
      <c r="AC37" s="97">
        <f t="shared" si="62"/>
        <v>1003000</v>
      </c>
      <c r="AD37" s="97">
        <f t="shared" si="44"/>
        <v>3019000</v>
      </c>
      <c r="AE37" s="97">
        <f t="shared" si="45"/>
        <v>29.65327570965524</v>
      </c>
      <c r="AG37" s="97">
        <f t="shared" si="46"/>
        <v>3848000</v>
      </c>
      <c r="AH37" s="97">
        <f t="shared" si="47"/>
        <v>37.795894312935864</v>
      </c>
      <c r="AJ37" s="97">
        <f t="shared" si="63"/>
        <v>1233000</v>
      </c>
      <c r="AK37" s="97">
        <f t="shared" si="63"/>
        <v>1228000</v>
      </c>
      <c r="AL37" s="97">
        <f t="shared" si="63"/>
        <v>1300000</v>
      </c>
      <c r="AM37" s="97">
        <f t="shared" si="49"/>
        <v>3761000</v>
      </c>
      <c r="AN37" s="97">
        <f t="shared" si="50"/>
        <v>36.941361359394953</v>
      </c>
      <c r="AP37" s="97">
        <f t="shared" si="64"/>
        <v>833000</v>
      </c>
      <c r="AQ37" s="97">
        <f t="shared" si="64"/>
        <v>833000</v>
      </c>
      <c r="AR37" s="97">
        <f t="shared" si="64"/>
        <v>906000</v>
      </c>
      <c r="AS37" s="97">
        <f t="shared" si="52"/>
        <v>2572000</v>
      </c>
      <c r="AT37" s="97">
        <f t="shared" si="53"/>
        <v>25.262744327669189</v>
      </c>
      <c r="AV37" s="97">
        <f t="shared" si="54"/>
        <v>6333000</v>
      </c>
      <c r="AW37" s="97">
        <f t="shared" si="55"/>
        <v>62.204105687064136</v>
      </c>
      <c r="AX37" s="97">
        <f>AG37+AV37</f>
        <v>10181000</v>
      </c>
      <c r="AY37" s="97">
        <f>AX37/(S37/100)</f>
        <v>100</v>
      </c>
      <c r="BA37" s="97">
        <f>S37-AX37</f>
        <v>0</v>
      </c>
      <c r="BB37" s="97">
        <f>BA37/(S37/100)</f>
        <v>0</v>
      </c>
      <c r="BC37" s="97">
        <f>S37-BA37</f>
        <v>10181000</v>
      </c>
    </row>
    <row r="38" spans="1:56" ht="30" customHeight="1" x14ac:dyDescent="0.2">
      <c r="A38" s="12"/>
      <c r="B38" s="3"/>
      <c r="C38" s="3"/>
      <c r="D38" s="8"/>
      <c r="E38" s="7"/>
      <c r="F38" s="3"/>
      <c r="G38" s="4"/>
      <c r="H38" s="5"/>
      <c r="I38" s="23">
        <v>2</v>
      </c>
      <c r="J38" s="7"/>
      <c r="K38" s="27"/>
      <c r="L38" s="142"/>
      <c r="M38" s="8"/>
      <c r="N38" s="30" t="s">
        <v>126</v>
      </c>
      <c r="O38" s="100">
        <f t="shared" si="60"/>
        <v>4180000</v>
      </c>
      <c r="P38" s="100">
        <f t="shared" si="60"/>
        <v>9750000</v>
      </c>
      <c r="Q38" s="100">
        <f t="shared" ref="Q38:W38" si="65">Q39</f>
        <v>10440000</v>
      </c>
      <c r="R38" s="100">
        <f t="shared" si="65"/>
        <v>11583000</v>
      </c>
      <c r="S38" s="100">
        <f>S39</f>
        <v>10181000</v>
      </c>
      <c r="T38" s="100"/>
      <c r="U38" s="100">
        <f t="shared" si="65"/>
        <v>0</v>
      </c>
      <c r="V38" s="100">
        <f t="shared" si="65"/>
        <v>20000</v>
      </c>
      <c r="W38" s="100">
        <f t="shared" si="65"/>
        <v>809000</v>
      </c>
      <c r="X38" s="100">
        <f t="shared" si="41"/>
        <v>829000</v>
      </c>
      <c r="Y38" s="100">
        <f t="shared" si="42"/>
        <v>8.1426186032806207</v>
      </c>
      <c r="AA38" s="100">
        <f t="shared" si="62"/>
        <v>1013000</v>
      </c>
      <c r="AB38" s="100">
        <f t="shared" si="62"/>
        <v>1003000</v>
      </c>
      <c r="AC38" s="100">
        <f t="shared" si="62"/>
        <v>1003000</v>
      </c>
      <c r="AD38" s="100">
        <f t="shared" si="44"/>
        <v>3019000</v>
      </c>
      <c r="AE38" s="100">
        <f t="shared" si="45"/>
        <v>29.65327570965524</v>
      </c>
      <c r="AG38" s="100">
        <f t="shared" si="46"/>
        <v>3848000</v>
      </c>
      <c r="AH38" s="100">
        <f t="shared" si="47"/>
        <v>37.795894312935864</v>
      </c>
      <c r="AJ38" s="100">
        <f t="shared" si="63"/>
        <v>1233000</v>
      </c>
      <c r="AK38" s="100">
        <f t="shared" si="63"/>
        <v>1228000</v>
      </c>
      <c r="AL38" s="100">
        <f t="shared" si="63"/>
        <v>1300000</v>
      </c>
      <c r="AM38" s="100">
        <f t="shared" si="49"/>
        <v>3761000</v>
      </c>
      <c r="AN38" s="100">
        <f t="shared" si="50"/>
        <v>36.941361359394953</v>
      </c>
      <c r="AP38" s="100">
        <f t="shared" si="64"/>
        <v>833000</v>
      </c>
      <c r="AQ38" s="100">
        <f t="shared" si="64"/>
        <v>833000</v>
      </c>
      <c r="AR38" s="100">
        <f t="shared" si="64"/>
        <v>906000</v>
      </c>
      <c r="AS38" s="100">
        <f t="shared" si="52"/>
        <v>2572000</v>
      </c>
      <c r="AT38" s="100">
        <f t="shared" si="53"/>
        <v>25.262744327669189</v>
      </c>
      <c r="AV38" s="100">
        <f t="shared" si="54"/>
        <v>6333000</v>
      </c>
      <c r="AW38" s="100">
        <f t="shared" si="55"/>
        <v>62.204105687064136</v>
      </c>
      <c r="AX38" s="100">
        <f>AG38+AV38</f>
        <v>10181000</v>
      </c>
      <c r="AY38" s="100">
        <f>AX38/(S38/100)</f>
        <v>100</v>
      </c>
      <c r="BA38" s="100">
        <f>S38-AX38</f>
        <v>0</v>
      </c>
      <c r="BB38" s="100">
        <f>BA38/(S38/100)</f>
        <v>0</v>
      </c>
      <c r="BC38" s="100">
        <f>S38-BA38</f>
        <v>10181000</v>
      </c>
    </row>
    <row r="39" spans="1:56" ht="30" customHeight="1" x14ac:dyDescent="0.2">
      <c r="A39" s="12"/>
      <c r="B39" s="3"/>
      <c r="C39" s="3"/>
      <c r="D39" s="8"/>
      <c r="E39" s="7"/>
      <c r="F39" s="3"/>
      <c r="G39" s="4"/>
      <c r="H39" s="5"/>
      <c r="I39" s="6"/>
      <c r="J39" s="24" t="s">
        <v>76</v>
      </c>
      <c r="K39" s="27"/>
      <c r="L39" s="142"/>
      <c r="M39" s="8"/>
      <c r="N39" s="31" t="s">
        <v>20</v>
      </c>
      <c r="O39" s="97">
        <f>O40+O41+O42+O43+O44</f>
        <v>4180000</v>
      </c>
      <c r="P39" s="97">
        <f>P40+P41+P42+P43+P44</f>
        <v>9750000</v>
      </c>
      <c r="Q39" s="97">
        <f>Q40+Q41+Q42+Q43+Q44</f>
        <v>10440000</v>
      </c>
      <c r="R39" s="97">
        <f>R40+R41+R42+R43+R44</f>
        <v>11583000</v>
      </c>
      <c r="S39" s="97">
        <f>S40+S41+S42+S43+S44</f>
        <v>10181000</v>
      </c>
      <c r="T39" s="97"/>
      <c r="U39" s="97">
        <f>U40+U41+U42+U43+U44</f>
        <v>0</v>
      </c>
      <c r="V39" s="97">
        <f>V40+V41+V42+V43+V44</f>
        <v>20000</v>
      </c>
      <c r="W39" s="97">
        <f>W40+W41+W42+W43+W44</f>
        <v>809000</v>
      </c>
      <c r="X39" s="97">
        <f t="shared" si="41"/>
        <v>829000</v>
      </c>
      <c r="Y39" s="97">
        <f t="shared" si="42"/>
        <v>8.1426186032806207</v>
      </c>
      <c r="AA39" s="97">
        <f>AA40+AA41+AA42+AA43+AA44</f>
        <v>1013000</v>
      </c>
      <c r="AB39" s="97">
        <f>AB40+AB41+AB42+AB43+AB44</f>
        <v>1003000</v>
      </c>
      <c r="AC39" s="97">
        <f>AC40+AC41+AC42+AC43+AC44</f>
        <v>1003000</v>
      </c>
      <c r="AD39" s="97">
        <f t="shared" si="44"/>
        <v>3019000</v>
      </c>
      <c r="AE39" s="97">
        <f t="shared" si="45"/>
        <v>29.65327570965524</v>
      </c>
      <c r="AG39" s="97">
        <f t="shared" si="46"/>
        <v>3848000</v>
      </c>
      <c r="AH39" s="97">
        <f t="shared" si="47"/>
        <v>37.795894312935864</v>
      </c>
      <c r="AJ39" s="97">
        <f>AJ40+AJ41+AJ42+AJ43+AJ44</f>
        <v>1233000</v>
      </c>
      <c r="AK39" s="97">
        <f>AK40+AK41+AK42+AK43+AK44</f>
        <v>1228000</v>
      </c>
      <c r="AL39" s="97">
        <f>AL40+AL41+AL42+AL43+AL44</f>
        <v>1300000</v>
      </c>
      <c r="AM39" s="97">
        <f t="shared" si="49"/>
        <v>3761000</v>
      </c>
      <c r="AN39" s="97">
        <f t="shared" si="50"/>
        <v>36.941361359394953</v>
      </c>
      <c r="AP39" s="97">
        <f>AP40+AP41+AP42+AP43+AP44</f>
        <v>833000</v>
      </c>
      <c r="AQ39" s="97">
        <f>AQ40+AQ41+AQ42+AQ43+AQ44</f>
        <v>833000</v>
      </c>
      <c r="AR39" s="97">
        <f>AR40+AR41+AR42+AR43+AR44</f>
        <v>906000</v>
      </c>
      <c r="AS39" s="97">
        <f t="shared" si="52"/>
        <v>2572000</v>
      </c>
      <c r="AT39" s="97">
        <f t="shared" si="53"/>
        <v>25.262744327669189</v>
      </c>
      <c r="AV39" s="97">
        <f t="shared" si="54"/>
        <v>6333000</v>
      </c>
      <c r="AW39" s="97">
        <f t="shared" si="55"/>
        <v>62.204105687064136</v>
      </c>
      <c r="AX39" s="97">
        <f>AG39+AV39</f>
        <v>10181000</v>
      </c>
      <c r="AY39" s="97">
        <f>AX39/(S39/100)</f>
        <v>100</v>
      </c>
      <c r="BA39" s="97">
        <f>S39-AX39</f>
        <v>0</v>
      </c>
      <c r="BB39" s="97">
        <f>BA39/(S39/100)</f>
        <v>0</v>
      </c>
      <c r="BC39" s="97">
        <f>S39-BA39</f>
        <v>10181000</v>
      </c>
    </row>
    <row r="40" spans="1:56" ht="30" customHeight="1" x14ac:dyDescent="0.2">
      <c r="A40" s="12"/>
      <c r="B40" s="3"/>
      <c r="C40" s="3"/>
      <c r="D40" s="8"/>
      <c r="E40" s="7"/>
      <c r="F40" s="3"/>
      <c r="G40" s="4"/>
      <c r="H40" s="5"/>
      <c r="I40" s="6"/>
      <c r="J40" s="7"/>
      <c r="K40" s="59">
        <v>1</v>
      </c>
      <c r="L40" s="142"/>
      <c r="M40" s="8"/>
      <c r="N40" s="41" t="s">
        <v>21</v>
      </c>
      <c r="O40" s="98">
        <v>3400000</v>
      </c>
      <c r="P40" s="98">
        <v>8680000</v>
      </c>
      <c r="Q40" s="51">
        <v>9370000</v>
      </c>
      <c r="R40" s="52">
        <v>10513000</v>
      </c>
      <c r="S40" s="98">
        <v>8736000</v>
      </c>
      <c r="T40" s="98"/>
      <c r="U40" s="98"/>
      <c r="V40" s="98">
        <v>2000</v>
      </c>
      <c r="W40" s="98">
        <v>678000</v>
      </c>
      <c r="X40" s="98">
        <f t="shared" si="41"/>
        <v>680000</v>
      </c>
      <c r="Y40" s="98">
        <f t="shared" si="42"/>
        <v>7.7838827838827838</v>
      </c>
      <c r="AA40" s="98">
        <v>873000</v>
      </c>
      <c r="AB40" s="98">
        <v>873000</v>
      </c>
      <c r="AC40" s="98">
        <v>873000</v>
      </c>
      <c r="AD40" s="98">
        <f t="shared" si="44"/>
        <v>2619000</v>
      </c>
      <c r="AE40" s="98">
        <f t="shared" si="45"/>
        <v>29.979395604395606</v>
      </c>
      <c r="AG40" s="98">
        <f t="shared" si="46"/>
        <v>3299000</v>
      </c>
      <c r="AH40" s="98">
        <f t="shared" si="47"/>
        <v>37.763278388278387</v>
      </c>
      <c r="AJ40" s="98">
        <v>1056000</v>
      </c>
      <c r="AK40" s="98">
        <v>1056000</v>
      </c>
      <c r="AL40" s="98">
        <v>1128000</v>
      </c>
      <c r="AM40" s="98">
        <f t="shared" si="49"/>
        <v>3240000</v>
      </c>
      <c r="AN40" s="98">
        <f t="shared" si="50"/>
        <v>37.087912087912088</v>
      </c>
      <c r="AP40" s="98">
        <v>708000</v>
      </c>
      <c r="AQ40" s="98">
        <v>708000</v>
      </c>
      <c r="AR40" s="98">
        <v>781000</v>
      </c>
      <c r="AS40" s="98">
        <f t="shared" si="52"/>
        <v>2197000</v>
      </c>
      <c r="AT40" s="98">
        <f t="shared" si="53"/>
        <v>25.148809523809526</v>
      </c>
      <c r="AV40" s="98">
        <f t="shared" si="54"/>
        <v>5437000</v>
      </c>
      <c r="AW40" s="98">
        <f t="shared" si="55"/>
        <v>62.236721611721613</v>
      </c>
      <c r="AX40" s="98">
        <f>AG40+AV40</f>
        <v>8736000</v>
      </c>
      <c r="AY40" s="98">
        <f>AX40/(S40/100)</f>
        <v>100</v>
      </c>
      <c r="BA40" s="98">
        <f>S40-AX40</f>
        <v>0</v>
      </c>
      <c r="BB40" s="98">
        <f>BA40/(S40/100)</f>
        <v>0</v>
      </c>
      <c r="BC40" s="98">
        <f>S40-BA40</f>
        <v>8736000</v>
      </c>
      <c r="BD40" s="347"/>
    </row>
    <row r="41" spans="1:56" ht="30" customHeight="1" x14ac:dyDescent="0.2">
      <c r="A41" s="12"/>
      <c r="B41" s="3"/>
      <c r="C41" s="3"/>
      <c r="D41" s="8"/>
      <c r="E41" s="7"/>
      <c r="F41" s="3"/>
      <c r="G41" s="4"/>
      <c r="H41" s="5"/>
      <c r="I41" s="6"/>
      <c r="J41" s="7"/>
      <c r="K41" s="59">
        <v>2</v>
      </c>
      <c r="L41" s="142"/>
      <c r="M41" s="8"/>
      <c r="N41" s="41" t="s">
        <v>22</v>
      </c>
      <c r="O41" s="98">
        <v>300000</v>
      </c>
      <c r="P41" s="98">
        <v>520000</v>
      </c>
      <c r="Q41" s="51">
        <v>520000</v>
      </c>
      <c r="R41" s="52">
        <v>520000</v>
      </c>
      <c r="S41" s="98">
        <v>650000</v>
      </c>
      <c r="T41" s="98"/>
      <c r="U41" s="98"/>
      <c r="V41" s="98"/>
      <c r="W41" s="98">
        <v>60000</v>
      </c>
      <c r="X41" s="98">
        <f t="shared" si="41"/>
        <v>60000</v>
      </c>
      <c r="Y41" s="98">
        <f t="shared" si="42"/>
        <v>9.2307692307692299</v>
      </c>
      <c r="AA41" s="98">
        <v>60000</v>
      </c>
      <c r="AB41" s="98">
        <v>60000</v>
      </c>
      <c r="AC41" s="98">
        <v>60000</v>
      </c>
      <c r="AD41" s="98">
        <f t="shared" si="44"/>
        <v>180000</v>
      </c>
      <c r="AE41" s="98">
        <f t="shared" si="45"/>
        <v>27.692307692307693</v>
      </c>
      <c r="AG41" s="98">
        <f t="shared" si="46"/>
        <v>240000</v>
      </c>
      <c r="AH41" s="98">
        <f t="shared" si="47"/>
        <v>36.92307692307692</v>
      </c>
      <c r="AJ41" s="98">
        <v>80000</v>
      </c>
      <c r="AK41" s="98">
        <v>75000</v>
      </c>
      <c r="AL41" s="98">
        <v>75000</v>
      </c>
      <c r="AM41" s="98">
        <f t="shared" si="49"/>
        <v>230000</v>
      </c>
      <c r="AN41" s="98">
        <f t="shared" si="50"/>
        <v>35.384615384615387</v>
      </c>
      <c r="AP41" s="98">
        <v>60000</v>
      </c>
      <c r="AQ41" s="98">
        <v>60000</v>
      </c>
      <c r="AR41" s="98">
        <v>60000</v>
      </c>
      <c r="AS41" s="98">
        <f t="shared" si="52"/>
        <v>180000</v>
      </c>
      <c r="AT41" s="98">
        <f t="shared" si="53"/>
        <v>27.692307692307693</v>
      </c>
      <c r="AV41" s="98">
        <f t="shared" si="54"/>
        <v>410000</v>
      </c>
      <c r="AW41" s="98">
        <f t="shared" si="55"/>
        <v>63.07692307692308</v>
      </c>
      <c r="AX41" s="98">
        <f>AG41+AV41</f>
        <v>650000</v>
      </c>
      <c r="AY41" s="98">
        <f>AX41/(S41/100)</f>
        <v>100</v>
      </c>
      <c r="BA41" s="98">
        <f>S41-AX41</f>
        <v>0</v>
      </c>
      <c r="BB41" s="98">
        <f>BA41/(S41/100)</f>
        <v>0</v>
      </c>
      <c r="BC41" s="98">
        <f>S41-BA41</f>
        <v>650000</v>
      </c>
      <c r="BD41" s="347"/>
    </row>
    <row r="42" spans="1:56" ht="30" customHeight="1" x14ac:dyDescent="0.2">
      <c r="A42" s="12"/>
      <c r="B42" s="3"/>
      <c r="C42" s="3"/>
      <c r="D42" s="8"/>
      <c r="E42" s="7"/>
      <c r="F42" s="3"/>
      <c r="G42" s="4"/>
      <c r="H42" s="5"/>
      <c r="I42" s="6"/>
      <c r="J42" s="7"/>
      <c r="K42" s="59">
        <v>3</v>
      </c>
      <c r="L42" s="142"/>
      <c r="M42" s="8"/>
      <c r="N42" s="41" t="s">
        <v>43</v>
      </c>
      <c r="O42" s="98">
        <v>400000</v>
      </c>
      <c r="P42" s="98">
        <v>500000</v>
      </c>
      <c r="Q42" s="51">
        <v>500000</v>
      </c>
      <c r="R42" s="52">
        <v>500000</v>
      </c>
      <c r="S42" s="98">
        <v>600000</v>
      </c>
      <c r="T42" s="98"/>
      <c r="U42" s="98"/>
      <c r="V42" s="98">
        <v>18000</v>
      </c>
      <c r="W42" s="98">
        <v>62000</v>
      </c>
      <c r="X42" s="98">
        <f t="shared" si="41"/>
        <v>80000</v>
      </c>
      <c r="Y42" s="98">
        <f t="shared" si="42"/>
        <v>13.333333333333334</v>
      </c>
      <c r="AA42" s="98">
        <v>60000</v>
      </c>
      <c r="AB42" s="98">
        <v>50000</v>
      </c>
      <c r="AC42" s="98">
        <v>50000</v>
      </c>
      <c r="AD42" s="98">
        <f t="shared" si="44"/>
        <v>160000</v>
      </c>
      <c r="AE42" s="98">
        <f t="shared" si="45"/>
        <v>26.666666666666668</v>
      </c>
      <c r="AG42" s="98">
        <f t="shared" si="46"/>
        <v>240000</v>
      </c>
      <c r="AH42" s="98">
        <f t="shared" si="47"/>
        <v>40</v>
      </c>
      <c r="AJ42" s="98">
        <v>75000</v>
      </c>
      <c r="AK42" s="98">
        <v>75000</v>
      </c>
      <c r="AL42" s="98">
        <v>75000</v>
      </c>
      <c r="AM42" s="98">
        <f t="shared" si="49"/>
        <v>225000</v>
      </c>
      <c r="AN42" s="98">
        <f t="shared" si="50"/>
        <v>37.5</v>
      </c>
      <c r="AP42" s="98">
        <v>45000</v>
      </c>
      <c r="AQ42" s="98">
        <v>45000</v>
      </c>
      <c r="AR42" s="98">
        <v>45000</v>
      </c>
      <c r="AS42" s="98">
        <f t="shared" si="52"/>
        <v>135000</v>
      </c>
      <c r="AT42" s="98">
        <f t="shared" si="53"/>
        <v>22.5</v>
      </c>
      <c r="AV42" s="98">
        <f t="shared" si="54"/>
        <v>360000</v>
      </c>
      <c r="AW42" s="98">
        <f t="shared" si="55"/>
        <v>60</v>
      </c>
      <c r="AX42" s="98">
        <f>AG42+AV42</f>
        <v>600000</v>
      </c>
      <c r="AY42" s="98">
        <f>AX42/(S42/100)</f>
        <v>100</v>
      </c>
      <c r="BA42" s="98">
        <f>S42-AX42</f>
        <v>0</v>
      </c>
      <c r="BB42" s="98">
        <f>BA42/(S42/100)</f>
        <v>0</v>
      </c>
      <c r="BC42" s="98">
        <f>S42-BA42</f>
        <v>600000</v>
      </c>
      <c r="BD42" s="347"/>
    </row>
    <row r="43" spans="1:56" ht="30" customHeight="1" x14ac:dyDescent="0.2">
      <c r="A43" s="12"/>
      <c r="B43" s="3"/>
      <c r="C43" s="3"/>
      <c r="D43" s="8"/>
      <c r="E43" s="7"/>
      <c r="F43" s="3"/>
      <c r="G43" s="4"/>
      <c r="H43" s="5"/>
      <c r="I43" s="6"/>
      <c r="J43" s="7"/>
      <c r="K43" s="59">
        <v>6</v>
      </c>
      <c r="L43" s="142"/>
      <c r="M43" s="8"/>
      <c r="N43" s="41" t="s">
        <v>65</v>
      </c>
      <c r="O43" s="98">
        <v>40000</v>
      </c>
      <c r="P43" s="98">
        <v>50000</v>
      </c>
      <c r="Q43" s="51">
        <v>50000</v>
      </c>
      <c r="R43" s="52">
        <v>50000</v>
      </c>
      <c r="S43" s="98">
        <v>195000</v>
      </c>
      <c r="T43" s="98"/>
      <c r="U43" s="98"/>
      <c r="V43" s="98"/>
      <c r="W43" s="98">
        <v>9000</v>
      </c>
      <c r="X43" s="98">
        <f t="shared" si="41"/>
        <v>9000</v>
      </c>
      <c r="Y43" s="98">
        <f t="shared" si="42"/>
        <v>4.615384615384615</v>
      </c>
      <c r="AA43" s="98">
        <v>20000</v>
      </c>
      <c r="AB43" s="98">
        <v>20000</v>
      </c>
      <c r="AC43" s="98">
        <v>20000</v>
      </c>
      <c r="AD43" s="98">
        <f t="shared" si="44"/>
        <v>60000</v>
      </c>
      <c r="AE43" s="98">
        <f t="shared" si="45"/>
        <v>30.76923076923077</v>
      </c>
      <c r="AG43" s="98">
        <f t="shared" si="46"/>
        <v>69000</v>
      </c>
      <c r="AH43" s="98">
        <f t="shared" si="47"/>
        <v>35.384615384615387</v>
      </c>
      <c r="AJ43" s="98">
        <v>22000</v>
      </c>
      <c r="AK43" s="98">
        <v>22000</v>
      </c>
      <c r="AL43" s="98">
        <v>22000</v>
      </c>
      <c r="AM43" s="98">
        <f t="shared" si="49"/>
        <v>66000</v>
      </c>
      <c r="AN43" s="98">
        <f t="shared" si="50"/>
        <v>33.846153846153847</v>
      </c>
      <c r="AP43" s="98">
        <v>20000</v>
      </c>
      <c r="AQ43" s="98">
        <v>20000</v>
      </c>
      <c r="AR43" s="98">
        <v>20000</v>
      </c>
      <c r="AS43" s="98">
        <f t="shared" si="52"/>
        <v>60000</v>
      </c>
      <c r="AT43" s="98">
        <f t="shared" si="53"/>
        <v>30.76923076923077</v>
      </c>
      <c r="AV43" s="98">
        <f t="shared" si="54"/>
        <v>126000</v>
      </c>
      <c r="AW43" s="98">
        <f t="shared" si="55"/>
        <v>64.615384615384613</v>
      </c>
      <c r="AX43" s="98">
        <f>AG43+AV43</f>
        <v>195000</v>
      </c>
      <c r="AY43" s="98">
        <f>AX43/(S43/100)</f>
        <v>100</v>
      </c>
      <c r="BA43" s="98">
        <f>S43-AX43</f>
        <v>0</v>
      </c>
      <c r="BB43" s="98">
        <f>BA43/(S43/100)</f>
        <v>0</v>
      </c>
      <c r="BC43" s="98">
        <f>S43-BA43</f>
        <v>195000</v>
      </c>
      <c r="BD43" s="347"/>
    </row>
    <row r="44" spans="1:56" ht="30" customHeight="1" x14ac:dyDescent="0.2">
      <c r="A44" s="12"/>
      <c r="B44" s="3"/>
      <c r="C44" s="3"/>
      <c r="D44" s="8"/>
      <c r="E44" s="7"/>
      <c r="F44" s="3"/>
      <c r="G44" s="4"/>
      <c r="H44" s="5"/>
      <c r="I44" s="6"/>
      <c r="J44" s="7"/>
      <c r="K44" s="59">
        <v>9</v>
      </c>
      <c r="L44" s="142"/>
      <c r="M44" s="8"/>
      <c r="N44" s="41" t="s">
        <v>66</v>
      </c>
      <c r="O44" s="98">
        <v>40000</v>
      </c>
      <c r="P44" s="98"/>
      <c r="Q44" s="51"/>
      <c r="R44" s="52"/>
      <c r="S44" s="98"/>
      <c r="T44" s="98"/>
      <c r="U44" s="98"/>
      <c r="V44" s="98"/>
      <c r="W44" s="98"/>
      <c r="X44" s="98">
        <f t="shared" si="41"/>
        <v>0</v>
      </c>
      <c r="Y44" s="98" t="e">
        <f t="shared" si="42"/>
        <v>#DIV/0!</v>
      </c>
      <c r="AA44" s="98"/>
      <c r="AB44" s="98"/>
      <c r="AC44" s="98"/>
      <c r="AD44" s="98">
        <f t="shared" si="44"/>
        <v>0</v>
      </c>
      <c r="AE44" s="98" t="e">
        <f t="shared" si="45"/>
        <v>#DIV/0!</v>
      </c>
      <c r="AG44" s="98">
        <f t="shared" si="46"/>
        <v>0</v>
      </c>
      <c r="AH44" s="98" t="e">
        <f t="shared" si="47"/>
        <v>#DIV/0!</v>
      </c>
      <c r="AJ44" s="98"/>
      <c r="AK44" s="98"/>
      <c r="AL44" s="98"/>
      <c r="AM44" s="98">
        <f t="shared" si="49"/>
        <v>0</v>
      </c>
      <c r="AN44" s="98" t="e">
        <f t="shared" si="50"/>
        <v>#DIV/0!</v>
      </c>
      <c r="AP44" s="98"/>
      <c r="AQ44" s="98"/>
      <c r="AR44" s="98"/>
      <c r="AS44" s="98">
        <f t="shared" si="52"/>
        <v>0</v>
      </c>
      <c r="AT44" s="98" t="e">
        <f t="shared" si="53"/>
        <v>#DIV/0!</v>
      </c>
      <c r="AV44" s="98">
        <f t="shared" si="54"/>
        <v>0</v>
      </c>
      <c r="AW44" s="98" t="e">
        <f t="shared" si="55"/>
        <v>#DIV/0!</v>
      </c>
      <c r="AX44" s="98">
        <f>AG44+AV44</f>
        <v>0</v>
      </c>
      <c r="AY44" s="98" t="e">
        <f>AX44/(S44/100)</f>
        <v>#DIV/0!</v>
      </c>
      <c r="BA44" s="98">
        <f>S44-AX44</f>
        <v>0</v>
      </c>
      <c r="BB44" s="98" t="e">
        <f>BA44/(S44/100)</f>
        <v>#DIV/0!</v>
      </c>
      <c r="BC44" s="98">
        <f>S44-BA44</f>
        <v>0</v>
      </c>
    </row>
    <row r="45" spans="1:56" ht="30" customHeight="1" x14ac:dyDescent="0.2">
      <c r="A45" s="12"/>
      <c r="B45" s="3"/>
      <c r="C45" s="3"/>
      <c r="D45" s="14" t="s">
        <v>76</v>
      </c>
      <c r="E45" s="7"/>
      <c r="F45" s="3"/>
      <c r="G45" s="4"/>
      <c r="H45" s="5"/>
      <c r="I45" s="6"/>
      <c r="J45" s="7"/>
      <c r="K45" s="27"/>
      <c r="L45" s="142"/>
      <c r="M45" s="8"/>
      <c r="N45" s="195" t="s">
        <v>141</v>
      </c>
      <c r="O45" s="197">
        <f>O46</f>
        <v>2000000</v>
      </c>
      <c r="P45" s="197">
        <f>P46</f>
        <v>2200000</v>
      </c>
      <c r="Q45" s="197">
        <f t="shared" ref="Q45:W45" si="66">Q46</f>
        <v>1500000</v>
      </c>
      <c r="R45" s="197">
        <f t="shared" si="66"/>
        <v>1500000</v>
      </c>
      <c r="S45" s="197">
        <f>S46</f>
        <v>2500000</v>
      </c>
      <c r="T45" s="197"/>
      <c r="U45" s="197">
        <f t="shared" si="66"/>
        <v>0</v>
      </c>
      <c r="V45" s="197">
        <f t="shared" si="66"/>
        <v>0</v>
      </c>
      <c r="W45" s="197">
        <f t="shared" si="66"/>
        <v>500000</v>
      </c>
      <c r="X45" s="197">
        <f t="shared" ref="X45:X56" si="67">U45+V45+W45</f>
        <v>500000</v>
      </c>
      <c r="Y45" s="197">
        <f t="shared" ref="Y45:Y56" si="68">X45/(S45/100)</f>
        <v>20</v>
      </c>
      <c r="AA45" s="197">
        <f t="shared" ref="AA45:AC50" si="69">AA46</f>
        <v>170000</v>
      </c>
      <c r="AB45" s="197">
        <f t="shared" si="69"/>
        <v>170000</v>
      </c>
      <c r="AC45" s="197">
        <f t="shared" si="69"/>
        <v>170000</v>
      </c>
      <c r="AD45" s="197">
        <f t="shared" ref="AD45:AD56" si="70">AA45+AB45+AC45</f>
        <v>510000</v>
      </c>
      <c r="AE45" s="197">
        <f t="shared" ref="AE45:AE56" si="71">AD45/(S45/100)</f>
        <v>20.399999999999999</v>
      </c>
      <c r="AG45" s="197">
        <f t="shared" ref="AG45:AG56" si="72">X45+AD45</f>
        <v>1010000</v>
      </c>
      <c r="AH45" s="197">
        <f t="shared" ref="AH45:AH56" si="73">AG45/(S45/100)</f>
        <v>40.4</v>
      </c>
      <c r="AJ45" s="197">
        <f t="shared" ref="AJ45:AL50" si="74">AJ46</f>
        <v>350000</v>
      </c>
      <c r="AK45" s="197">
        <f t="shared" si="74"/>
        <v>350000</v>
      </c>
      <c r="AL45" s="197">
        <f t="shared" si="74"/>
        <v>350000</v>
      </c>
      <c r="AM45" s="197">
        <f t="shared" ref="AM45:AM56" si="75">AJ45+AK45+AL45</f>
        <v>1050000</v>
      </c>
      <c r="AN45" s="197">
        <f t="shared" ref="AN45:AN56" si="76">AM45/(S45/100)</f>
        <v>42</v>
      </c>
      <c r="AP45" s="197">
        <f t="shared" ref="AP45:AR50" si="77">AP46</f>
        <v>120000</v>
      </c>
      <c r="AQ45" s="197">
        <f t="shared" si="77"/>
        <v>120000</v>
      </c>
      <c r="AR45" s="197">
        <f t="shared" si="77"/>
        <v>200000</v>
      </c>
      <c r="AS45" s="197">
        <f t="shared" ref="AS45:AS56" si="78">AP45+AQ45+AR45</f>
        <v>440000</v>
      </c>
      <c r="AT45" s="197">
        <f t="shared" ref="AT45:AT56" si="79">AS45/(S45/100)</f>
        <v>17.600000000000001</v>
      </c>
      <c r="AV45" s="197">
        <f t="shared" ref="AV45:AV56" si="80">AM45+AS45</f>
        <v>1490000</v>
      </c>
      <c r="AW45" s="197">
        <f t="shared" ref="AW45:AW56" si="81">AV45/(S45/100)</f>
        <v>59.6</v>
      </c>
      <c r="AX45" s="197">
        <f>AG45+AV45</f>
        <v>2500000</v>
      </c>
      <c r="AY45" s="197">
        <f>AX45/(S45/100)</f>
        <v>100</v>
      </c>
      <c r="BA45" s="197">
        <f>S45-AX45</f>
        <v>0</v>
      </c>
      <c r="BB45" s="197">
        <f>BA45/(S45/100)</f>
        <v>0</v>
      </c>
      <c r="BC45" s="197">
        <f>S45-BA45</f>
        <v>2500000</v>
      </c>
    </row>
    <row r="46" spans="1:56" ht="30" customHeight="1" x14ac:dyDescent="0.2">
      <c r="A46" s="12"/>
      <c r="B46" s="3"/>
      <c r="C46" s="3"/>
      <c r="D46" s="8"/>
      <c r="E46" s="1" t="s">
        <v>75</v>
      </c>
      <c r="F46" s="3"/>
      <c r="G46" s="4"/>
      <c r="H46" s="5"/>
      <c r="I46" s="6"/>
      <c r="J46" s="7"/>
      <c r="K46" s="27"/>
      <c r="L46" s="142"/>
      <c r="M46" s="8"/>
      <c r="N46" s="40" t="s">
        <v>45</v>
      </c>
      <c r="O46" s="99">
        <f t="shared" ref="O46:W50" si="82">O47</f>
        <v>2000000</v>
      </c>
      <c r="P46" s="99">
        <f t="shared" si="82"/>
        <v>2200000</v>
      </c>
      <c r="Q46" s="50">
        <f t="shared" si="82"/>
        <v>1500000</v>
      </c>
      <c r="R46" s="192">
        <f t="shared" si="82"/>
        <v>1500000</v>
      </c>
      <c r="S46" s="99">
        <f t="shared" si="82"/>
        <v>2500000</v>
      </c>
      <c r="T46" s="99"/>
      <c r="U46" s="99">
        <f t="shared" si="82"/>
        <v>0</v>
      </c>
      <c r="V46" s="99">
        <f t="shared" si="82"/>
        <v>0</v>
      </c>
      <c r="W46" s="99">
        <f t="shared" si="82"/>
        <v>500000</v>
      </c>
      <c r="X46" s="99">
        <f t="shared" si="67"/>
        <v>500000</v>
      </c>
      <c r="Y46" s="99">
        <f t="shared" si="68"/>
        <v>20</v>
      </c>
      <c r="AA46" s="99">
        <f t="shared" si="69"/>
        <v>170000</v>
      </c>
      <c r="AB46" s="99">
        <f t="shared" si="69"/>
        <v>170000</v>
      </c>
      <c r="AC46" s="99">
        <f t="shared" si="69"/>
        <v>170000</v>
      </c>
      <c r="AD46" s="99">
        <f t="shared" si="70"/>
        <v>510000</v>
      </c>
      <c r="AE46" s="99">
        <f t="shared" si="71"/>
        <v>20.399999999999999</v>
      </c>
      <c r="AG46" s="99">
        <f t="shared" si="72"/>
        <v>1010000</v>
      </c>
      <c r="AH46" s="99">
        <f t="shared" si="73"/>
        <v>40.4</v>
      </c>
      <c r="AJ46" s="99">
        <f t="shared" si="74"/>
        <v>350000</v>
      </c>
      <c r="AK46" s="99">
        <f t="shared" si="74"/>
        <v>350000</v>
      </c>
      <c r="AL46" s="99">
        <f t="shared" si="74"/>
        <v>350000</v>
      </c>
      <c r="AM46" s="99">
        <f t="shared" si="75"/>
        <v>1050000</v>
      </c>
      <c r="AN46" s="99">
        <f t="shared" si="76"/>
        <v>42</v>
      </c>
      <c r="AP46" s="99">
        <f t="shared" si="77"/>
        <v>120000</v>
      </c>
      <c r="AQ46" s="99">
        <f t="shared" si="77"/>
        <v>120000</v>
      </c>
      <c r="AR46" s="99">
        <f t="shared" si="77"/>
        <v>200000</v>
      </c>
      <c r="AS46" s="99">
        <f t="shared" si="78"/>
        <v>440000</v>
      </c>
      <c r="AT46" s="99">
        <f t="shared" si="79"/>
        <v>17.600000000000001</v>
      </c>
      <c r="AV46" s="99">
        <f t="shared" si="80"/>
        <v>1490000</v>
      </c>
      <c r="AW46" s="99">
        <f t="shared" si="81"/>
        <v>59.6</v>
      </c>
      <c r="AX46" s="99">
        <f>AG46+AV46</f>
        <v>2500000</v>
      </c>
      <c r="AY46" s="99">
        <f>AX46/(S46/100)</f>
        <v>100</v>
      </c>
      <c r="BA46" s="99">
        <f>S46-AX46</f>
        <v>0</v>
      </c>
      <c r="BB46" s="99">
        <f>BA46/(S46/100)</f>
        <v>0</v>
      </c>
      <c r="BC46" s="99">
        <f>S46-BA46</f>
        <v>2500000</v>
      </c>
    </row>
    <row r="47" spans="1:56" ht="30" customHeight="1" x14ac:dyDescent="0.2">
      <c r="A47" s="12"/>
      <c r="B47" s="3"/>
      <c r="C47" s="3"/>
      <c r="D47" s="8"/>
      <c r="E47" s="7"/>
      <c r="F47" s="17">
        <v>2</v>
      </c>
      <c r="G47" s="4"/>
      <c r="H47" s="5"/>
      <c r="I47" s="6"/>
      <c r="J47" s="7"/>
      <c r="K47" s="27"/>
      <c r="L47" s="142"/>
      <c r="M47" s="8"/>
      <c r="N47" s="31" t="s">
        <v>46</v>
      </c>
      <c r="O47" s="97">
        <f t="shared" si="82"/>
        <v>2000000</v>
      </c>
      <c r="P47" s="97">
        <f t="shared" si="82"/>
        <v>2200000</v>
      </c>
      <c r="Q47" s="193">
        <f t="shared" si="82"/>
        <v>1500000</v>
      </c>
      <c r="R47" s="194">
        <f t="shared" si="82"/>
        <v>1500000</v>
      </c>
      <c r="S47" s="97">
        <f t="shared" si="82"/>
        <v>2500000</v>
      </c>
      <c r="T47" s="97"/>
      <c r="U47" s="97">
        <f t="shared" si="82"/>
        <v>0</v>
      </c>
      <c r="V47" s="97">
        <f t="shared" si="82"/>
        <v>0</v>
      </c>
      <c r="W47" s="97">
        <f t="shared" si="82"/>
        <v>500000</v>
      </c>
      <c r="X47" s="97">
        <f t="shared" si="67"/>
        <v>500000</v>
      </c>
      <c r="Y47" s="97">
        <f t="shared" si="68"/>
        <v>20</v>
      </c>
      <c r="AA47" s="97">
        <f t="shared" si="69"/>
        <v>170000</v>
      </c>
      <c r="AB47" s="97">
        <f t="shared" si="69"/>
        <v>170000</v>
      </c>
      <c r="AC47" s="97">
        <f t="shared" si="69"/>
        <v>170000</v>
      </c>
      <c r="AD47" s="97">
        <f t="shared" si="70"/>
        <v>510000</v>
      </c>
      <c r="AE47" s="97">
        <f t="shared" si="71"/>
        <v>20.399999999999999</v>
      </c>
      <c r="AG47" s="97">
        <f t="shared" si="72"/>
        <v>1010000</v>
      </c>
      <c r="AH47" s="97">
        <f t="shared" si="73"/>
        <v>40.4</v>
      </c>
      <c r="AJ47" s="97">
        <f t="shared" si="74"/>
        <v>350000</v>
      </c>
      <c r="AK47" s="97">
        <f t="shared" si="74"/>
        <v>350000</v>
      </c>
      <c r="AL47" s="97">
        <f t="shared" si="74"/>
        <v>350000</v>
      </c>
      <c r="AM47" s="97">
        <f t="shared" si="75"/>
        <v>1050000</v>
      </c>
      <c r="AN47" s="97">
        <f t="shared" si="76"/>
        <v>42</v>
      </c>
      <c r="AP47" s="97">
        <f t="shared" si="77"/>
        <v>120000</v>
      </c>
      <c r="AQ47" s="97">
        <f t="shared" si="77"/>
        <v>120000</v>
      </c>
      <c r="AR47" s="97">
        <f t="shared" si="77"/>
        <v>200000</v>
      </c>
      <c r="AS47" s="97">
        <f t="shared" si="78"/>
        <v>440000</v>
      </c>
      <c r="AT47" s="97">
        <f t="shared" si="79"/>
        <v>17.600000000000001</v>
      </c>
      <c r="AV47" s="97">
        <f t="shared" si="80"/>
        <v>1490000</v>
      </c>
      <c r="AW47" s="97">
        <f t="shared" si="81"/>
        <v>59.6</v>
      </c>
      <c r="AX47" s="97">
        <f>AG47+AV47</f>
        <v>2500000</v>
      </c>
      <c r="AY47" s="97">
        <f>AX47/(S47/100)</f>
        <v>100</v>
      </c>
      <c r="BA47" s="97">
        <f>S47-AX47</f>
        <v>0</v>
      </c>
      <c r="BB47" s="97">
        <f>BA47/(S47/100)</f>
        <v>0</v>
      </c>
      <c r="BC47" s="97">
        <f>S47-BA47</f>
        <v>2500000</v>
      </c>
    </row>
    <row r="48" spans="1:56" ht="30" customHeight="1" x14ac:dyDescent="0.2">
      <c r="A48" s="12"/>
      <c r="B48" s="3"/>
      <c r="C48" s="3"/>
      <c r="D48" s="8"/>
      <c r="E48" s="7"/>
      <c r="F48" s="3"/>
      <c r="G48" s="21">
        <v>0</v>
      </c>
      <c r="H48" s="22"/>
      <c r="I48" s="6"/>
      <c r="J48" s="7"/>
      <c r="K48" s="27"/>
      <c r="L48" s="142"/>
      <c r="M48" s="8"/>
      <c r="N48" s="31" t="s">
        <v>46</v>
      </c>
      <c r="O48" s="97">
        <f t="shared" si="82"/>
        <v>2000000</v>
      </c>
      <c r="P48" s="97">
        <f t="shared" si="82"/>
        <v>2200000</v>
      </c>
      <c r="Q48" s="193">
        <f t="shared" si="82"/>
        <v>1500000</v>
      </c>
      <c r="R48" s="194">
        <f t="shared" si="82"/>
        <v>1500000</v>
      </c>
      <c r="S48" s="97">
        <f t="shared" si="82"/>
        <v>2500000</v>
      </c>
      <c r="T48" s="97"/>
      <c r="U48" s="97">
        <f t="shared" si="82"/>
        <v>0</v>
      </c>
      <c r="V48" s="97">
        <f t="shared" si="82"/>
        <v>0</v>
      </c>
      <c r="W48" s="97">
        <f t="shared" si="82"/>
        <v>500000</v>
      </c>
      <c r="X48" s="97">
        <f t="shared" si="67"/>
        <v>500000</v>
      </c>
      <c r="Y48" s="97">
        <f t="shared" si="68"/>
        <v>20</v>
      </c>
      <c r="AA48" s="97">
        <f t="shared" si="69"/>
        <v>170000</v>
      </c>
      <c r="AB48" s="97">
        <f t="shared" si="69"/>
        <v>170000</v>
      </c>
      <c r="AC48" s="97">
        <f t="shared" si="69"/>
        <v>170000</v>
      </c>
      <c r="AD48" s="97">
        <f t="shared" si="70"/>
        <v>510000</v>
      </c>
      <c r="AE48" s="97">
        <f t="shared" si="71"/>
        <v>20.399999999999999</v>
      </c>
      <c r="AG48" s="97">
        <f t="shared" si="72"/>
        <v>1010000</v>
      </c>
      <c r="AH48" s="97">
        <f t="shared" si="73"/>
        <v>40.4</v>
      </c>
      <c r="AJ48" s="97">
        <f t="shared" si="74"/>
        <v>350000</v>
      </c>
      <c r="AK48" s="97">
        <f t="shared" si="74"/>
        <v>350000</v>
      </c>
      <c r="AL48" s="97">
        <f t="shared" si="74"/>
        <v>350000</v>
      </c>
      <c r="AM48" s="97">
        <f t="shared" si="75"/>
        <v>1050000</v>
      </c>
      <c r="AN48" s="97">
        <f t="shared" si="76"/>
        <v>42</v>
      </c>
      <c r="AP48" s="97">
        <f t="shared" si="77"/>
        <v>120000</v>
      </c>
      <c r="AQ48" s="97">
        <f t="shared" si="77"/>
        <v>120000</v>
      </c>
      <c r="AR48" s="97">
        <f t="shared" si="77"/>
        <v>200000</v>
      </c>
      <c r="AS48" s="97">
        <f t="shared" si="78"/>
        <v>440000</v>
      </c>
      <c r="AT48" s="97">
        <f t="shared" si="79"/>
        <v>17.600000000000001</v>
      </c>
      <c r="AV48" s="97">
        <f t="shared" si="80"/>
        <v>1490000</v>
      </c>
      <c r="AW48" s="97">
        <f t="shared" si="81"/>
        <v>59.6</v>
      </c>
      <c r="AX48" s="97">
        <f>AG48+AV48</f>
        <v>2500000</v>
      </c>
      <c r="AY48" s="97">
        <f>AX48/(S48/100)</f>
        <v>100</v>
      </c>
      <c r="BA48" s="97">
        <f>S48-AX48</f>
        <v>0</v>
      </c>
      <c r="BB48" s="97">
        <f>BA48/(S48/100)</f>
        <v>0</v>
      </c>
      <c r="BC48" s="97">
        <f>S48-BA48</f>
        <v>2500000</v>
      </c>
    </row>
    <row r="49" spans="1:56" ht="30" customHeight="1" x14ac:dyDescent="0.2">
      <c r="A49" s="12"/>
      <c r="B49" s="3"/>
      <c r="C49" s="3"/>
      <c r="D49" s="8"/>
      <c r="E49" s="7"/>
      <c r="F49" s="3"/>
      <c r="G49" s="21"/>
      <c r="H49" s="92" t="s">
        <v>97</v>
      </c>
      <c r="I49" s="6"/>
      <c r="J49" s="7"/>
      <c r="K49" s="27"/>
      <c r="L49" s="142"/>
      <c r="M49" s="8"/>
      <c r="N49" s="31" t="s">
        <v>46</v>
      </c>
      <c r="O49" s="97">
        <f t="shared" si="82"/>
        <v>2000000</v>
      </c>
      <c r="P49" s="97">
        <f t="shared" si="82"/>
        <v>2200000</v>
      </c>
      <c r="Q49" s="193">
        <f t="shared" si="82"/>
        <v>1500000</v>
      </c>
      <c r="R49" s="194">
        <f t="shared" si="82"/>
        <v>1500000</v>
      </c>
      <c r="S49" s="97">
        <f t="shared" si="82"/>
        <v>2500000</v>
      </c>
      <c r="T49" s="97"/>
      <c r="U49" s="97">
        <f t="shared" si="82"/>
        <v>0</v>
      </c>
      <c r="V49" s="97">
        <f t="shared" si="82"/>
        <v>0</v>
      </c>
      <c r="W49" s="97">
        <f t="shared" si="82"/>
        <v>500000</v>
      </c>
      <c r="X49" s="97">
        <f t="shared" si="67"/>
        <v>500000</v>
      </c>
      <c r="Y49" s="97">
        <f t="shared" si="68"/>
        <v>20</v>
      </c>
      <c r="AA49" s="97">
        <f t="shared" si="69"/>
        <v>170000</v>
      </c>
      <c r="AB49" s="97">
        <f t="shared" si="69"/>
        <v>170000</v>
      </c>
      <c r="AC49" s="97">
        <f t="shared" si="69"/>
        <v>170000</v>
      </c>
      <c r="AD49" s="97">
        <f t="shared" si="70"/>
        <v>510000</v>
      </c>
      <c r="AE49" s="97">
        <f t="shared" si="71"/>
        <v>20.399999999999999</v>
      </c>
      <c r="AG49" s="97">
        <f t="shared" si="72"/>
        <v>1010000</v>
      </c>
      <c r="AH49" s="97">
        <f t="shared" si="73"/>
        <v>40.4</v>
      </c>
      <c r="AJ49" s="97">
        <f t="shared" si="74"/>
        <v>350000</v>
      </c>
      <c r="AK49" s="97">
        <f t="shared" si="74"/>
        <v>350000</v>
      </c>
      <c r="AL49" s="97">
        <f t="shared" si="74"/>
        <v>350000</v>
      </c>
      <c r="AM49" s="97">
        <f t="shared" si="75"/>
        <v>1050000</v>
      </c>
      <c r="AN49" s="97">
        <f t="shared" si="76"/>
        <v>42</v>
      </c>
      <c r="AP49" s="97">
        <f t="shared" si="77"/>
        <v>120000</v>
      </c>
      <c r="AQ49" s="97">
        <f t="shared" si="77"/>
        <v>120000</v>
      </c>
      <c r="AR49" s="97">
        <f t="shared" si="77"/>
        <v>200000</v>
      </c>
      <c r="AS49" s="97">
        <f t="shared" si="78"/>
        <v>440000</v>
      </c>
      <c r="AT49" s="97">
        <f t="shared" si="79"/>
        <v>17.600000000000001</v>
      </c>
      <c r="AV49" s="97">
        <f t="shared" si="80"/>
        <v>1490000</v>
      </c>
      <c r="AW49" s="97">
        <f t="shared" si="81"/>
        <v>59.6</v>
      </c>
      <c r="AX49" s="97">
        <f>AG49+AV49</f>
        <v>2500000</v>
      </c>
      <c r="AY49" s="97">
        <f>AX49/(S49/100)</f>
        <v>100</v>
      </c>
      <c r="BA49" s="97">
        <f>S49-AX49</f>
        <v>0</v>
      </c>
      <c r="BB49" s="97">
        <f>BA49/(S49/100)</f>
        <v>0</v>
      </c>
      <c r="BC49" s="97">
        <f>S49-BA49</f>
        <v>2500000</v>
      </c>
    </row>
    <row r="50" spans="1:56" ht="30" customHeight="1" x14ac:dyDescent="0.2">
      <c r="A50" s="12"/>
      <c r="B50" s="3"/>
      <c r="C50" s="3"/>
      <c r="D50" s="8"/>
      <c r="E50" s="7"/>
      <c r="F50" s="3"/>
      <c r="G50" s="4"/>
      <c r="H50" s="5"/>
      <c r="I50" s="23">
        <v>2</v>
      </c>
      <c r="J50" s="7"/>
      <c r="K50" s="27"/>
      <c r="L50" s="142"/>
      <c r="M50" s="8"/>
      <c r="N50" s="30" t="s">
        <v>126</v>
      </c>
      <c r="O50" s="100">
        <f>O51</f>
        <v>2000000</v>
      </c>
      <c r="P50" s="100">
        <f>P51</f>
        <v>2200000</v>
      </c>
      <c r="Q50" s="100">
        <f t="shared" si="82"/>
        <v>1500000</v>
      </c>
      <c r="R50" s="100">
        <f t="shared" si="82"/>
        <v>1500000</v>
      </c>
      <c r="S50" s="100">
        <f>S51</f>
        <v>2500000</v>
      </c>
      <c r="T50" s="100"/>
      <c r="U50" s="100">
        <f t="shared" si="82"/>
        <v>0</v>
      </c>
      <c r="V50" s="100">
        <f t="shared" si="82"/>
        <v>0</v>
      </c>
      <c r="W50" s="100">
        <f t="shared" si="82"/>
        <v>500000</v>
      </c>
      <c r="X50" s="100">
        <f t="shared" si="67"/>
        <v>500000</v>
      </c>
      <c r="Y50" s="100">
        <f t="shared" si="68"/>
        <v>20</v>
      </c>
      <c r="AA50" s="100">
        <f t="shared" si="69"/>
        <v>170000</v>
      </c>
      <c r="AB50" s="100">
        <f t="shared" si="69"/>
        <v>170000</v>
      </c>
      <c r="AC50" s="100">
        <f t="shared" si="69"/>
        <v>170000</v>
      </c>
      <c r="AD50" s="100">
        <f t="shared" si="70"/>
        <v>510000</v>
      </c>
      <c r="AE50" s="100">
        <f t="shared" si="71"/>
        <v>20.399999999999999</v>
      </c>
      <c r="AG50" s="100">
        <f t="shared" si="72"/>
        <v>1010000</v>
      </c>
      <c r="AH50" s="100">
        <f t="shared" si="73"/>
        <v>40.4</v>
      </c>
      <c r="AJ50" s="100">
        <f t="shared" si="74"/>
        <v>350000</v>
      </c>
      <c r="AK50" s="100">
        <f t="shared" si="74"/>
        <v>350000</v>
      </c>
      <c r="AL50" s="100">
        <f t="shared" si="74"/>
        <v>350000</v>
      </c>
      <c r="AM50" s="100">
        <f t="shared" si="75"/>
        <v>1050000</v>
      </c>
      <c r="AN50" s="100">
        <f t="shared" si="76"/>
        <v>42</v>
      </c>
      <c r="AP50" s="100">
        <f t="shared" si="77"/>
        <v>120000</v>
      </c>
      <c r="AQ50" s="100">
        <f t="shared" si="77"/>
        <v>120000</v>
      </c>
      <c r="AR50" s="100">
        <f t="shared" si="77"/>
        <v>200000</v>
      </c>
      <c r="AS50" s="100">
        <f t="shared" si="78"/>
        <v>440000</v>
      </c>
      <c r="AT50" s="100">
        <f t="shared" si="79"/>
        <v>17.600000000000001</v>
      </c>
      <c r="AV50" s="100">
        <f t="shared" si="80"/>
        <v>1490000</v>
      </c>
      <c r="AW50" s="100">
        <f t="shared" si="81"/>
        <v>59.6</v>
      </c>
      <c r="AX50" s="100">
        <f>AG50+AV50</f>
        <v>2500000</v>
      </c>
      <c r="AY50" s="100">
        <f>AX50/(S50/100)</f>
        <v>100</v>
      </c>
      <c r="BA50" s="100">
        <f>S50-AX50</f>
        <v>0</v>
      </c>
      <c r="BB50" s="100">
        <f>BA50/(S50/100)</f>
        <v>0</v>
      </c>
      <c r="BC50" s="100">
        <f>S50-BA50</f>
        <v>2500000</v>
      </c>
    </row>
    <row r="51" spans="1:56" ht="30" customHeight="1" x14ac:dyDescent="0.2">
      <c r="A51" s="12"/>
      <c r="B51" s="3"/>
      <c r="C51" s="3"/>
      <c r="D51" s="8"/>
      <c r="E51" s="7"/>
      <c r="F51" s="3"/>
      <c r="G51" s="4"/>
      <c r="H51" s="5"/>
      <c r="I51" s="6"/>
      <c r="J51" s="24" t="s">
        <v>76</v>
      </c>
      <c r="K51" s="27"/>
      <c r="L51" s="142"/>
      <c r="M51" s="8"/>
      <c r="N51" s="31" t="s">
        <v>20</v>
      </c>
      <c r="O51" s="97">
        <f>O52</f>
        <v>2000000</v>
      </c>
      <c r="P51" s="97">
        <f>P52</f>
        <v>2200000</v>
      </c>
      <c r="Q51" s="193">
        <f>Q52</f>
        <v>1500000</v>
      </c>
      <c r="R51" s="194">
        <f>R52</f>
        <v>1500000</v>
      </c>
      <c r="S51" s="97">
        <f>S52</f>
        <v>2500000</v>
      </c>
      <c r="T51" s="97"/>
      <c r="U51" s="97">
        <f>U52</f>
        <v>0</v>
      </c>
      <c r="V51" s="97">
        <f>V52</f>
        <v>0</v>
      </c>
      <c r="W51" s="97">
        <f>W52</f>
        <v>500000</v>
      </c>
      <c r="X51" s="97">
        <f t="shared" si="67"/>
        <v>500000</v>
      </c>
      <c r="Y51" s="97">
        <f t="shared" si="68"/>
        <v>20</v>
      </c>
      <c r="AA51" s="97">
        <f>AA52</f>
        <v>170000</v>
      </c>
      <c r="AB51" s="97">
        <f>AB52</f>
        <v>170000</v>
      </c>
      <c r="AC51" s="97">
        <f>AC52</f>
        <v>170000</v>
      </c>
      <c r="AD51" s="97">
        <f t="shared" si="70"/>
        <v>510000</v>
      </c>
      <c r="AE51" s="97">
        <f t="shared" si="71"/>
        <v>20.399999999999999</v>
      </c>
      <c r="AG51" s="97">
        <f t="shared" si="72"/>
        <v>1010000</v>
      </c>
      <c r="AH51" s="97">
        <f t="shared" si="73"/>
        <v>40.4</v>
      </c>
      <c r="AJ51" s="97">
        <f>AJ52</f>
        <v>350000</v>
      </c>
      <c r="AK51" s="97">
        <f>AK52</f>
        <v>350000</v>
      </c>
      <c r="AL51" s="97">
        <f>AL52</f>
        <v>350000</v>
      </c>
      <c r="AM51" s="97">
        <f t="shared" si="75"/>
        <v>1050000</v>
      </c>
      <c r="AN51" s="97">
        <f t="shared" si="76"/>
        <v>42</v>
      </c>
      <c r="AP51" s="97">
        <f>AP52</f>
        <v>120000</v>
      </c>
      <c r="AQ51" s="97">
        <f>AQ52</f>
        <v>120000</v>
      </c>
      <c r="AR51" s="97">
        <f>AR52</f>
        <v>200000</v>
      </c>
      <c r="AS51" s="97">
        <f t="shared" si="78"/>
        <v>440000</v>
      </c>
      <c r="AT51" s="97">
        <f t="shared" si="79"/>
        <v>17.600000000000001</v>
      </c>
      <c r="AV51" s="97">
        <f t="shared" si="80"/>
        <v>1490000</v>
      </c>
      <c r="AW51" s="97">
        <f t="shared" si="81"/>
        <v>59.6</v>
      </c>
      <c r="AX51" s="97">
        <f>AG51+AV51</f>
        <v>2500000</v>
      </c>
      <c r="AY51" s="97">
        <f>AX51/(S51/100)</f>
        <v>100</v>
      </c>
      <c r="BA51" s="97">
        <f>S51-AX51</f>
        <v>0</v>
      </c>
      <c r="BB51" s="97">
        <f>BA51/(S51/100)</f>
        <v>0</v>
      </c>
      <c r="BC51" s="97">
        <f>S51-BA51</f>
        <v>2500000</v>
      </c>
    </row>
    <row r="52" spans="1:56" ht="30" customHeight="1" x14ac:dyDescent="0.2">
      <c r="A52" s="12"/>
      <c r="B52" s="3"/>
      <c r="C52" s="3"/>
      <c r="D52" s="8"/>
      <c r="E52" s="7"/>
      <c r="F52" s="3"/>
      <c r="G52" s="4"/>
      <c r="H52" s="5"/>
      <c r="I52" s="6"/>
      <c r="J52" s="7"/>
      <c r="K52" s="59">
        <v>1</v>
      </c>
      <c r="L52" s="142"/>
      <c r="M52" s="8"/>
      <c r="N52" s="41" t="s">
        <v>21</v>
      </c>
      <c r="O52" s="98">
        <v>2000000</v>
      </c>
      <c r="P52" s="98">
        <v>2200000</v>
      </c>
      <c r="Q52" s="51">
        <v>1500000</v>
      </c>
      <c r="R52" s="52">
        <v>1500000</v>
      </c>
      <c r="S52" s="522">
        <v>2500000</v>
      </c>
      <c r="T52" s="98"/>
      <c r="U52" s="98"/>
      <c r="V52" s="98"/>
      <c r="W52" s="522">
        <v>500000</v>
      </c>
      <c r="X52" s="98">
        <f t="shared" si="67"/>
        <v>500000</v>
      </c>
      <c r="Y52" s="98">
        <f t="shared" si="68"/>
        <v>20</v>
      </c>
      <c r="AA52" s="522">
        <v>170000</v>
      </c>
      <c r="AB52" s="522">
        <v>170000</v>
      </c>
      <c r="AC52" s="522">
        <v>170000</v>
      </c>
      <c r="AD52" s="98">
        <f t="shared" si="70"/>
        <v>510000</v>
      </c>
      <c r="AE52" s="98">
        <f t="shared" si="71"/>
        <v>20.399999999999999</v>
      </c>
      <c r="AG52" s="98">
        <f t="shared" si="72"/>
        <v>1010000</v>
      </c>
      <c r="AH52" s="98">
        <f t="shared" si="73"/>
        <v>40.4</v>
      </c>
      <c r="AJ52" s="522">
        <v>350000</v>
      </c>
      <c r="AK52" s="522">
        <v>350000</v>
      </c>
      <c r="AL52" s="522">
        <v>350000</v>
      </c>
      <c r="AM52" s="98">
        <f t="shared" si="75"/>
        <v>1050000</v>
      </c>
      <c r="AN52" s="98">
        <f t="shared" si="76"/>
        <v>42</v>
      </c>
      <c r="AP52" s="522">
        <v>120000</v>
      </c>
      <c r="AQ52" s="522">
        <v>120000</v>
      </c>
      <c r="AR52" s="522">
        <v>200000</v>
      </c>
      <c r="AS52" s="98">
        <f t="shared" si="78"/>
        <v>440000</v>
      </c>
      <c r="AT52" s="98">
        <f t="shared" si="79"/>
        <v>17.600000000000001</v>
      </c>
      <c r="AV52" s="98">
        <f t="shared" si="80"/>
        <v>1490000</v>
      </c>
      <c r="AW52" s="98">
        <f t="shared" si="81"/>
        <v>59.6</v>
      </c>
      <c r="AX52" s="98">
        <f>AG52+AV52</f>
        <v>2500000</v>
      </c>
      <c r="AY52" s="98">
        <f>AX52/(S52/100)</f>
        <v>100</v>
      </c>
      <c r="BA52" s="98">
        <f>S52-AX52</f>
        <v>0</v>
      </c>
      <c r="BB52" s="98">
        <f>BA52/(S52/100)</f>
        <v>0</v>
      </c>
      <c r="BC52" s="98">
        <f>S52-BA52</f>
        <v>2500000</v>
      </c>
      <c r="BD52" s="347"/>
    </row>
    <row r="53" spans="1:56" s="318" customFormat="1" ht="30" customHeight="1" x14ac:dyDescent="0.2">
      <c r="A53" s="307"/>
      <c r="B53" s="308"/>
      <c r="C53" s="308"/>
      <c r="D53" s="309" t="s">
        <v>72</v>
      </c>
      <c r="E53" s="310"/>
      <c r="F53" s="308"/>
      <c r="G53" s="311"/>
      <c r="H53" s="312"/>
      <c r="I53" s="313"/>
      <c r="J53" s="310"/>
      <c r="K53" s="314"/>
      <c r="L53" s="315"/>
      <c r="M53" s="316"/>
      <c r="N53" s="195" t="s">
        <v>137</v>
      </c>
      <c r="O53" s="197">
        <f>O54</f>
        <v>2120000</v>
      </c>
      <c r="P53" s="197">
        <f>P54</f>
        <v>1250000</v>
      </c>
      <c r="Q53" s="197">
        <f>Q54</f>
        <v>1319000</v>
      </c>
      <c r="R53" s="197">
        <f>R54</f>
        <v>1398000</v>
      </c>
      <c r="S53" s="197">
        <f>S54</f>
        <v>1319000</v>
      </c>
      <c r="T53" s="197"/>
      <c r="U53" s="197">
        <f>U54</f>
        <v>0</v>
      </c>
      <c r="V53" s="197">
        <f>V54</f>
        <v>0</v>
      </c>
      <c r="W53" s="197">
        <f>W54</f>
        <v>100000</v>
      </c>
      <c r="X53" s="197">
        <f t="shared" si="67"/>
        <v>100000</v>
      </c>
      <c r="Y53" s="197">
        <f t="shared" si="68"/>
        <v>7.5815011372251702</v>
      </c>
      <c r="Z53" s="306"/>
      <c r="AA53" s="197">
        <f>AA54</f>
        <v>100000</v>
      </c>
      <c r="AB53" s="197">
        <f>AB54</f>
        <v>100000</v>
      </c>
      <c r="AC53" s="197">
        <f>AC54</f>
        <v>100000</v>
      </c>
      <c r="AD53" s="197">
        <f t="shared" si="70"/>
        <v>300000</v>
      </c>
      <c r="AE53" s="197">
        <f t="shared" si="71"/>
        <v>22.744503411675513</v>
      </c>
      <c r="AF53" s="306"/>
      <c r="AG53" s="197">
        <f t="shared" si="72"/>
        <v>400000</v>
      </c>
      <c r="AH53" s="197">
        <f t="shared" si="73"/>
        <v>30.326004548900681</v>
      </c>
      <c r="AI53" s="306"/>
      <c r="AJ53" s="197">
        <f>AJ54</f>
        <v>200000</v>
      </c>
      <c r="AK53" s="197">
        <f>AK54</f>
        <v>200000</v>
      </c>
      <c r="AL53" s="197">
        <f>AL54</f>
        <v>200000</v>
      </c>
      <c r="AM53" s="197">
        <f t="shared" si="75"/>
        <v>600000</v>
      </c>
      <c r="AN53" s="197">
        <f t="shared" si="76"/>
        <v>45.489006823351026</v>
      </c>
      <c r="AO53" s="306"/>
      <c r="AP53" s="197">
        <f>AP54</f>
        <v>109000</v>
      </c>
      <c r="AQ53" s="197">
        <f>AQ54</f>
        <v>100000</v>
      </c>
      <c r="AR53" s="197">
        <f>AR54</f>
        <v>110000</v>
      </c>
      <c r="AS53" s="197">
        <f t="shared" si="78"/>
        <v>319000</v>
      </c>
      <c r="AT53" s="197">
        <f t="shared" si="79"/>
        <v>24.184988627748293</v>
      </c>
      <c r="AU53" s="306"/>
      <c r="AV53" s="197">
        <f t="shared" si="80"/>
        <v>919000</v>
      </c>
      <c r="AW53" s="197">
        <f t="shared" si="81"/>
        <v>69.673995451099316</v>
      </c>
      <c r="AX53" s="197">
        <f>AG53+AV53</f>
        <v>1319000</v>
      </c>
      <c r="AY53" s="197">
        <f>AX53/(S53/100)</f>
        <v>100</v>
      </c>
      <c r="AZ53" s="306"/>
      <c r="BA53" s="197">
        <f>S53-AX53</f>
        <v>0</v>
      </c>
      <c r="BB53" s="197">
        <f>BA53/(S53/100)</f>
        <v>0</v>
      </c>
      <c r="BC53" s="197">
        <f>S53-BA53</f>
        <v>1319000</v>
      </c>
    </row>
    <row r="54" spans="1:56" ht="30" customHeight="1" x14ac:dyDescent="0.2">
      <c r="A54" s="12"/>
      <c r="B54" s="3"/>
      <c r="C54" s="3"/>
      <c r="D54" s="8"/>
      <c r="E54" s="1" t="s">
        <v>73</v>
      </c>
      <c r="F54" s="3"/>
      <c r="G54" s="4"/>
      <c r="H54" s="5"/>
      <c r="I54" s="6"/>
      <c r="J54" s="7"/>
      <c r="K54" s="27"/>
      <c r="L54" s="142"/>
      <c r="M54" s="8"/>
      <c r="N54" s="40" t="s">
        <v>14</v>
      </c>
      <c r="O54" s="99">
        <f t="shared" ref="O54:W56" si="83">O55</f>
        <v>2120000</v>
      </c>
      <c r="P54" s="99">
        <f t="shared" si="83"/>
        <v>1250000</v>
      </c>
      <c r="Q54" s="50">
        <f t="shared" si="83"/>
        <v>1319000</v>
      </c>
      <c r="R54" s="192">
        <f t="shared" si="83"/>
        <v>1398000</v>
      </c>
      <c r="S54" s="99">
        <f t="shared" si="83"/>
        <v>1319000</v>
      </c>
      <c r="T54" s="99"/>
      <c r="U54" s="99">
        <f t="shared" si="83"/>
        <v>0</v>
      </c>
      <c r="V54" s="99">
        <f t="shared" si="83"/>
        <v>0</v>
      </c>
      <c r="W54" s="99">
        <f t="shared" si="83"/>
        <v>100000</v>
      </c>
      <c r="X54" s="99">
        <f t="shared" si="67"/>
        <v>100000</v>
      </c>
      <c r="Y54" s="99">
        <f t="shared" si="68"/>
        <v>7.5815011372251702</v>
      </c>
      <c r="AA54" s="99">
        <f t="shared" ref="AA54:AC56" si="84">AA55</f>
        <v>100000</v>
      </c>
      <c r="AB54" s="99">
        <f t="shared" si="84"/>
        <v>100000</v>
      </c>
      <c r="AC54" s="99">
        <f t="shared" si="84"/>
        <v>100000</v>
      </c>
      <c r="AD54" s="99">
        <f t="shared" si="70"/>
        <v>300000</v>
      </c>
      <c r="AE54" s="99">
        <f t="shared" si="71"/>
        <v>22.744503411675513</v>
      </c>
      <c r="AG54" s="99">
        <f t="shared" si="72"/>
        <v>400000</v>
      </c>
      <c r="AH54" s="99">
        <f t="shared" si="73"/>
        <v>30.326004548900681</v>
      </c>
      <c r="AJ54" s="99">
        <f t="shared" ref="AJ54:AL56" si="85">AJ55</f>
        <v>200000</v>
      </c>
      <c r="AK54" s="99">
        <f t="shared" si="85"/>
        <v>200000</v>
      </c>
      <c r="AL54" s="99">
        <f t="shared" si="85"/>
        <v>200000</v>
      </c>
      <c r="AM54" s="99">
        <f t="shared" si="75"/>
        <v>600000</v>
      </c>
      <c r="AN54" s="99">
        <f t="shared" si="76"/>
        <v>45.489006823351026</v>
      </c>
      <c r="AP54" s="99">
        <f t="shared" ref="AP54:AR56" si="86">AP55</f>
        <v>109000</v>
      </c>
      <c r="AQ54" s="99">
        <f t="shared" si="86"/>
        <v>100000</v>
      </c>
      <c r="AR54" s="99">
        <f t="shared" si="86"/>
        <v>110000</v>
      </c>
      <c r="AS54" s="99">
        <f t="shared" si="78"/>
        <v>319000</v>
      </c>
      <c r="AT54" s="99">
        <f t="shared" si="79"/>
        <v>24.184988627748293</v>
      </c>
      <c r="AV54" s="99">
        <f t="shared" si="80"/>
        <v>919000</v>
      </c>
      <c r="AW54" s="99">
        <f t="shared" si="81"/>
        <v>69.673995451099316</v>
      </c>
      <c r="AX54" s="99">
        <f>AG54+AV54</f>
        <v>1319000</v>
      </c>
      <c r="AY54" s="99">
        <f>AX54/(S54/100)</f>
        <v>100</v>
      </c>
      <c r="BA54" s="99">
        <f>S54-AX54</f>
        <v>0</v>
      </c>
      <c r="BB54" s="99">
        <f>BA54/(S54/100)</f>
        <v>0</v>
      </c>
      <c r="BC54" s="99">
        <f>S54-BA54</f>
        <v>1319000</v>
      </c>
    </row>
    <row r="55" spans="1:56" ht="30" customHeight="1" x14ac:dyDescent="0.2">
      <c r="A55" s="12"/>
      <c r="B55" s="3"/>
      <c r="C55" s="3"/>
      <c r="D55" s="8"/>
      <c r="E55" s="7"/>
      <c r="F55" s="17">
        <v>6</v>
      </c>
      <c r="G55" s="4"/>
      <c r="H55" s="5"/>
      <c r="I55" s="6"/>
      <c r="J55" s="7"/>
      <c r="K55" s="27"/>
      <c r="L55" s="142"/>
      <c r="M55" s="8"/>
      <c r="N55" s="31" t="s">
        <v>47</v>
      </c>
      <c r="O55" s="97">
        <f t="shared" si="83"/>
        <v>2120000</v>
      </c>
      <c r="P55" s="97">
        <f t="shared" si="83"/>
        <v>1250000</v>
      </c>
      <c r="Q55" s="193">
        <f t="shared" si="83"/>
        <v>1319000</v>
      </c>
      <c r="R55" s="194">
        <f t="shared" si="83"/>
        <v>1398000</v>
      </c>
      <c r="S55" s="97">
        <f t="shared" si="83"/>
        <v>1319000</v>
      </c>
      <c r="T55" s="97"/>
      <c r="U55" s="97">
        <f t="shared" si="83"/>
        <v>0</v>
      </c>
      <c r="V55" s="97">
        <f t="shared" si="83"/>
        <v>0</v>
      </c>
      <c r="W55" s="97">
        <f t="shared" si="83"/>
        <v>100000</v>
      </c>
      <c r="X55" s="97">
        <f t="shared" si="67"/>
        <v>100000</v>
      </c>
      <c r="Y55" s="97">
        <f t="shared" si="68"/>
        <v>7.5815011372251702</v>
      </c>
      <c r="AA55" s="97">
        <f t="shared" si="84"/>
        <v>100000</v>
      </c>
      <c r="AB55" s="97">
        <f t="shared" si="84"/>
        <v>100000</v>
      </c>
      <c r="AC55" s="97">
        <f t="shared" si="84"/>
        <v>100000</v>
      </c>
      <c r="AD55" s="97">
        <f t="shared" si="70"/>
        <v>300000</v>
      </c>
      <c r="AE55" s="97">
        <f t="shared" si="71"/>
        <v>22.744503411675513</v>
      </c>
      <c r="AG55" s="97">
        <f t="shared" si="72"/>
        <v>400000</v>
      </c>
      <c r="AH55" s="97">
        <f t="shared" si="73"/>
        <v>30.326004548900681</v>
      </c>
      <c r="AJ55" s="97">
        <f t="shared" si="85"/>
        <v>200000</v>
      </c>
      <c r="AK55" s="97">
        <f t="shared" si="85"/>
        <v>200000</v>
      </c>
      <c r="AL55" s="97">
        <f t="shared" si="85"/>
        <v>200000</v>
      </c>
      <c r="AM55" s="97">
        <f t="shared" si="75"/>
        <v>600000</v>
      </c>
      <c r="AN55" s="97">
        <f t="shared" si="76"/>
        <v>45.489006823351026</v>
      </c>
      <c r="AP55" s="97">
        <f t="shared" si="86"/>
        <v>109000</v>
      </c>
      <c r="AQ55" s="97">
        <f t="shared" si="86"/>
        <v>100000</v>
      </c>
      <c r="AR55" s="97">
        <f t="shared" si="86"/>
        <v>110000</v>
      </c>
      <c r="AS55" s="97">
        <f t="shared" si="78"/>
        <v>319000</v>
      </c>
      <c r="AT55" s="97">
        <f t="shared" si="79"/>
        <v>24.184988627748293</v>
      </c>
      <c r="AV55" s="97">
        <f t="shared" si="80"/>
        <v>919000</v>
      </c>
      <c r="AW55" s="97">
        <f t="shared" si="81"/>
        <v>69.673995451099316</v>
      </c>
      <c r="AX55" s="97">
        <f>AG55+AV55</f>
        <v>1319000</v>
      </c>
      <c r="AY55" s="97">
        <f>AX55/(S55/100)</f>
        <v>100</v>
      </c>
      <c r="BA55" s="97">
        <f>S55-AX55</f>
        <v>0</v>
      </c>
      <c r="BB55" s="97">
        <f>BA55/(S55/100)</f>
        <v>0</v>
      </c>
      <c r="BC55" s="97">
        <f>S55-BA55</f>
        <v>1319000</v>
      </c>
    </row>
    <row r="56" spans="1:56" ht="30" customHeight="1" x14ac:dyDescent="0.2">
      <c r="A56" s="12"/>
      <c r="B56" s="3"/>
      <c r="C56" s="3"/>
      <c r="D56" s="8"/>
      <c r="E56" s="7"/>
      <c r="F56" s="3"/>
      <c r="G56" s="21">
        <v>0</v>
      </c>
      <c r="H56" s="22"/>
      <c r="I56" s="6"/>
      <c r="J56" s="7"/>
      <c r="K56" s="27"/>
      <c r="L56" s="142"/>
      <c r="M56" s="8"/>
      <c r="N56" s="31" t="s">
        <v>47</v>
      </c>
      <c r="O56" s="97">
        <f t="shared" ref="O56:P59" si="87">O57</f>
        <v>2120000</v>
      </c>
      <c r="P56" s="97">
        <f t="shared" si="87"/>
        <v>1250000</v>
      </c>
      <c r="Q56" s="97">
        <f t="shared" si="83"/>
        <v>1319000</v>
      </c>
      <c r="R56" s="97">
        <f t="shared" si="83"/>
        <v>1398000</v>
      </c>
      <c r="S56" s="97">
        <f>S57</f>
        <v>1319000</v>
      </c>
      <c r="T56" s="97"/>
      <c r="U56" s="97">
        <f t="shared" si="83"/>
        <v>0</v>
      </c>
      <c r="V56" s="97">
        <f t="shared" si="83"/>
        <v>0</v>
      </c>
      <c r="W56" s="97">
        <f t="shared" si="83"/>
        <v>100000</v>
      </c>
      <c r="X56" s="97">
        <f t="shared" si="67"/>
        <v>100000</v>
      </c>
      <c r="Y56" s="97">
        <f t="shared" si="68"/>
        <v>7.5815011372251702</v>
      </c>
      <c r="AA56" s="97">
        <f t="shared" si="84"/>
        <v>100000</v>
      </c>
      <c r="AB56" s="97">
        <f t="shared" si="84"/>
        <v>100000</v>
      </c>
      <c r="AC56" s="97">
        <f t="shared" si="84"/>
        <v>100000</v>
      </c>
      <c r="AD56" s="97">
        <f t="shared" si="70"/>
        <v>300000</v>
      </c>
      <c r="AE56" s="97">
        <f t="shared" si="71"/>
        <v>22.744503411675513</v>
      </c>
      <c r="AG56" s="97">
        <f t="shared" si="72"/>
        <v>400000</v>
      </c>
      <c r="AH56" s="97">
        <f t="shared" si="73"/>
        <v>30.326004548900681</v>
      </c>
      <c r="AJ56" s="97">
        <f t="shared" si="85"/>
        <v>200000</v>
      </c>
      <c r="AK56" s="97">
        <f t="shared" si="85"/>
        <v>200000</v>
      </c>
      <c r="AL56" s="97">
        <f t="shared" si="85"/>
        <v>200000</v>
      </c>
      <c r="AM56" s="97">
        <f t="shared" si="75"/>
        <v>600000</v>
      </c>
      <c r="AN56" s="97">
        <f t="shared" si="76"/>
        <v>45.489006823351026</v>
      </c>
      <c r="AP56" s="97">
        <f t="shared" si="86"/>
        <v>109000</v>
      </c>
      <c r="AQ56" s="97">
        <f t="shared" si="86"/>
        <v>100000</v>
      </c>
      <c r="AR56" s="97">
        <f t="shared" si="86"/>
        <v>110000</v>
      </c>
      <c r="AS56" s="97">
        <f t="shared" si="78"/>
        <v>319000</v>
      </c>
      <c r="AT56" s="97">
        <f t="shared" si="79"/>
        <v>24.184988627748293</v>
      </c>
      <c r="AV56" s="97">
        <f t="shared" si="80"/>
        <v>919000</v>
      </c>
      <c r="AW56" s="97">
        <f t="shared" si="81"/>
        <v>69.673995451099316</v>
      </c>
      <c r="AX56" s="97">
        <f>AG56+AV56</f>
        <v>1319000</v>
      </c>
      <c r="AY56" s="97">
        <f>AX56/(S56/100)</f>
        <v>100</v>
      </c>
      <c r="BA56" s="97">
        <f>S56-AX56</f>
        <v>0</v>
      </c>
      <c r="BB56" s="97">
        <f>BA56/(S56/100)</f>
        <v>0</v>
      </c>
      <c r="BC56" s="97">
        <f>S56-BA56</f>
        <v>1319000</v>
      </c>
    </row>
    <row r="57" spans="1:56" ht="30" customHeight="1" x14ac:dyDescent="0.2">
      <c r="A57" s="12"/>
      <c r="B57" s="3"/>
      <c r="C57" s="3"/>
      <c r="D57" s="8"/>
      <c r="E57" s="7"/>
      <c r="F57" s="3"/>
      <c r="G57" s="21"/>
      <c r="H57" s="84" t="s">
        <v>72</v>
      </c>
      <c r="I57" s="126"/>
      <c r="J57" s="114"/>
      <c r="K57" s="172"/>
      <c r="L57" s="148"/>
      <c r="M57" s="115"/>
      <c r="N57" s="85" t="s">
        <v>107</v>
      </c>
      <c r="O57" s="105">
        <f t="shared" si="87"/>
        <v>2120000</v>
      </c>
      <c r="P57" s="105">
        <f t="shared" si="87"/>
        <v>1250000</v>
      </c>
      <c r="Q57" s="302">
        <f>Q58</f>
        <v>1319000</v>
      </c>
      <c r="R57" s="303">
        <f>R58</f>
        <v>1398000</v>
      </c>
      <c r="S57" s="105">
        <f>S58</f>
        <v>1319000</v>
      </c>
      <c r="T57" s="105"/>
      <c r="U57" s="105">
        <f>U58</f>
        <v>0</v>
      </c>
      <c r="V57" s="105">
        <f>V58</f>
        <v>0</v>
      </c>
      <c r="W57" s="105">
        <f>W58</f>
        <v>100000</v>
      </c>
      <c r="X57" s="105">
        <f>U57+V57+W57</f>
        <v>100000</v>
      </c>
      <c r="Y57" s="105">
        <f>X57/(S57/100)</f>
        <v>7.5815011372251702</v>
      </c>
      <c r="AA57" s="105">
        <f t="shared" ref="AA57:AC59" si="88">AA58</f>
        <v>100000</v>
      </c>
      <c r="AB57" s="105">
        <f t="shared" si="88"/>
        <v>100000</v>
      </c>
      <c r="AC57" s="105">
        <f t="shared" si="88"/>
        <v>100000</v>
      </c>
      <c r="AD57" s="105">
        <f>AA57+AB57+AC57</f>
        <v>300000</v>
      </c>
      <c r="AE57" s="105">
        <f>AD57/(S57/100)</f>
        <v>22.744503411675513</v>
      </c>
      <c r="AG57" s="105">
        <f>X57+AD57</f>
        <v>400000</v>
      </c>
      <c r="AH57" s="105">
        <f>AG57/(S57/100)</f>
        <v>30.326004548900681</v>
      </c>
      <c r="AJ57" s="105">
        <f t="shared" ref="AJ57:AL59" si="89">AJ58</f>
        <v>200000</v>
      </c>
      <c r="AK57" s="105">
        <f t="shared" si="89"/>
        <v>200000</v>
      </c>
      <c r="AL57" s="105">
        <f t="shared" si="89"/>
        <v>200000</v>
      </c>
      <c r="AM57" s="105">
        <f>AJ57+AK57+AL57</f>
        <v>600000</v>
      </c>
      <c r="AN57" s="105">
        <f>AM57/(S57/100)</f>
        <v>45.489006823351026</v>
      </c>
      <c r="AP57" s="105">
        <f t="shared" ref="AP57:AR59" si="90">AP58</f>
        <v>109000</v>
      </c>
      <c r="AQ57" s="105">
        <f t="shared" si="90"/>
        <v>100000</v>
      </c>
      <c r="AR57" s="105">
        <f t="shared" si="90"/>
        <v>110000</v>
      </c>
      <c r="AS57" s="105">
        <f>AP57+AQ57+AR57</f>
        <v>319000</v>
      </c>
      <c r="AT57" s="105">
        <f>AS57/(S57/100)</f>
        <v>24.184988627748293</v>
      </c>
      <c r="AV57" s="105">
        <f>AM57+AS57</f>
        <v>919000</v>
      </c>
      <c r="AW57" s="105">
        <f>AV57/(S57/100)</f>
        <v>69.673995451099316</v>
      </c>
      <c r="AX57" s="105">
        <f>AG57+AV57</f>
        <v>1319000</v>
      </c>
      <c r="AY57" s="105">
        <f>AX57/(S57/100)</f>
        <v>100</v>
      </c>
      <c r="BA57" s="105">
        <f>S57-AX57</f>
        <v>0</v>
      </c>
      <c r="BB57" s="105">
        <f>BA57/(S57/100)</f>
        <v>0</v>
      </c>
      <c r="BC57" s="105">
        <f>S57-BA57</f>
        <v>1319000</v>
      </c>
    </row>
    <row r="58" spans="1:56" ht="30" customHeight="1" x14ac:dyDescent="0.2">
      <c r="A58" s="12"/>
      <c r="B58" s="3"/>
      <c r="C58" s="3"/>
      <c r="D58" s="8"/>
      <c r="E58" s="7"/>
      <c r="F58" s="3"/>
      <c r="G58" s="4"/>
      <c r="H58" s="5"/>
      <c r="I58" s="23">
        <v>2</v>
      </c>
      <c r="J58" s="7"/>
      <c r="K58" s="27"/>
      <c r="L58" s="142"/>
      <c r="M58" s="8"/>
      <c r="N58" s="30" t="s">
        <v>126</v>
      </c>
      <c r="O58" s="100">
        <f t="shared" si="87"/>
        <v>2120000</v>
      </c>
      <c r="P58" s="100">
        <f t="shared" si="87"/>
        <v>1250000</v>
      </c>
      <c r="Q58" s="100">
        <f t="shared" ref="Q58:W58" si="91">Q59</f>
        <v>1319000</v>
      </c>
      <c r="R58" s="100">
        <f t="shared" si="91"/>
        <v>1398000</v>
      </c>
      <c r="S58" s="100">
        <f>S59</f>
        <v>1319000</v>
      </c>
      <c r="T58" s="100"/>
      <c r="U58" s="100">
        <f t="shared" si="91"/>
        <v>0</v>
      </c>
      <c r="V58" s="100">
        <f t="shared" si="91"/>
        <v>0</v>
      </c>
      <c r="W58" s="100">
        <f t="shared" si="91"/>
        <v>100000</v>
      </c>
      <c r="X58" s="100">
        <f>U58+V58+W58</f>
        <v>100000</v>
      </c>
      <c r="Y58" s="100">
        <f>X58/(S58/100)</f>
        <v>7.5815011372251702</v>
      </c>
      <c r="AA58" s="100">
        <f t="shared" si="88"/>
        <v>100000</v>
      </c>
      <c r="AB58" s="100">
        <f t="shared" si="88"/>
        <v>100000</v>
      </c>
      <c r="AC58" s="100">
        <f t="shared" si="88"/>
        <v>100000</v>
      </c>
      <c r="AD58" s="100">
        <f>AA58+AB58+AC58</f>
        <v>300000</v>
      </c>
      <c r="AE58" s="100">
        <f>AD58/(S58/100)</f>
        <v>22.744503411675513</v>
      </c>
      <c r="AG58" s="100">
        <f>X58+AD58</f>
        <v>400000</v>
      </c>
      <c r="AH58" s="100">
        <f>AG58/(S58/100)</f>
        <v>30.326004548900681</v>
      </c>
      <c r="AJ58" s="100">
        <f t="shared" si="89"/>
        <v>200000</v>
      </c>
      <c r="AK58" s="100">
        <f t="shared" si="89"/>
        <v>200000</v>
      </c>
      <c r="AL58" s="100">
        <f t="shared" si="89"/>
        <v>200000</v>
      </c>
      <c r="AM58" s="100">
        <f>AJ58+AK58+AL58</f>
        <v>600000</v>
      </c>
      <c r="AN58" s="100">
        <f>AM58/(S58/100)</f>
        <v>45.489006823351026</v>
      </c>
      <c r="AP58" s="100">
        <f t="shared" si="90"/>
        <v>109000</v>
      </c>
      <c r="AQ58" s="100">
        <f t="shared" si="90"/>
        <v>100000</v>
      </c>
      <c r="AR58" s="100">
        <f t="shared" si="90"/>
        <v>110000</v>
      </c>
      <c r="AS58" s="100">
        <f>AP58+AQ58+AR58</f>
        <v>319000</v>
      </c>
      <c r="AT58" s="100">
        <f>AS58/(S58/100)</f>
        <v>24.184988627748293</v>
      </c>
      <c r="AV58" s="100">
        <f>AM58+AS58</f>
        <v>919000</v>
      </c>
      <c r="AW58" s="100">
        <f>AV58/(S58/100)</f>
        <v>69.673995451099316</v>
      </c>
      <c r="AX58" s="100">
        <f>AG58+AV58</f>
        <v>1319000</v>
      </c>
      <c r="AY58" s="100">
        <f>AX58/(S58/100)</f>
        <v>100</v>
      </c>
      <c r="BA58" s="100">
        <f>S58-AX58</f>
        <v>0</v>
      </c>
      <c r="BB58" s="100">
        <f>BA58/(S58/100)</f>
        <v>0</v>
      </c>
      <c r="BC58" s="100">
        <f>S58-BA58</f>
        <v>1319000</v>
      </c>
    </row>
    <row r="59" spans="1:56" ht="30" customHeight="1" x14ac:dyDescent="0.2">
      <c r="A59" s="12"/>
      <c r="B59" s="3"/>
      <c r="C59" s="3"/>
      <c r="D59" s="8"/>
      <c r="E59" s="7"/>
      <c r="F59" s="3"/>
      <c r="G59" s="4"/>
      <c r="H59" s="5"/>
      <c r="I59" s="6"/>
      <c r="J59" s="24" t="s">
        <v>76</v>
      </c>
      <c r="K59" s="27"/>
      <c r="L59" s="142"/>
      <c r="M59" s="8"/>
      <c r="N59" s="31" t="s">
        <v>20</v>
      </c>
      <c r="O59" s="97">
        <f t="shared" si="87"/>
        <v>2120000</v>
      </c>
      <c r="P59" s="97">
        <f t="shared" si="87"/>
        <v>1250000</v>
      </c>
      <c r="Q59" s="97">
        <f>Q60</f>
        <v>1319000</v>
      </c>
      <c r="R59" s="97">
        <f>R60</f>
        <v>1398000</v>
      </c>
      <c r="S59" s="97">
        <f>S60</f>
        <v>1319000</v>
      </c>
      <c r="T59" s="97"/>
      <c r="U59" s="97">
        <f>U60</f>
        <v>0</v>
      </c>
      <c r="V59" s="97">
        <f>V60</f>
        <v>0</v>
      </c>
      <c r="W59" s="97">
        <f>W60</f>
        <v>100000</v>
      </c>
      <c r="X59" s="97">
        <f>U59+V59+W59</f>
        <v>100000</v>
      </c>
      <c r="Y59" s="97">
        <f>X59/(S59/100)</f>
        <v>7.5815011372251702</v>
      </c>
      <c r="AA59" s="97">
        <f t="shared" si="88"/>
        <v>100000</v>
      </c>
      <c r="AB59" s="97">
        <f t="shared" si="88"/>
        <v>100000</v>
      </c>
      <c r="AC59" s="97">
        <f t="shared" si="88"/>
        <v>100000</v>
      </c>
      <c r="AD59" s="97">
        <f>AA59+AB59+AC59</f>
        <v>300000</v>
      </c>
      <c r="AE59" s="97">
        <f>AD59/(S59/100)</f>
        <v>22.744503411675513</v>
      </c>
      <c r="AG59" s="97">
        <f>X59+AD59</f>
        <v>400000</v>
      </c>
      <c r="AH59" s="97">
        <f>AG59/(S59/100)</f>
        <v>30.326004548900681</v>
      </c>
      <c r="AJ59" s="97">
        <f t="shared" si="89"/>
        <v>200000</v>
      </c>
      <c r="AK59" s="97">
        <f t="shared" si="89"/>
        <v>200000</v>
      </c>
      <c r="AL59" s="97">
        <f t="shared" si="89"/>
        <v>200000</v>
      </c>
      <c r="AM59" s="97">
        <f>AJ59+AK59+AL59</f>
        <v>600000</v>
      </c>
      <c r="AN59" s="97">
        <f>AM59/(S59/100)</f>
        <v>45.489006823351026</v>
      </c>
      <c r="AP59" s="97">
        <f t="shared" si="90"/>
        <v>109000</v>
      </c>
      <c r="AQ59" s="97">
        <f t="shared" si="90"/>
        <v>100000</v>
      </c>
      <c r="AR59" s="97">
        <f t="shared" si="90"/>
        <v>110000</v>
      </c>
      <c r="AS59" s="97">
        <f>AP59+AQ59+AR59</f>
        <v>319000</v>
      </c>
      <c r="AT59" s="97">
        <f>AS59/(S59/100)</f>
        <v>24.184988627748293</v>
      </c>
      <c r="AV59" s="97">
        <f>AM59+AS59</f>
        <v>919000</v>
      </c>
      <c r="AW59" s="97">
        <f>AV59/(S59/100)</f>
        <v>69.673995451099316</v>
      </c>
      <c r="AX59" s="97">
        <f>AG59+AV59</f>
        <v>1319000</v>
      </c>
      <c r="AY59" s="97">
        <f>AX59/(S59/100)</f>
        <v>100</v>
      </c>
      <c r="BA59" s="97">
        <f>S59-AX59</f>
        <v>0</v>
      </c>
      <c r="BB59" s="97">
        <f>BA59/(S59/100)</f>
        <v>0</v>
      </c>
      <c r="BC59" s="97">
        <f>S59-BA59</f>
        <v>1319000</v>
      </c>
    </row>
    <row r="60" spans="1:56" ht="30" customHeight="1" x14ac:dyDescent="0.2">
      <c r="A60" s="12"/>
      <c r="B60" s="3"/>
      <c r="C60" s="3"/>
      <c r="D60" s="8"/>
      <c r="E60" s="7"/>
      <c r="F60" s="3"/>
      <c r="G60" s="4"/>
      <c r="H60" s="5"/>
      <c r="I60" s="6"/>
      <c r="J60" s="7"/>
      <c r="K60" s="59">
        <v>1</v>
      </c>
      <c r="L60" s="142"/>
      <c r="M60" s="8"/>
      <c r="N60" s="41" t="s">
        <v>106</v>
      </c>
      <c r="O60" s="98">
        <v>2120000</v>
      </c>
      <c r="P60" s="98">
        <v>1250000</v>
      </c>
      <c r="Q60" s="51">
        <v>1319000</v>
      </c>
      <c r="R60" s="52">
        <v>1398000</v>
      </c>
      <c r="S60" s="332">
        <v>1319000</v>
      </c>
      <c r="T60" s="98"/>
      <c r="U60" s="98"/>
      <c r="V60" s="98"/>
      <c r="W60" s="98">
        <v>100000</v>
      </c>
      <c r="X60" s="98">
        <f>U60+V60+W60</f>
        <v>100000</v>
      </c>
      <c r="Y60" s="98">
        <f>X60/(S60/100)</f>
        <v>7.5815011372251702</v>
      </c>
      <c r="AA60" s="98">
        <v>100000</v>
      </c>
      <c r="AB60" s="98">
        <v>100000</v>
      </c>
      <c r="AC60" s="98">
        <v>100000</v>
      </c>
      <c r="AD60" s="98">
        <f>AA60+AB60+AC60</f>
        <v>300000</v>
      </c>
      <c r="AE60" s="98">
        <f>AD60/(S60/100)</f>
        <v>22.744503411675513</v>
      </c>
      <c r="AG60" s="98">
        <f>X60+AD60</f>
        <v>400000</v>
      </c>
      <c r="AH60" s="98">
        <f>AG60/(S60/100)</f>
        <v>30.326004548900681</v>
      </c>
      <c r="AJ60" s="98">
        <v>200000</v>
      </c>
      <c r="AK60" s="98">
        <v>200000</v>
      </c>
      <c r="AL60" s="98">
        <v>200000</v>
      </c>
      <c r="AM60" s="98">
        <f>AJ60+AK60+AL60</f>
        <v>600000</v>
      </c>
      <c r="AN60" s="98">
        <f>AM60/(S60/100)</f>
        <v>45.489006823351026</v>
      </c>
      <c r="AP60" s="98">
        <v>109000</v>
      </c>
      <c r="AQ60" s="98">
        <v>100000</v>
      </c>
      <c r="AR60" s="98">
        <v>110000</v>
      </c>
      <c r="AS60" s="98">
        <f>AP60+AQ60+AR60</f>
        <v>319000</v>
      </c>
      <c r="AT60" s="98">
        <f>AS60/(S60/100)</f>
        <v>24.184988627748293</v>
      </c>
      <c r="AV60" s="98">
        <f>AM60+AS60</f>
        <v>919000</v>
      </c>
      <c r="AW60" s="98">
        <f>AV60/(S60/100)</f>
        <v>69.673995451099316</v>
      </c>
      <c r="AX60" s="98">
        <f>AG60+AV60</f>
        <v>1319000</v>
      </c>
      <c r="AY60" s="98">
        <f>AX60/(S60/100)</f>
        <v>100</v>
      </c>
      <c r="BA60" s="98">
        <f>S60-AX60</f>
        <v>0</v>
      </c>
      <c r="BB60" s="98">
        <f>BA60/(S60/100)</f>
        <v>0</v>
      </c>
      <c r="BC60" s="98">
        <f>S60-BA60</f>
        <v>1319000</v>
      </c>
      <c r="BD60" s="347"/>
    </row>
    <row r="61" spans="1:56" ht="30" customHeight="1" x14ac:dyDescent="0.2">
      <c r="A61" s="12"/>
      <c r="B61" s="3"/>
      <c r="C61" s="3"/>
      <c r="D61" s="14" t="s">
        <v>73</v>
      </c>
      <c r="E61" s="7"/>
      <c r="F61" s="3"/>
      <c r="G61" s="4"/>
      <c r="H61" s="5"/>
      <c r="I61" s="6"/>
      <c r="J61" s="7"/>
      <c r="K61" s="27"/>
      <c r="L61" s="142"/>
      <c r="M61" s="8"/>
      <c r="N61" s="195" t="s">
        <v>155</v>
      </c>
      <c r="O61" s="197">
        <f>O62+O75</f>
        <v>17700000</v>
      </c>
      <c r="P61" s="197">
        <f>P62+P75</f>
        <v>15800000</v>
      </c>
      <c r="Q61" s="197">
        <f t="shared" ref="Q61:W61" si="92">Q62+Q75</f>
        <v>19526000</v>
      </c>
      <c r="R61" s="197">
        <f t="shared" si="92"/>
        <v>21939000</v>
      </c>
      <c r="S61" s="197">
        <f>S62+S75</f>
        <v>16500000</v>
      </c>
      <c r="T61" s="197"/>
      <c r="U61" s="197">
        <f t="shared" si="92"/>
        <v>0</v>
      </c>
      <c r="V61" s="197">
        <f t="shared" si="92"/>
        <v>1000000</v>
      </c>
      <c r="W61" s="197">
        <f t="shared" si="92"/>
        <v>2425000</v>
      </c>
      <c r="X61" s="197">
        <f>U61+V61+W61</f>
        <v>3425000</v>
      </c>
      <c r="Y61" s="197">
        <f>X61/(S61/100)</f>
        <v>20.757575757575758</v>
      </c>
      <c r="AA61" s="197">
        <f>AA62+AA75</f>
        <v>1300000</v>
      </c>
      <c r="AB61" s="197">
        <f>AB62+AB75</f>
        <v>1300000</v>
      </c>
      <c r="AC61" s="197">
        <f>AC62+AC75</f>
        <v>1300000</v>
      </c>
      <c r="AD61" s="197">
        <f>AA61+AB61+AC61</f>
        <v>3900000</v>
      </c>
      <c r="AE61" s="197">
        <f>AD61/(S61/100)</f>
        <v>23.636363636363637</v>
      </c>
      <c r="AG61" s="197">
        <f>X61+AD61</f>
        <v>7325000</v>
      </c>
      <c r="AH61" s="197">
        <f>AG61/(S61/100)</f>
        <v>44.393939393939391</v>
      </c>
      <c r="AJ61" s="197">
        <f>AJ62+AJ75</f>
        <v>1500000</v>
      </c>
      <c r="AK61" s="197">
        <f>AK62+AK75</f>
        <v>1500000</v>
      </c>
      <c r="AL61" s="197">
        <f>AL62+AL75</f>
        <v>1550000</v>
      </c>
      <c r="AM61" s="197">
        <f>AJ61+AK61+AL61</f>
        <v>4550000</v>
      </c>
      <c r="AN61" s="197">
        <f>AM61/(S61/100)</f>
        <v>27.575757575757574</v>
      </c>
      <c r="AP61" s="197">
        <f>AP62+AP75</f>
        <v>1500000</v>
      </c>
      <c r="AQ61" s="197">
        <f>AQ62+AQ75</f>
        <v>1550000</v>
      </c>
      <c r="AR61" s="197">
        <f>AR62+AR75</f>
        <v>1575000</v>
      </c>
      <c r="AS61" s="197">
        <f>AP61+AQ61+AR61</f>
        <v>4625000</v>
      </c>
      <c r="AT61" s="197">
        <f>AS61/(S61/100)</f>
        <v>28.030303030303031</v>
      </c>
      <c r="AV61" s="197">
        <f>AM61+AS61</f>
        <v>9175000</v>
      </c>
      <c r="AW61" s="197">
        <f>AV61/(S61/100)</f>
        <v>55.606060606060609</v>
      </c>
      <c r="AX61" s="197">
        <f>AG61+AV61</f>
        <v>16500000</v>
      </c>
      <c r="AY61" s="197">
        <f>AX61/(S61/100)</f>
        <v>100</v>
      </c>
      <c r="BA61" s="197">
        <f>S61-AX61</f>
        <v>0</v>
      </c>
      <c r="BB61" s="197">
        <f>BA61/(S61/100)</f>
        <v>0</v>
      </c>
      <c r="BC61" s="197">
        <f>S61-BA61</f>
        <v>16500000</v>
      </c>
    </row>
    <row r="62" spans="1:56" ht="30" customHeight="1" x14ac:dyDescent="0.2">
      <c r="A62" s="12"/>
      <c r="B62" s="3"/>
      <c r="C62" s="3"/>
      <c r="D62" s="27"/>
      <c r="E62" s="1" t="s">
        <v>75</v>
      </c>
      <c r="F62" s="13"/>
      <c r="G62" s="21"/>
      <c r="H62" s="22"/>
      <c r="I62" s="28"/>
      <c r="J62" s="7"/>
      <c r="K62" s="27"/>
      <c r="L62" s="142"/>
      <c r="M62" s="8"/>
      <c r="N62" s="40" t="s">
        <v>45</v>
      </c>
      <c r="O62" s="99">
        <f t="shared" ref="O62:W73" si="93">O63</f>
        <v>1000000</v>
      </c>
      <c r="P62" s="99">
        <f t="shared" si="93"/>
        <v>2500000</v>
      </c>
      <c r="Q62" s="50">
        <f t="shared" si="93"/>
        <v>2826000</v>
      </c>
      <c r="R62" s="192">
        <f t="shared" si="93"/>
        <v>3139000</v>
      </c>
      <c r="S62" s="99">
        <f>S63+S69</f>
        <v>4000000</v>
      </c>
      <c r="T62" s="99"/>
      <c r="U62" s="99">
        <f>U63+U69</f>
        <v>0</v>
      </c>
      <c r="V62" s="99">
        <f t="shared" ref="V62:W62" si="94">V63+V69</f>
        <v>0</v>
      </c>
      <c r="W62" s="99">
        <f t="shared" si="94"/>
        <v>325000</v>
      </c>
      <c r="X62" s="99">
        <f t="shared" ref="X62:X82" si="95">U62+V62+W62</f>
        <v>325000</v>
      </c>
      <c r="Y62" s="99">
        <f t="shared" ref="Y62:Y82" si="96">X62/(S62/100)</f>
        <v>8.125</v>
      </c>
      <c r="AA62" s="99">
        <f>AA63+AA69</f>
        <v>400000</v>
      </c>
      <c r="AB62" s="99">
        <f t="shared" ref="AB62:AC62" si="97">AB63+AB69</f>
        <v>400000</v>
      </c>
      <c r="AC62" s="99">
        <f t="shared" si="97"/>
        <v>400000</v>
      </c>
      <c r="AD62" s="99">
        <f t="shared" ref="AD62:AD82" si="98">AA62+AB62+AC62</f>
        <v>1200000</v>
      </c>
      <c r="AE62" s="99">
        <f t="shared" ref="AE62:AE82" si="99">AD62/(S62/100)</f>
        <v>30</v>
      </c>
      <c r="AG62" s="99">
        <f t="shared" ref="AG62:AG82" si="100">X62+AD62</f>
        <v>1525000</v>
      </c>
      <c r="AH62" s="99">
        <f t="shared" ref="AH62:AH82" si="101">AG62/(S62/100)</f>
        <v>38.125</v>
      </c>
      <c r="AJ62" s="99">
        <f>AJ63+AJ69</f>
        <v>500000</v>
      </c>
      <c r="AK62" s="99">
        <f t="shared" ref="AK62:AL62" si="102">AK63+AK69</f>
        <v>500000</v>
      </c>
      <c r="AL62" s="99">
        <f t="shared" si="102"/>
        <v>550000</v>
      </c>
      <c r="AM62" s="99">
        <f t="shared" ref="AM62:AM82" si="103">AJ62+AK62+AL62</f>
        <v>1550000</v>
      </c>
      <c r="AN62" s="99">
        <f t="shared" ref="AN62:AN82" si="104">AM62/(S62/100)</f>
        <v>38.75</v>
      </c>
      <c r="AP62" s="99">
        <f>AP63+AP69</f>
        <v>300000</v>
      </c>
      <c r="AQ62" s="99">
        <f t="shared" ref="AQ62:AR62" si="105">AQ63+AQ69</f>
        <v>300000</v>
      </c>
      <c r="AR62" s="99">
        <f t="shared" si="105"/>
        <v>325000</v>
      </c>
      <c r="AS62" s="99">
        <f t="shared" ref="AS62:AS82" si="106">AP62+AQ62+AR62</f>
        <v>925000</v>
      </c>
      <c r="AT62" s="99">
        <f t="shared" ref="AT62:AT82" si="107">AS62/(S62/100)</f>
        <v>23.125</v>
      </c>
      <c r="AV62" s="99">
        <f t="shared" ref="AV62:AV82" si="108">AM62+AS62</f>
        <v>2475000</v>
      </c>
      <c r="AW62" s="99">
        <f t="shared" ref="AW62:AW82" si="109">AV62/(S62/100)</f>
        <v>61.875</v>
      </c>
      <c r="AX62" s="99">
        <f>AG62+AV62</f>
        <v>4000000</v>
      </c>
      <c r="AY62" s="99">
        <f>AX62/(S62/100)</f>
        <v>100</v>
      </c>
      <c r="BA62" s="99">
        <f>S62-AX62</f>
        <v>0</v>
      </c>
      <c r="BB62" s="99">
        <f>BA62/(S62/100)</f>
        <v>0</v>
      </c>
      <c r="BC62" s="99">
        <f>S62-BA62</f>
        <v>4000000</v>
      </c>
    </row>
    <row r="63" spans="1:56" ht="30" customHeight="1" x14ac:dyDescent="0.2">
      <c r="A63" s="12"/>
      <c r="B63" s="3"/>
      <c r="C63" s="3"/>
      <c r="D63" s="8"/>
      <c r="E63" s="7"/>
      <c r="F63" s="17">
        <v>1</v>
      </c>
      <c r="G63" s="4"/>
      <c r="H63" s="5"/>
      <c r="I63" s="6"/>
      <c r="J63" s="7"/>
      <c r="K63" s="27"/>
      <c r="L63" s="142"/>
      <c r="M63" s="8"/>
      <c r="N63" s="31" t="s">
        <v>48</v>
      </c>
      <c r="O63" s="97">
        <f t="shared" si="93"/>
        <v>1000000</v>
      </c>
      <c r="P63" s="97">
        <f t="shared" si="93"/>
        <v>2500000</v>
      </c>
      <c r="Q63" s="193">
        <f t="shared" si="93"/>
        <v>2826000</v>
      </c>
      <c r="R63" s="194">
        <f t="shared" si="93"/>
        <v>3139000</v>
      </c>
      <c r="S63" s="97">
        <f t="shared" si="93"/>
        <v>2500000</v>
      </c>
      <c r="T63" s="97"/>
      <c r="U63" s="97">
        <f t="shared" si="93"/>
        <v>0</v>
      </c>
      <c r="V63" s="97">
        <f t="shared" si="93"/>
        <v>0</v>
      </c>
      <c r="W63" s="97">
        <f t="shared" si="93"/>
        <v>200000</v>
      </c>
      <c r="X63" s="97">
        <f t="shared" si="95"/>
        <v>200000</v>
      </c>
      <c r="Y63" s="97">
        <f t="shared" si="96"/>
        <v>8</v>
      </c>
      <c r="AA63" s="97">
        <f t="shared" ref="AA63:AC73" si="110">AA64</f>
        <v>250000</v>
      </c>
      <c r="AB63" s="97">
        <f t="shared" si="110"/>
        <v>250000</v>
      </c>
      <c r="AC63" s="97">
        <f t="shared" si="110"/>
        <v>250000</v>
      </c>
      <c r="AD63" s="97">
        <f t="shared" si="98"/>
        <v>750000</v>
      </c>
      <c r="AE63" s="97">
        <f t="shared" si="99"/>
        <v>30</v>
      </c>
      <c r="AG63" s="97">
        <f t="shared" si="100"/>
        <v>950000</v>
      </c>
      <c r="AH63" s="97">
        <f t="shared" si="101"/>
        <v>38</v>
      </c>
      <c r="AJ63" s="97">
        <f t="shared" ref="AJ63:AL73" si="111">AJ64</f>
        <v>300000</v>
      </c>
      <c r="AK63" s="97">
        <f t="shared" si="111"/>
        <v>300000</v>
      </c>
      <c r="AL63" s="97">
        <f t="shared" si="111"/>
        <v>325000</v>
      </c>
      <c r="AM63" s="97">
        <f t="shared" si="103"/>
        <v>925000</v>
      </c>
      <c r="AN63" s="97">
        <f t="shared" si="104"/>
        <v>37</v>
      </c>
      <c r="AP63" s="97">
        <f t="shared" ref="AP63:AR73" si="112">AP64</f>
        <v>200000</v>
      </c>
      <c r="AQ63" s="97">
        <f t="shared" si="112"/>
        <v>200000</v>
      </c>
      <c r="AR63" s="97">
        <f t="shared" si="112"/>
        <v>225000</v>
      </c>
      <c r="AS63" s="97">
        <f t="shared" si="106"/>
        <v>625000</v>
      </c>
      <c r="AT63" s="97">
        <f t="shared" si="107"/>
        <v>25</v>
      </c>
      <c r="AV63" s="97">
        <f t="shared" si="108"/>
        <v>1550000</v>
      </c>
      <c r="AW63" s="97">
        <f t="shared" si="109"/>
        <v>62</v>
      </c>
      <c r="AX63" s="97">
        <f>AG63+AV63</f>
        <v>2500000</v>
      </c>
      <c r="AY63" s="97">
        <f>AX63/(S63/100)</f>
        <v>100</v>
      </c>
      <c r="BA63" s="97">
        <f>S63-AX63</f>
        <v>0</v>
      </c>
      <c r="BB63" s="97">
        <f>BA63/(S63/100)</f>
        <v>0</v>
      </c>
      <c r="BC63" s="97">
        <f>S63-BA63</f>
        <v>2500000</v>
      </c>
    </row>
    <row r="64" spans="1:56" ht="30" customHeight="1" x14ac:dyDescent="0.2">
      <c r="A64" s="12"/>
      <c r="B64" s="3"/>
      <c r="C64" s="3"/>
      <c r="D64" s="8"/>
      <c r="E64" s="7"/>
      <c r="F64" s="3"/>
      <c r="G64" s="21">
        <v>0</v>
      </c>
      <c r="H64" s="22"/>
      <c r="I64" s="6"/>
      <c r="J64" s="7"/>
      <c r="K64" s="27"/>
      <c r="L64" s="142"/>
      <c r="M64" s="8"/>
      <c r="N64" s="31" t="s">
        <v>48</v>
      </c>
      <c r="O64" s="97">
        <f t="shared" si="93"/>
        <v>1000000</v>
      </c>
      <c r="P64" s="97">
        <f t="shared" si="93"/>
        <v>2500000</v>
      </c>
      <c r="Q64" s="193">
        <f t="shared" si="93"/>
        <v>2826000</v>
      </c>
      <c r="R64" s="194">
        <f t="shared" si="93"/>
        <v>3139000</v>
      </c>
      <c r="S64" s="97">
        <f t="shared" si="93"/>
        <v>2500000</v>
      </c>
      <c r="T64" s="97"/>
      <c r="U64" s="97">
        <f t="shared" si="93"/>
        <v>0</v>
      </c>
      <c r="V64" s="97">
        <f t="shared" si="93"/>
        <v>0</v>
      </c>
      <c r="W64" s="97">
        <f t="shared" si="93"/>
        <v>200000</v>
      </c>
      <c r="X64" s="97">
        <f t="shared" si="95"/>
        <v>200000</v>
      </c>
      <c r="Y64" s="97">
        <f t="shared" si="96"/>
        <v>8</v>
      </c>
      <c r="AA64" s="97">
        <f t="shared" si="110"/>
        <v>250000</v>
      </c>
      <c r="AB64" s="97">
        <f t="shared" si="110"/>
        <v>250000</v>
      </c>
      <c r="AC64" s="97">
        <f t="shared" si="110"/>
        <v>250000</v>
      </c>
      <c r="AD64" s="97">
        <f t="shared" si="98"/>
        <v>750000</v>
      </c>
      <c r="AE64" s="97">
        <f t="shared" si="99"/>
        <v>30</v>
      </c>
      <c r="AG64" s="97">
        <f t="shared" si="100"/>
        <v>950000</v>
      </c>
      <c r="AH64" s="97">
        <f t="shared" si="101"/>
        <v>38</v>
      </c>
      <c r="AJ64" s="97">
        <f t="shared" si="111"/>
        <v>300000</v>
      </c>
      <c r="AK64" s="97">
        <f t="shared" si="111"/>
        <v>300000</v>
      </c>
      <c r="AL64" s="97">
        <f t="shared" si="111"/>
        <v>325000</v>
      </c>
      <c r="AM64" s="97">
        <f t="shared" si="103"/>
        <v>925000</v>
      </c>
      <c r="AN64" s="97">
        <f t="shared" si="104"/>
        <v>37</v>
      </c>
      <c r="AP64" s="97">
        <f t="shared" si="112"/>
        <v>200000</v>
      </c>
      <c r="AQ64" s="97">
        <f t="shared" si="112"/>
        <v>200000</v>
      </c>
      <c r="AR64" s="97">
        <f t="shared" si="112"/>
        <v>225000</v>
      </c>
      <c r="AS64" s="97">
        <f t="shared" si="106"/>
        <v>625000</v>
      </c>
      <c r="AT64" s="97">
        <f t="shared" si="107"/>
        <v>25</v>
      </c>
      <c r="AV64" s="97">
        <f t="shared" si="108"/>
        <v>1550000</v>
      </c>
      <c r="AW64" s="97">
        <f t="shared" si="109"/>
        <v>62</v>
      </c>
      <c r="AX64" s="97">
        <f>AG64+AV64</f>
        <v>2500000</v>
      </c>
      <c r="AY64" s="97">
        <f>AX64/(S64/100)</f>
        <v>100</v>
      </c>
      <c r="BA64" s="97">
        <f>S64-AX64</f>
        <v>0</v>
      </c>
      <c r="BB64" s="97">
        <f>BA64/(S64/100)</f>
        <v>0</v>
      </c>
      <c r="BC64" s="97">
        <f>S64-BA64</f>
        <v>2500000</v>
      </c>
    </row>
    <row r="65" spans="1:56" ht="30" customHeight="1" x14ac:dyDescent="0.2">
      <c r="A65" s="12"/>
      <c r="B65" s="3"/>
      <c r="C65" s="3"/>
      <c r="D65" s="8"/>
      <c r="E65" s="7"/>
      <c r="F65" s="3"/>
      <c r="G65" s="21"/>
      <c r="H65" s="92" t="s">
        <v>97</v>
      </c>
      <c r="I65" s="6"/>
      <c r="J65" s="7"/>
      <c r="K65" s="27"/>
      <c r="L65" s="142"/>
      <c r="M65" s="8"/>
      <c r="N65" s="31" t="s">
        <v>48</v>
      </c>
      <c r="O65" s="97">
        <f t="shared" si="93"/>
        <v>1000000</v>
      </c>
      <c r="P65" s="97">
        <f t="shared" si="93"/>
        <v>2500000</v>
      </c>
      <c r="Q65" s="193">
        <f t="shared" si="93"/>
        <v>2826000</v>
      </c>
      <c r="R65" s="194">
        <f t="shared" si="93"/>
        <v>3139000</v>
      </c>
      <c r="S65" s="97">
        <f t="shared" si="93"/>
        <v>2500000</v>
      </c>
      <c r="T65" s="97"/>
      <c r="U65" s="97">
        <f t="shared" si="93"/>
        <v>0</v>
      </c>
      <c r="V65" s="97">
        <f t="shared" si="93"/>
        <v>0</v>
      </c>
      <c r="W65" s="97">
        <f t="shared" si="93"/>
        <v>200000</v>
      </c>
      <c r="X65" s="97">
        <f t="shared" si="95"/>
        <v>200000</v>
      </c>
      <c r="Y65" s="97">
        <f t="shared" si="96"/>
        <v>8</v>
      </c>
      <c r="AA65" s="97">
        <f t="shared" si="110"/>
        <v>250000</v>
      </c>
      <c r="AB65" s="97">
        <f t="shared" si="110"/>
        <v>250000</v>
      </c>
      <c r="AC65" s="97">
        <f t="shared" si="110"/>
        <v>250000</v>
      </c>
      <c r="AD65" s="97">
        <f t="shared" si="98"/>
        <v>750000</v>
      </c>
      <c r="AE65" s="97">
        <f t="shared" si="99"/>
        <v>30</v>
      </c>
      <c r="AG65" s="97">
        <f t="shared" si="100"/>
        <v>950000</v>
      </c>
      <c r="AH65" s="97">
        <f t="shared" si="101"/>
        <v>38</v>
      </c>
      <c r="AJ65" s="97">
        <f t="shared" si="111"/>
        <v>300000</v>
      </c>
      <c r="AK65" s="97">
        <f t="shared" si="111"/>
        <v>300000</v>
      </c>
      <c r="AL65" s="97">
        <f t="shared" si="111"/>
        <v>325000</v>
      </c>
      <c r="AM65" s="97">
        <f t="shared" si="103"/>
        <v>925000</v>
      </c>
      <c r="AN65" s="97">
        <f t="shared" si="104"/>
        <v>37</v>
      </c>
      <c r="AP65" s="97">
        <f t="shared" si="112"/>
        <v>200000</v>
      </c>
      <c r="AQ65" s="97">
        <f t="shared" si="112"/>
        <v>200000</v>
      </c>
      <c r="AR65" s="97">
        <f t="shared" si="112"/>
        <v>225000</v>
      </c>
      <c r="AS65" s="97">
        <f t="shared" si="106"/>
        <v>625000</v>
      </c>
      <c r="AT65" s="97">
        <f t="shared" si="107"/>
        <v>25</v>
      </c>
      <c r="AV65" s="97">
        <f t="shared" si="108"/>
        <v>1550000</v>
      </c>
      <c r="AW65" s="97">
        <f t="shared" si="109"/>
        <v>62</v>
      </c>
      <c r="AX65" s="97">
        <f>AG65+AV65</f>
        <v>2500000</v>
      </c>
      <c r="AY65" s="97">
        <f>AX65/(S65/100)</f>
        <v>100</v>
      </c>
      <c r="BA65" s="97">
        <f>S65-AX65</f>
        <v>0</v>
      </c>
      <c r="BB65" s="97">
        <f>BA65/(S65/100)</f>
        <v>0</v>
      </c>
      <c r="BC65" s="97">
        <f>S65-BA65</f>
        <v>2500000</v>
      </c>
    </row>
    <row r="66" spans="1:56" ht="30" customHeight="1" x14ac:dyDescent="0.2">
      <c r="A66" s="12"/>
      <c r="B66" s="3"/>
      <c r="C66" s="3"/>
      <c r="D66" s="8"/>
      <c r="E66" s="7"/>
      <c r="F66" s="3"/>
      <c r="G66" s="4"/>
      <c r="H66" s="5"/>
      <c r="I66" s="23">
        <v>2</v>
      </c>
      <c r="J66" s="7"/>
      <c r="K66" s="27"/>
      <c r="L66" s="142"/>
      <c r="M66" s="8"/>
      <c r="N66" s="30" t="s">
        <v>126</v>
      </c>
      <c r="O66" s="100">
        <f t="shared" si="93"/>
        <v>1000000</v>
      </c>
      <c r="P66" s="100">
        <f t="shared" si="93"/>
        <v>2500000</v>
      </c>
      <c r="Q66" s="202">
        <f t="shared" si="93"/>
        <v>2826000</v>
      </c>
      <c r="R66" s="203">
        <f t="shared" si="93"/>
        <v>3139000</v>
      </c>
      <c r="S66" s="100">
        <f t="shared" si="93"/>
        <v>2500000</v>
      </c>
      <c r="T66" s="100"/>
      <c r="U66" s="100">
        <f t="shared" si="93"/>
        <v>0</v>
      </c>
      <c r="V66" s="100">
        <f t="shared" si="93"/>
        <v>0</v>
      </c>
      <c r="W66" s="100">
        <f t="shared" si="93"/>
        <v>200000</v>
      </c>
      <c r="X66" s="100">
        <f t="shared" si="95"/>
        <v>200000</v>
      </c>
      <c r="Y66" s="100">
        <f t="shared" si="96"/>
        <v>8</v>
      </c>
      <c r="AA66" s="100">
        <f t="shared" si="110"/>
        <v>250000</v>
      </c>
      <c r="AB66" s="100">
        <f t="shared" si="110"/>
        <v>250000</v>
      </c>
      <c r="AC66" s="100">
        <f t="shared" si="110"/>
        <v>250000</v>
      </c>
      <c r="AD66" s="100">
        <f t="shared" si="98"/>
        <v>750000</v>
      </c>
      <c r="AE66" s="100">
        <f t="shared" si="99"/>
        <v>30</v>
      </c>
      <c r="AG66" s="100">
        <f t="shared" si="100"/>
        <v>950000</v>
      </c>
      <c r="AH66" s="100">
        <f t="shared" si="101"/>
        <v>38</v>
      </c>
      <c r="AJ66" s="100">
        <f t="shared" si="111"/>
        <v>300000</v>
      </c>
      <c r="AK66" s="100">
        <f t="shared" si="111"/>
        <v>300000</v>
      </c>
      <c r="AL66" s="100">
        <f t="shared" si="111"/>
        <v>325000</v>
      </c>
      <c r="AM66" s="100">
        <f t="shared" si="103"/>
        <v>925000</v>
      </c>
      <c r="AN66" s="100">
        <f t="shared" si="104"/>
        <v>37</v>
      </c>
      <c r="AP66" s="100">
        <f t="shared" si="112"/>
        <v>200000</v>
      </c>
      <c r="AQ66" s="100">
        <f t="shared" si="112"/>
        <v>200000</v>
      </c>
      <c r="AR66" s="100">
        <f t="shared" si="112"/>
        <v>225000</v>
      </c>
      <c r="AS66" s="100">
        <f t="shared" si="106"/>
        <v>625000</v>
      </c>
      <c r="AT66" s="100">
        <f t="shared" si="107"/>
        <v>25</v>
      </c>
      <c r="AV66" s="100">
        <f t="shared" si="108"/>
        <v>1550000</v>
      </c>
      <c r="AW66" s="100">
        <f t="shared" si="109"/>
        <v>62</v>
      </c>
      <c r="AX66" s="100">
        <f>AG66+AV66</f>
        <v>2500000</v>
      </c>
      <c r="AY66" s="100">
        <f>AX66/(S66/100)</f>
        <v>100</v>
      </c>
      <c r="BA66" s="100">
        <f>S66-AX66</f>
        <v>0</v>
      </c>
      <c r="BB66" s="100">
        <f>BA66/(S66/100)</f>
        <v>0</v>
      </c>
      <c r="BC66" s="100">
        <f>S66-BA66</f>
        <v>2500000</v>
      </c>
    </row>
    <row r="67" spans="1:56" ht="30" customHeight="1" x14ac:dyDescent="0.2">
      <c r="A67" s="12"/>
      <c r="B67" s="3"/>
      <c r="C67" s="3"/>
      <c r="D67" s="8"/>
      <c r="E67" s="7"/>
      <c r="F67" s="3"/>
      <c r="G67" s="4"/>
      <c r="H67" s="5"/>
      <c r="I67" s="6"/>
      <c r="J67" s="24" t="s">
        <v>76</v>
      </c>
      <c r="K67" s="27"/>
      <c r="L67" s="142"/>
      <c r="M67" s="8"/>
      <c r="N67" s="31" t="s">
        <v>20</v>
      </c>
      <c r="O67" s="97">
        <f t="shared" si="93"/>
        <v>1000000</v>
      </c>
      <c r="P67" s="97">
        <f t="shared" si="93"/>
        <v>2500000</v>
      </c>
      <c r="Q67" s="193">
        <f t="shared" si="93"/>
        <v>2826000</v>
      </c>
      <c r="R67" s="194">
        <f t="shared" si="93"/>
        <v>3139000</v>
      </c>
      <c r="S67" s="97">
        <f t="shared" si="93"/>
        <v>2500000</v>
      </c>
      <c r="T67" s="97"/>
      <c r="U67" s="97">
        <f t="shared" si="93"/>
        <v>0</v>
      </c>
      <c r="V67" s="97">
        <f t="shared" si="93"/>
        <v>0</v>
      </c>
      <c r="W67" s="97">
        <f t="shared" si="93"/>
        <v>200000</v>
      </c>
      <c r="X67" s="97">
        <f t="shared" si="95"/>
        <v>200000</v>
      </c>
      <c r="Y67" s="97">
        <f t="shared" si="96"/>
        <v>8</v>
      </c>
      <c r="AA67" s="97">
        <f t="shared" si="110"/>
        <v>250000</v>
      </c>
      <c r="AB67" s="97">
        <f t="shared" si="110"/>
        <v>250000</v>
      </c>
      <c r="AC67" s="97">
        <f t="shared" si="110"/>
        <v>250000</v>
      </c>
      <c r="AD67" s="97">
        <f t="shared" si="98"/>
        <v>750000</v>
      </c>
      <c r="AE67" s="97">
        <f t="shared" si="99"/>
        <v>30</v>
      </c>
      <c r="AG67" s="97">
        <f t="shared" si="100"/>
        <v>950000</v>
      </c>
      <c r="AH67" s="97">
        <f t="shared" si="101"/>
        <v>38</v>
      </c>
      <c r="AJ67" s="97">
        <f t="shared" si="111"/>
        <v>300000</v>
      </c>
      <c r="AK67" s="97">
        <f t="shared" si="111"/>
        <v>300000</v>
      </c>
      <c r="AL67" s="97">
        <f t="shared" si="111"/>
        <v>325000</v>
      </c>
      <c r="AM67" s="97">
        <f t="shared" si="103"/>
        <v>925000</v>
      </c>
      <c r="AN67" s="97">
        <f t="shared" si="104"/>
        <v>37</v>
      </c>
      <c r="AP67" s="97">
        <f t="shared" si="112"/>
        <v>200000</v>
      </c>
      <c r="AQ67" s="97">
        <f t="shared" si="112"/>
        <v>200000</v>
      </c>
      <c r="AR67" s="97">
        <f t="shared" si="112"/>
        <v>225000</v>
      </c>
      <c r="AS67" s="97">
        <f t="shared" si="106"/>
        <v>625000</v>
      </c>
      <c r="AT67" s="97">
        <f t="shared" si="107"/>
        <v>25</v>
      </c>
      <c r="AV67" s="97">
        <f t="shared" si="108"/>
        <v>1550000</v>
      </c>
      <c r="AW67" s="97">
        <f t="shared" si="109"/>
        <v>62</v>
      </c>
      <c r="AX67" s="97">
        <f>AG67+AV67</f>
        <v>2500000</v>
      </c>
      <c r="AY67" s="97">
        <f>AX67/(S67/100)</f>
        <v>100</v>
      </c>
      <c r="BA67" s="97">
        <f>S67-AX67</f>
        <v>0</v>
      </c>
      <c r="BB67" s="97">
        <f>BA67/(S67/100)</f>
        <v>0</v>
      </c>
      <c r="BC67" s="97">
        <f>S67-BA67</f>
        <v>2500000</v>
      </c>
    </row>
    <row r="68" spans="1:56" ht="30" customHeight="1" x14ac:dyDescent="0.2">
      <c r="A68" s="12"/>
      <c r="B68" s="3"/>
      <c r="C68" s="3"/>
      <c r="D68" s="8"/>
      <c r="E68" s="7"/>
      <c r="F68" s="3"/>
      <c r="G68" s="4"/>
      <c r="H68" s="5"/>
      <c r="I68" s="6"/>
      <c r="J68" s="7"/>
      <c r="K68" s="59">
        <v>5</v>
      </c>
      <c r="L68" s="142"/>
      <c r="M68" s="8"/>
      <c r="N68" s="41" t="s">
        <v>49</v>
      </c>
      <c r="O68" s="98">
        <v>1000000</v>
      </c>
      <c r="P68" s="98">
        <v>2500000</v>
      </c>
      <c r="Q68" s="51">
        <v>2826000</v>
      </c>
      <c r="R68" s="52">
        <v>3139000</v>
      </c>
      <c r="S68" s="98">
        <v>2500000</v>
      </c>
      <c r="T68" s="98"/>
      <c r="U68" s="98"/>
      <c r="V68" s="98"/>
      <c r="W68" s="98">
        <v>200000</v>
      </c>
      <c r="X68" s="98">
        <f t="shared" si="95"/>
        <v>200000</v>
      </c>
      <c r="Y68" s="98">
        <f t="shared" si="96"/>
        <v>8</v>
      </c>
      <c r="AA68" s="98">
        <v>250000</v>
      </c>
      <c r="AB68" s="98">
        <v>250000</v>
      </c>
      <c r="AC68" s="98">
        <v>250000</v>
      </c>
      <c r="AD68" s="98">
        <f t="shared" si="98"/>
        <v>750000</v>
      </c>
      <c r="AE68" s="98">
        <f t="shared" si="99"/>
        <v>30</v>
      </c>
      <c r="AG68" s="98">
        <f t="shared" si="100"/>
        <v>950000</v>
      </c>
      <c r="AH68" s="98">
        <f t="shared" si="101"/>
        <v>38</v>
      </c>
      <c r="AJ68" s="98">
        <v>300000</v>
      </c>
      <c r="AK68" s="98">
        <v>300000</v>
      </c>
      <c r="AL68" s="98">
        <v>325000</v>
      </c>
      <c r="AM68" s="98">
        <f t="shared" si="103"/>
        <v>925000</v>
      </c>
      <c r="AN68" s="98">
        <f t="shared" si="104"/>
        <v>37</v>
      </c>
      <c r="AP68" s="98">
        <v>200000</v>
      </c>
      <c r="AQ68" s="98">
        <v>200000</v>
      </c>
      <c r="AR68" s="98">
        <v>225000</v>
      </c>
      <c r="AS68" s="98">
        <f t="shared" si="106"/>
        <v>625000</v>
      </c>
      <c r="AT68" s="98">
        <f t="shared" si="107"/>
        <v>25</v>
      </c>
      <c r="AV68" s="98">
        <f t="shared" si="108"/>
        <v>1550000</v>
      </c>
      <c r="AW68" s="98">
        <f t="shared" si="109"/>
        <v>62</v>
      </c>
      <c r="AX68" s="98">
        <f>AG68+AV68</f>
        <v>2500000</v>
      </c>
      <c r="AY68" s="98">
        <f>AX68/(S68/100)</f>
        <v>100</v>
      </c>
      <c r="BA68" s="98">
        <f>S68-AX68</f>
        <v>0</v>
      </c>
      <c r="BB68" s="98">
        <f>BA68/(S68/100)</f>
        <v>0</v>
      </c>
      <c r="BC68" s="98">
        <f>S68-BA68</f>
        <v>2500000</v>
      </c>
      <c r="BD68" s="347"/>
    </row>
    <row r="69" spans="1:56" ht="30" customHeight="1" x14ac:dyDescent="0.2">
      <c r="A69" s="334"/>
      <c r="B69" s="335"/>
      <c r="C69" s="335"/>
      <c r="D69" s="342"/>
      <c r="E69" s="336"/>
      <c r="F69" s="343">
        <v>2</v>
      </c>
      <c r="G69" s="337"/>
      <c r="H69" s="338"/>
      <c r="I69" s="339"/>
      <c r="J69" s="336"/>
      <c r="K69" s="340"/>
      <c r="L69" s="341"/>
      <c r="M69" s="342"/>
      <c r="N69" s="516" t="s">
        <v>46</v>
      </c>
      <c r="O69" s="97">
        <f t="shared" si="93"/>
        <v>1000000</v>
      </c>
      <c r="P69" s="97">
        <f t="shared" si="93"/>
        <v>2500000</v>
      </c>
      <c r="Q69" s="193">
        <f t="shared" si="93"/>
        <v>2826000</v>
      </c>
      <c r="R69" s="194">
        <f t="shared" si="93"/>
        <v>3139000</v>
      </c>
      <c r="S69" s="97">
        <f t="shared" si="93"/>
        <v>1500000</v>
      </c>
      <c r="T69" s="97"/>
      <c r="U69" s="97">
        <f t="shared" si="93"/>
        <v>0</v>
      </c>
      <c r="V69" s="97">
        <f t="shared" si="93"/>
        <v>0</v>
      </c>
      <c r="W69" s="97">
        <f t="shared" si="93"/>
        <v>125000</v>
      </c>
      <c r="X69" s="97">
        <f t="shared" ref="X69:X74" si="113">U69+V69+W69</f>
        <v>125000</v>
      </c>
      <c r="Y69" s="97">
        <f t="shared" ref="Y69:Y74" si="114">X69/(S69/100)</f>
        <v>8.3333333333333339</v>
      </c>
      <c r="AA69" s="97">
        <f t="shared" si="110"/>
        <v>150000</v>
      </c>
      <c r="AB69" s="97">
        <f t="shared" si="110"/>
        <v>150000</v>
      </c>
      <c r="AC69" s="97">
        <f t="shared" si="110"/>
        <v>150000</v>
      </c>
      <c r="AD69" s="97">
        <f t="shared" ref="AD69:AD74" si="115">AA69+AB69+AC69</f>
        <v>450000</v>
      </c>
      <c r="AE69" s="97">
        <f t="shared" ref="AE69:AE74" si="116">AD69/(S69/100)</f>
        <v>30</v>
      </c>
      <c r="AG69" s="97">
        <f t="shared" ref="AG69:AG74" si="117">X69+AD69</f>
        <v>575000</v>
      </c>
      <c r="AH69" s="97">
        <f t="shared" ref="AH69:AH74" si="118">AG69/(S69/100)</f>
        <v>38.333333333333336</v>
      </c>
      <c r="AJ69" s="97">
        <f t="shared" si="111"/>
        <v>200000</v>
      </c>
      <c r="AK69" s="97">
        <f t="shared" si="111"/>
        <v>200000</v>
      </c>
      <c r="AL69" s="97">
        <f t="shared" si="111"/>
        <v>225000</v>
      </c>
      <c r="AM69" s="97">
        <f t="shared" ref="AM69:AM74" si="119">AJ69+AK69+AL69</f>
        <v>625000</v>
      </c>
      <c r="AN69" s="97">
        <f t="shared" ref="AN69:AN74" si="120">AM69/(S69/100)</f>
        <v>41.666666666666664</v>
      </c>
      <c r="AP69" s="97">
        <f t="shared" si="112"/>
        <v>100000</v>
      </c>
      <c r="AQ69" s="97">
        <f t="shared" si="112"/>
        <v>100000</v>
      </c>
      <c r="AR69" s="97">
        <f t="shared" si="112"/>
        <v>100000</v>
      </c>
      <c r="AS69" s="97">
        <f t="shared" ref="AS69:AS74" si="121">AP69+AQ69+AR69</f>
        <v>300000</v>
      </c>
      <c r="AT69" s="97">
        <f t="shared" ref="AT69:AT74" si="122">AS69/(S69/100)</f>
        <v>20</v>
      </c>
      <c r="AV69" s="97">
        <f t="shared" ref="AV69:AV74" si="123">AM69+AS69</f>
        <v>925000</v>
      </c>
      <c r="AW69" s="97">
        <f t="shared" ref="AW69:AW74" si="124">AV69/(S69/100)</f>
        <v>61.666666666666664</v>
      </c>
      <c r="AX69" s="97">
        <f>AG69+AV69</f>
        <v>1500000</v>
      </c>
      <c r="AY69" s="97">
        <f>AX69/(S69/100)</f>
        <v>100</v>
      </c>
      <c r="BA69" s="97">
        <f>S69-AX69</f>
        <v>0</v>
      </c>
      <c r="BB69" s="97">
        <f>BA69/(S69/100)</f>
        <v>0</v>
      </c>
      <c r="BC69" s="97">
        <f>S69-BA69</f>
        <v>1500000</v>
      </c>
    </row>
    <row r="70" spans="1:56" ht="30" customHeight="1" x14ac:dyDescent="0.2">
      <c r="A70" s="334"/>
      <c r="B70" s="335"/>
      <c r="C70" s="335"/>
      <c r="D70" s="342"/>
      <c r="E70" s="336"/>
      <c r="F70" s="335"/>
      <c r="G70" s="344">
        <v>0</v>
      </c>
      <c r="H70" s="345"/>
      <c r="I70" s="339"/>
      <c r="J70" s="336"/>
      <c r="K70" s="340"/>
      <c r="L70" s="341"/>
      <c r="M70" s="342"/>
      <c r="N70" s="516" t="s">
        <v>46</v>
      </c>
      <c r="O70" s="97">
        <f t="shared" si="93"/>
        <v>1000000</v>
      </c>
      <c r="P70" s="97">
        <f t="shared" si="93"/>
        <v>2500000</v>
      </c>
      <c r="Q70" s="193">
        <f t="shared" si="93"/>
        <v>2826000</v>
      </c>
      <c r="R70" s="194">
        <f t="shared" si="93"/>
        <v>3139000</v>
      </c>
      <c r="S70" s="97">
        <f t="shared" si="93"/>
        <v>1500000</v>
      </c>
      <c r="T70" s="97"/>
      <c r="U70" s="97">
        <f t="shared" si="93"/>
        <v>0</v>
      </c>
      <c r="V70" s="97">
        <f t="shared" si="93"/>
        <v>0</v>
      </c>
      <c r="W70" s="97">
        <f t="shared" si="93"/>
        <v>125000</v>
      </c>
      <c r="X70" s="97">
        <f t="shared" si="113"/>
        <v>125000</v>
      </c>
      <c r="Y70" s="97">
        <f t="shared" si="114"/>
        <v>8.3333333333333339</v>
      </c>
      <c r="AA70" s="97">
        <f t="shared" si="110"/>
        <v>150000</v>
      </c>
      <c r="AB70" s="97">
        <f t="shared" si="110"/>
        <v>150000</v>
      </c>
      <c r="AC70" s="97">
        <f t="shared" si="110"/>
        <v>150000</v>
      </c>
      <c r="AD70" s="97">
        <f t="shared" si="115"/>
        <v>450000</v>
      </c>
      <c r="AE70" s="97">
        <f t="shared" si="116"/>
        <v>30</v>
      </c>
      <c r="AG70" s="97">
        <f t="shared" si="117"/>
        <v>575000</v>
      </c>
      <c r="AH70" s="97">
        <f t="shared" si="118"/>
        <v>38.333333333333336</v>
      </c>
      <c r="AJ70" s="97">
        <f t="shared" si="111"/>
        <v>200000</v>
      </c>
      <c r="AK70" s="97">
        <f t="shared" si="111"/>
        <v>200000</v>
      </c>
      <c r="AL70" s="97">
        <f t="shared" si="111"/>
        <v>225000</v>
      </c>
      <c r="AM70" s="97">
        <f t="shared" si="119"/>
        <v>625000</v>
      </c>
      <c r="AN70" s="97">
        <f t="shared" si="120"/>
        <v>41.666666666666664</v>
      </c>
      <c r="AP70" s="97">
        <f t="shared" si="112"/>
        <v>100000</v>
      </c>
      <c r="AQ70" s="97">
        <f t="shared" si="112"/>
        <v>100000</v>
      </c>
      <c r="AR70" s="97">
        <f t="shared" si="112"/>
        <v>100000</v>
      </c>
      <c r="AS70" s="97">
        <f t="shared" si="121"/>
        <v>300000</v>
      </c>
      <c r="AT70" s="97">
        <f t="shared" si="122"/>
        <v>20</v>
      </c>
      <c r="AV70" s="97">
        <f t="shared" si="123"/>
        <v>925000</v>
      </c>
      <c r="AW70" s="97">
        <f t="shared" si="124"/>
        <v>61.666666666666664</v>
      </c>
      <c r="AX70" s="97">
        <f>AG70+AV70</f>
        <v>1500000</v>
      </c>
      <c r="AY70" s="97">
        <f>AX70/(S70/100)</f>
        <v>100</v>
      </c>
      <c r="BA70" s="97">
        <f>S70-AX70</f>
        <v>0</v>
      </c>
      <c r="BB70" s="97">
        <f>BA70/(S70/100)</f>
        <v>0</v>
      </c>
      <c r="BC70" s="97">
        <f>S70-BA70</f>
        <v>1500000</v>
      </c>
    </row>
    <row r="71" spans="1:56" ht="30" customHeight="1" x14ac:dyDescent="0.2">
      <c r="A71" s="334"/>
      <c r="B71" s="335"/>
      <c r="C71" s="335"/>
      <c r="D71" s="342"/>
      <c r="E71" s="336"/>
      <c r="F71" s="335"/>
      <c r="G71" s="344"/>
      <c r="H71" s="346" t="s">
        <v>97</v>
      </c>
      <c r="I71" s="339"/>
      <c r="J71" s="336"/>
      <c r="K71" s="340"/>
      <c r="L71" s="341"/>
      <c r="M71" s="342"/>
      <c r="N71" s="516" t="s">
        <v>46</v>
      </c>
      <c r="O71" s="97">
        <f t="shared" si="93"/>
        <v>1000000</v>
      </c>
      <c r="P71" s="97">
        <f t="shared" si="93"/>
        <v>2500000</v>
      </c>
      <c r="Q71" s="193">
        <f t="shared" si="93"/>
        <v>2826000</v>
      </c>
      <c r="R71" s="194">
        <f t="shared" si="93"/>
        <v>3139000</v>
      </c>
      <c r="S71" s="97">
        <f t="shared" si="93"/>
        <v>1500000</v>
      </c>
      <c r="T71" s="97"/>
      <c r="U71" s="97">
        <f t="shared" si="93"/>
        <v>0</v>
      </c>
      <c r="V71" s="97">
        <f t="shared" si="93"/>
        <v>0</v>
      </c>
      <c r="W71" s="97">
        <f t="shared" si="93"/>
        <v>125000</v>
      </c>
      <c r="X71" s="97">
        <f t="shared" si="113"/>
        <v>125000</v>
      </c>
      <c r="Y71" s="97">
        <f t="shared" si="114"/>
        <v>8.3333333333333339</v>
      </c>
      <c r="AA71" s="97">
        <f t="shared" si="110"/>
        <v>150000</v>
      </c>
      <c r="AB71" s="97">
        <f t="shared" si="110"/>
        <v>150000</v>
      </c>
      <c r="AC71" s="97">
        <f t="shared" si="110"/>
        <v>150000</v>
      </c>
      <c r="AD71" s="97">
        <f t="shared" si="115"/>
        <v>450000</v>
      </c>
      <c r="AE71" s="97">
        <f t="shared" si="116"/>
        <v>30</v>
      </c>
      <c r="AG71" s="97">
        <f t="shared" si="117"/>
        <v>575000</v>
      </c>
      <c r="AH71" s="97">
        <f t="shared" si="118"/>
        <v>38.333333333333336</v>
      </c>
      <c r="AJ71" s="97">
        <f t="shared" si="111"/>
        <v>200000</v>
      </c>
      <c r="AK71" s="97">
        <f t="shared" si="111"/>
        <v>200000</v>
      </c>
      <c r="AL71" s="97">
        <f t="shared" si="111"/>
        <v>225000</v>
      </c>
      <c r="AM71" s="97">
        <f t="shared" si="119"/>
        <v>625000</v>
      </c>
      <c r="AN71" s="97">
        <f t="shared" si="120"/>
        <v>41.666666666666664</v>
      </c>
      <c r="AP71" s="97">
        <f t="shared" si="112"/>
        <v>100000</v>
      </c>
      <c r="AQ71" s="97">
        <f t="shared" si="112"/>
        <v>100000</v>
      </c>
      <c r="AR71" s="97">
        <f t="shared" si="112"/>
        <v>100000</v>
      </c>
      <c r="AS71" s="97">
        <f t="shared" si="121"/>
        <v>300000</v>
      </c>
      <c r="AT71" s="97">
        <f t="shared" si="122"/>
        <v>20</v>
      </c>
      <c r="AV71" s="97">
        <f t="shared" si="123"/>
        <v>925000</v>
      </c>
      <c r="AW71" s="97">
        <f t="shared" si="124"/>
        <v>61.666666666666664</v>
      </c>
      <c r="AX71" s="97">
        <f>AG71+AV71</f>
        <v>1500000</v>
      </c>
      <c r="AY71" s="97">
        <f>AX71/(S71/100)</f>
        <v>100</v>
      </c>
      <c r="BA71" s="97">
        <f>S71-AX71</f>
        <v>0</v>
      </c>
      <c r="BB71" s="97">
        <f>BA71/(S71/100)</f>
        <v>0</v>
      </c>
      <c r="BC71" s="97">
        <f>S71-BA71</f>
        <v>1500000</v>
      </c>
    </row>
    <row r="72" spans="1:56" ht="30" customHeight="1" x14ac:dyDescent="0.2">
      <c r="A72" s="334"/>
      <c r="B72" s="335"/>
      <c r="C72" s="335"/>
      <c r="D72" s="342"/>
      <c r="E72" s="336"/>
      <c r="F72" s="335"/>
      <c r="G72" s="337"/>
      <c r="H72" s="338"/>
      <c r="I72" s="524">
        <v>2</v>
      </c>
      <c r="J72" s="336"/>
      <c r="K72" s="340"/>
      <c r="L72" s="341"/>
      <c r="M72" s="342"/>
      <c r="N72" s="525" t="s">
        <v>126</v>
      </c>
      <c r="O72" s="100">
        <f t="shared" si="93"/>
        <v>1000000</v>
      </c>
      <c r="P72" s="100">
        <f t="shared" si="93"/>
        <v>2500000</v>
      </c>
      <c r="Q72" s="202">
        <f t="shared" si="93"/>
        <v>2826000</v>
      </c>
      <c r="R72" s="203">
        <f t="shared" si="93"/>
        <v>3139000</v>
      </c>
      <c r="S72" s="100">
        <f t="shared" si="93"/>
        <v>1500000</v>
      </c>
      <c r="T72" s="100"/>
      <c r="U72" s="100">
        <f t="shared" si="93"/>
        <v>0</v>
      </c>
      <c r="V72" s="100">
        <f t="shared" si="93"/>
        <v>0</v>
      </c>
      <c r="W72" s="100">
        <f t="shared" si="93"/>
        <v>125000</v>
      </c>
      <c r="X72" s="100">
        <f t="shared" si="113"/>
        <v>125000</v>
      </c>
      <c r="Y72" s="100">
        <f t="shared" si="114"/>
        <v>8.3333333333333339</v>
      </c>
      <c r="AA72" s="100">
        <f t="shared" si="110"/>
        <v>150000</v>
      </c>
      <c r="AB72" s="100">
        <f t="shared" si="110"/>
        <v>150000</v>
      </c>
      <c r="AC72" s="100">
        <f t="shared" si="110"/>
        <v>150000</v>
      </c>
      <c r="AD72" s="100">
        <f t="shared" si="115"/>
        <v>450000</v>
      </c>
      <c r="AE72" s="100">
        <f t="shared" si="116"/>
        <v>30</v>
      </c>
      <c r="AG72" s="100">
        <f t="shared" si="117"/>
        <v>575000</v>
      </c>
      <c r="AH72" s="100">
        <f t="shared" si="118"/>
        <v>38.333333333333336</v>
      </c>
      <c r="AJ72" s="100">
        <f t="shared" si="111"/>
        <v>200000</v>
      </c>
      <c r="AK72" s="100">
        <f t="shared" si="111"/>
        <v>200000</v>
      </c>
      <c r="AL72" s="100">
        <f t="shared" si="111"/>
        <v>225000</v>
      </c>
      <c r="AM72" s="100">
        <f t="shared" si="119"/>
        <v>625000</v>
      </c>
      <c r="AN72" s="100">
        <f t="shared" si="120"/>
        <v>41.666666666666664</v>
      </c>
      <c r="AP72" s="100">
        <f t="shared" si="112"/>
        <v>100000</v>
      </c>
      <c r="AQ72" s="100">
        <f t="shared" si="112"/>
        <v>100000</v>
      </c>
      <c r="AR72" s="100">
        <f t="shared" si="112"/>
        <v>100000</v>
      </c>
      <c r="AS72" s="100">
        <f t="shared" si="121"/>
        <v>300000</v>
      </c>
      <c r="AT72" s="100">
        <f t="shared" si="122"/>
        <v>20</v>
      </c>
      <c r="AV72" s="100">
        <f t="shared" si="123"/>
        <v>925000</v>
      </c>
      <c r="AW72" s="100">
        <f t="shared" si="124"/>
        <v>61.666666666666664</v>
      </c>
      <c r="AX72" s="100">
        <f>AG72+AV72</f>
        <v>1500000</v>
      </c>
      <c r="AY72" s="100">
        <f>AX72/(S72/100)</f>
        <v>100</v>
      </c>
      <c r="BA72" s="100">
        <f>S72-AX72</f>
        <v>0</v>
      </c>
      <c r="BB72" s="100">
        <f>BA72/(S72/100)</f>
        <v>0</v>
      </c>
      <c r="BC72" s="100">
        <f>S72-BA72</f>
        <v>1500000</v>
      </c>
    </row>
    <row r="73" spans="1:56" ht="30" customHeight="1" x14ac:dyDescent="0.2">
      <c r="A73" s="334"/>
      <c r="B73" s="335"/>
      <c r="C73" s="335"/>
      <c r="D73" s="342"/>
      <c r="E73" s="336"/>
      <c r="F73" s="335"/>
      <c r="G73" s="337"/>
      <c r="H73" s="338"/>
      <c r="I73" s="339"/>
      <c r="J73" s="526" t="s">
        <v>76</v>
      </c>
      <c r="K73" s="340"/>
      <c r="L73" s="341"/>
      <c r="M73" s="342"/>
      <c r="N73" s="516" t="s">
        <v>20</v>
      </c>
      <c r="O73" s="97">
        <f t="shared" si="93"/>
        <v>1000000</v>
      </c>
      <c r="P73" s="97">
        <f t="shared" si="93"/>
        <v>2500000</v>
      </c>
      <c r="Q73" s="193">
        <f t="shared" si="93"/>
        <v>2826000</v>
      </c>
      <c r="R73" s="194">
        <f t="shared" si="93"/>
        <v>3139000</v>
      </c>
      <c r="S73" s="97">
        <f t="shared" si="93"/>
        <v>1500000</v>
      </c>
      <c r="T73" s="97"/>
      <c r="U73" s="97">
        <f t="shared" si="93"/>
        <v>0</v>
      </c>
      <c r="V73" s="97">
        <f t="shared" si="93"/>
        <v>0</v>
      </c>
      <c r="W73" s="97">
        <f t="shared" si="93"/>
        <v>125000</v>
      </c>
      <c r="X73" s="97">
        <f t="shared" si="113"/>
        <v>125000</v>
      </c>
      <c r="Y73" s="97">
        <f t="shared" si="114"/>
        <v>8.3333333333333339</v>
      </c>
      <c r="AA73" s="97">
        <f t="shared" si="110"/>
        <v>150000</v>
      </c>
      <c r="AB73" s="97">
        <f t="shared" si="110"/>
        <v>150000</v>
      </c>
      <c r="AC73" s="97">
        <f t="shared" si="110"/>
        <v>150000</v>
      </c>
      <c r="AD73" s="97">
        <f t="shared" si="115"/>
        <v>450000</v>
      </c>
      <c r="AE73" s="97">
        <f t="shared" si="116"/>
        <v>30</v>
      </c>
      <c r="AG73" s="97">
        <f t="shared" si="117"/>
        <v>575000</v>
      </c>
      <c r="AH73" s="97">
        <f t="shared" si="118"/>
        <v>38.333333333333336</v>
      </c>
      <c r="AJ73" s="97">
        <f t="shared" si="111"/>
        <v>200000</v>
      </c>
      <c r="AK73" s="97">
        <f t="shared" si="111"/>
        <v>200000</v>
      </c>
      <c r="AL73" s="97">
        <f t="shared" si="111"/>
        <v>225000</v>
      </c>
      <c r="AM73" s="97">
        <f t="shared" si="119"/>
        <v>625000</v>
      </c>
      <c r="AN73" s="97">
        <f t="shared" si="120"/>
        <v>41.666666666666664</v>
      </c>
      <c r="AP73" s="97">
        <f t="shared" si="112"/>
        <v>100000</v>
      </c>
      <c r="AQ73" s="97">
        <f t="shared" si="112"/>
        <v>100000</v>
      </c>
      <c r="AR73" s="97">
        <f t="shared" si="112"/>
        <v>100000</v>
      </c>
      <c r="AS73" s="97">
        <f t="shared" si="121"/>
        <v>300000</v>
      </c>
      <c r="AT73" s="97">
        <f t="shared" si="122"/>
        <v>20</v>
      </c>
      <c r="AV73" s="97">
        <f t="shared" si="123"/>
        <v>925000</v>
      </c>
      <c r="AW73" s="97">
        <f t="shared" si="124"/>
        <v>61.666666666666664</v>
      </c>
      <c r="AX73" s="97">
        <f>AG73+AV73</f>
        <v>1500000</v>
      </c>
      <c r="AY73" s="97">
        <f>AX73/(S73/100)</f>
        <v>100</v>
      </c>
      <c r="BA73" s="97">
        <f>S73-AX73</f>
        <v>0</v>
      </c>
      <c r="BB73" s="97">
        <f>BA73/(S73/100)</f>
        <v>0</v>
      </c>
      <c r="BC73" s="97">
        <f>S73-BA73</f>
        <v>1500000</v>
      </c>
    </row>
    <row r="74" spans="1:56" ht="30" customHeight="1" x14ac:dyDescent="0.2">
      <c r="A74" s="334"/>
      <c r="B74" s="335"/>
      <c r="C74" s="335"/>
      <c r="D74" s="342"/>
      <c r="E74" s="336"/>
      <c r="F74" s="335"/>
      <c r="G74" s="337"/>
      <c r="H74" s="338"/>
      <c r="I74" s="339"/>
      <c r="J74" s="336"/>
      <c r="K74" s="527">
        <v>7</v>
      </c>
      <c r="L74" s="341"/>
      <c r="M74" s="342"/>
      <c r="N74" s="348" t="s">
        <v>50</v>
      </c>
      <c r="O74" s="98">
        <v>1000000</v>
      </c>
      <c r="P74" s="98">
        <v>2500000</v>
      </c>
      <c r="Q74" s="51">
        <v>2826000</v>
      </c>
      <c r="R74" s="52">
        <v>3139000</v>
      </c>
      <c r="S74" s="98">
        <v>1500000</v>
      </c>
      <c r="T74" s="98"/>
      <c r="U74" s="98"/>
      <c r="V74" s="98"/>
      <c r="W74" s="98">
        <v>125000</v>
      </c>
      <c r="X74" s="98">
        <f t="shared" si="113"/>
        <v>125000</v>
      </c>
      <c r="Y74" s="98">
        <f t="shared" si="114"/>
        <v>8.3333333333333339</v>
      </c>
      <c r="AA74" s="98">
        <v>150000</v>
      </c>
      <c r="AB74" s="98">
        <v>150000</v>
      </c>
      <c r="AC74" s="98">
        <v>150000</v>
      </c>
      <c r="AD74" s="98">
        <f t="shared" si="115"/>
        <v>450000</v>
      </c>
      <c r="AE74" s="98">
        <f t="shared" si="116"/>
        <v>30</v>
      </c>
      <c r="AG74" s="98">
        <f t="shared" si="117"/>
        <v>575000</v>
      </c>
      <c r="AH74" s="98">
        <f t="shared" si="118"/>
        <v>38.333333333333336</v>
      </c>
      <c r="AJ74" s="98">
        <v>200000</v>
      </c>
      <c r="AK74" s="98">
        <v>200000</v>
      </c>
      <c r="AL74" s="98">
        <v>225000</v>
      </c>
      <c r="AM74" s="98">
        <f t="shared" si="119"/>
        <v>625000</v>
      </c>
      <c r="AN74" s="98">
        <f t="shared" si="120"/>
        <v>41.666666666666664</v>
      </c>
      <c r="AP74" s="98">
        <v>100000</v>
      </c>
      <c r="AQ74" s="98">
        <v>100000</v>
      </c>
      <c r="AR74" s="98">
        <v>100000</v>
      </c>
      <c r="AS74" s="98">
        <f t="shared" si="121"/>
        <v>300000</v>
      </c>
      <c r="AT74" s="98">
        <f t="shared" si="122"/>
        <v>20</v>
      </c>
      <c r="AV74" s="98">
        <f t="shared" si="123"/>
        <v>925000</v>
      </c>
      <c r="AW74" s="98">
        <f t="shared" si="124"/>
        <v>61.666666666666664</v>
      </c>
      <c r="AX74" s="98">
        <f>AG74+AV74</f>
        <v>1500000</v>
      </c>
      <c r="AY74" s="98">
        <f>AX74/(S74/100)</f>
        <v>100</v>
      </c>
      <c r="BA74" s="98">
        <f>S74-AX74</f>
        <v>0</v>
      </c>
      <c r="BB74" s="98">
        <f>BA74/(S74/100)</f>
        <v>0</v>
      </c>
      <c r="BC74" s="98">
        <f>S74-BA74</f>
        <v>1500000</v>
      </c>
      <c r="BD74" s="347"/>
    </row>
    <row r="75" spans="1:56" ht="30" customHeight="1" x14ac:dyDescent="0.2">
      <c r="A75" s="12"/>
      <c r="B75" s="3"/>
      <c r="C75" s="3"/>
      <c r="D75" s="8"/>
      <c r="E75" s="1" t="s">
        <v>73</v>
      </c>
      <c r="F75" s="3"/>
      <c r="G75" s="4"/>
      <c r="H75" s="5"/>
      <c r="I75" s="6"/>
      <c r="J75" s="7"/>
      <c r="K75" s="27"/>
      <c r="L75" s="142"/>
      <c r="M75" s="8"/>
      <c r="N75" s="40" t="s">
        <v>14</v>
      </c>
      <c r="O75" s="99">
        <f t="shared" ref="O75:W78" si="125">O76</f>
        <v>16700000</v>
      </c>
      <c r="P75" s="99">
        <f t="shared" si="125"/>
        <v>13300000</v>
      </c>
      <c r="Q75" s="99">
        <f t="shared" si="125"/>
        <v>16700000</v>
      </c>
      <c r="R75" s="99">
        <f t="shared" si="125"/>
        <v>18800000</v>
      </c>
      <c r="S75" s="99">
        <f t="shared" si="125"/>
        <v>12500000</v>
      </c>
      <c r="T75" s="99"/>
      <c r="U75" s="99">
        <f t="shared" si="125"/>
        <v>0</v>
      </c>
      <c r="V75" s="99">
        <f t="shared" si="125"/>
        <v>1000000</v>
      </c>
      <c r="W75" s="99">
        <f t="shared" si="125"/>
        <v>2100000</v>
      </c>
      <c r="X75" s="99">
        <f t="shared" si="95"/>
        <v>3100000</v>
      </c>
      <c r="Y75" s="99">
        <f t="shared" si="96"/>
        <v>24.8</v>
      </c>
      <c r="AA75" s="99">
        <f t="shared" ref="AA75:AC79" si="126">AA76</f>
        <v>900000</v>
      </c>
      <c r="AB75" s="99">
        <f t="shared" si="126"/>
        <v>900000</v>
      </c>
      <c r="AC75" s="99">
        <f t="shared" si="126"/>
        <v>900000</v>
      </c>
      <c r="AD75" s="99">
        <f t="shared" si="98"/>
        <v>2700000</v>
      </c>
      <c r="AE75" s="99">
        <f t="shared" si="99"/>
        <v>21.6</v>
      </c>
      <c r="AG75" s="99">
        <f t="shared" si="100"/>
        <v>5800000</v>
      </c>
      <c r="AH75" s="99">
        <f t="shared" si="101"/>
        <v>46.4</v>
      </c>
      <c r="AJ75" s="99">
        <f t="shared" ref="AJ75:AL79" si="127">AJ76</f>
        <v>1000000</v>
      </c>
      <c r="AK75" s="99">
        <f t="shared" si="127"/>
        <v>1000000</v>
      </c>
      <c r="AL75" s="99">
        <f t="shared" si="127"/>
        <v>1000000</v>
      </c>
      <c r="AM75" s="99">
        <f t="shared" si="103"/>
        <v>3000000</v>
      </c>
      <c r="AN75" s="99">
        <f t="shared" si="104"/>
        <v>24</v>
      </c>
      <c r="AP75" s="99">
        <f t="shared" ref="AP75:AR79" si="128">AP76</f>
        <v>1200000</v>
      </c>
      <c r="AQ75" s="99">
        <f t="shared" si="128"/>
        <v>1250000</v>
      </c>
      <c r="AR75" s="99">
        <f t="shared" si="128"/>
        <v>1250000</v>
      </c>
      <c r="AS75" s="99">
        <f t="shared" si="106"/>
        <v>3700000</v>
      </c>
      <c r="AT75" s="99">
        <f t="shared" si="107"/>
        <v>29.6</v>
      </c>
      <c r="AV75" s="99">
        <f t="shared" si="108"/>
        <v>6700000</v>
      </c>
      <c r="AW75" s="99">
        <f t="shared" si="109"/>
        <v>53.6</v>
      </c>
      <c r="AX75" s="99">
        <f>AG75+AV75</f>
        <v>12500000</v>
      </c>
      <c r="AY75" s="99">
        <f>AX75/(S75/100)</f>
        <v>100</v>
      </c>
      <c r="BA75" s="99">
        <f>S75-AX75</f>
        <v>0</v>
      </c>
      <c r="BB75" s="99">
        <f>BA75/(S75/100)</f>
        <v>0</v>
      </c>
      <c r="BC75" s="99">
        <f>S75-BA75</f>
        <v>12500000</v>
      </c>
    </row>
    <row r="76" spans="1:56" ht="30" customHeight="1" x14ac:dyDescent="0.2">
      <c r="A76" s="12"/>
      <c r="B76" s="3"/>
      <c r="C76" s="3"/>
      <c r="D76" s="8"/>
      <c r="E76" s="7"/>
      <c r="F76" s="17">
        <v>4</v>
      </c>
      <c r="G76" s="4"/>
      <c r="H76" s="5"/>
      <c r="I76" s="6"/>
      <c r="J76" s="7"/>
      <c r="K76" s="27"/>
      <c r="L76" s="142"/>
      <c r="M76" s="8"/>
      <c r="N76" s="31" t="s">
        <v>41</v>
      </c>
      <c r="O76" s="97">
        <f t="shared" si="125"/>
        <v>16700000</v>
      </c>
      <c r="P76" s="97">
        <f t="shared" si="125"/>
        <v>13300000</v>
      </c>
      <c r="Q76" s="97">
        <f t="shared" si="125"/>
        <v>16700000</v>
      </c>
      <c r="R76" s="97">
        <f t="shared" si="125"/>
        <v>18800000</v>
      </c>
      <c r="S76" s="97">
        <f t="shared" si="125"/>
        <v>12500000</v>
      </c>
      <c r="T76" s="97"/>
      <c r="U76" s="97">
        <f t="shared" si="125"/>
        <v>0</v>
      </c>
      <c r="V76" s="97">
        <f t="shared" si="125"/>
        <v>1000000</v>
      </c>
      <c r="W76" s="97">
        <f t="shared" si="125"/>
        <v>2100000</v>
      </c>
      <c r="X76" s="97">
        <f t="shared" si="95"/>
        <v>3100000</v>
      </c>
      <c r="Y76" s="97">
        <f t="shared" si="96"/>
        <v>24.8</v>
      </c>
      <c r="AA76" s="97">
        <f t="shared" si="126"/>
        <v>900000</v>
      </c>
      <c r="AB76" s="97">
        <f t="shared" si="126"/>
        <v>900000</v>
      </c>
      <c r="AC76" s="97">
        <f t="shared" si="126"/>
        <v>900000</v>
      </c>
      <c r="AD76" s="97">
        <f t="shared" si="98"/>
        <v>2700000</v>
      </c>
      <c r="AE76" s="97">
        <f t="shared" si="99"/>
        <v>21.6</v>
      </c>
      <c r="AG76" s="97">
        <f t="shared" si="100"/>
        <v>5800000</v>
      </c>
      <c r="AH76" s="97">
        <f t="shared" si="101"/>
        <v>46.4</v>
      </c>
      <c r="AJ76" s="97">
        <f t="shared" si="127"/>
        <v>1000000</v>
      </c>
      <c r="AK76" s="97">
        <f t="shared" si="127"/>
        <v>1000000</v>
      </c>
      <c r="AL76" s="97">
        <f t="shared" si="127"/>
        <v>1000000</v>
      </c>
      <c r="AM76" s="97">
        <f t="shared" si="103"/>
        <v>3000000</v>
      </c>
      <c r="AN76" s="97">
        <f t="shared" si="104"/>
        <v>24</v>
      </c>
      <c r="AP76" s="97">
        <f t="shared" si="128"/>
        <v>1200000</v>
      </c>
      <c r="AQ76" s="97">
        <f t="shared" si="128"/>
        <v>1250000</v>
      </c>
      <c r="AR76" s="97">
        <f t="shared" si="128"/>
        <v>1250000</v>
      </c>
      <c r="AS76" s="97">
        <f t="shared" si="106"/>
        <v>3700000</v>
      </c>
      <c r="AT76" s="97">
        <f t="shared" si="107"/>
        <v>29.6</v>
      </c>
      <c r="AV76" s="97">
        <f t="shared" si="108"/>
        <v>6700000</v>
      </c>
      <c r="AW76" s="97">
        <f t="shared" si="109"/>
        <v>53.6</v>
      </c>
      <c r="AX76" s="97">
        <f>AG76+AV76</f>
        <v>12500000</v>
      </c>
      <c r="AY76" s="97">
        <f>AX76/(S76/100)</f>
        <v>100</v>
      </c>
      <c r="BA76" s="97">
        <f>S76-AX76</f>
        <v>0</v>
      </c>
      <c r="BB76" s="97">
        <f>BA76/(S76/100)</f>
        <v>0</v>
      </c>
      <c r="BC76" s="97">
        <f>S76-BA76</f>
        <v>12500000</v>
      </c>
    </row>
    <row r="77" spans="1:56" ht="30" customHeight="1" x14ac:dyDescent="0.2">
      <c r="A77" s="12"/>
      <c r="B77" s="3"/>
      <c r="C77" s="3"/>
      <c r="D77" s="8"/>
      <c r="E77" s="7"/>
      <c r="F77" s="3"/>
      <c r="G77" s="21">
        <v>1</v>
      </c>
      <c r="H77" s="22"/>
      <c r="I77" s="6"/>
      <c r="J77" s="7"/>
      <c r="K77" s="27"/>
      <c r="L77" s="142"/>
      <c r="M77" s="8"/>
      <c r="N77" s="31" t="s">
        <v>112</v>
      </c>
      <c r="O77" s="97">
        <f t="shared" si="125"/>
        <v>16700000</v>
      </c>
      <c r="P77" s="97">
        <f t="shared" si="125"/>
        <v>13300000</v>
      </c>
      <c r="Q77" s="97">
        <f t="shared" si="125"/>
        <v>16700000</v>
      </c>
      <c r="R77" s="97">
        <f t="shared" si="125"/>
        <v>18800000</v>
      </c>
      <c r="S77" s="97">
        <f t="shared" si="125"/>
        <v>12500000</v>
      </c>
      <c r="T77" s="97"/>
      <c r="U77" s="97">
        <f t="shared" si="125"/>
        <v>0</v>
      </c>
      <c r="V77" s="97">
        <f t="shared" si="125"/>
        <v>1000000</v>
      </c>
      <c r="W77" s="97">
        <f t="shared" si="125"/>
        <v>2100000</v>
      </c>
      <c r="X77" s="97">
        <f t="shared" si="95"/>
        <v>3100000</v>
      </c>
      <c r="Y77" s="97">
        <f t="shared" si="96"/>
        <v>24.8</v>
      </c>
      <c r="AA77" s="97">
        <f t="shared" si="126"/>
        <v>900000</v>
      </c>
      <c r="AB77" s="97">
        <f t="shared" si="126"/>
        <v>900000</v>
      </c>
      <c r="AC77" s="97">
        <f t="shared" si="126"/>
        <v>900000</v>
      </c>
      <c r="AD77" s="97">
        <f t="shared" si="98"/>
        <v>2700000</v>
      </c>
      <c r="AE77" s="97">
        <f t="shared" si="99"/>
        <v>21.6</v>
      </c>
      <c r="AG77" s="97">
        <f t="shared" si="100"/>
        <v>5800000</v>
      </c>
      <c r="AH77" s="97">
        <f t="shared" si="101"/>
        <v>46.4</v>
      </c>
      <c r="AJ77" s="97">
        <f t="shared" si="127"/>
        <v>1000000</v>
      </c>
      <c r="AK77" s="97">
        <f t="shared" si="127"/>
        <v>1000000</v>
      </c>
      <c r="AL77" s="97">
        <f t="shared" si="127"/>
        <v>1000000</v>
      </c>
      <c r="AM77" s="97">
        <f t="shared" si="103"/>
        <v>3000000</v>
      </c>
      <c r="AN77" s="97">
        <f t="shared" si="104"/>
        <v>24</v>
      </c>
      <c r="AP77" s="97">
        <f t="shared" si="128"/>
        <v>1200000</v>
      </c>
      <c r="AQ77" s="97">
        <f t="shared" si="128"/>
        <v>1250000</v>
      </c>
      <c r="AR77" s="97">
        <f t="shared" si="128"/>
        <v>1250000</v>
      </c>
      <c r="AS77" s="97">
        <f t="shared" si="106"/>
        <v>3700000</v>
      </c>
      <c r="AT77" s="97">
        <f t="shared" si="107"/>
        <v>29.6</v>
      </c>
      <c r="AV77" s="97">
        <f t="shared" si="108"/>
        <v>6700000</v>
      </c>
      <c r="AW77" s="97">
        <f t="shared" si="109"/>
        <v>53.6</v>
      </c>
      <c r="AX77" s="97">
        <f>AG77+AV77</f>
        <v>12500000</v>
      </c>
      <c r="AY77" s="97">
        <f>AX77/(S77/100)</f>
        <v>100</v>
      </c>
      <c r="BA77" s="97">
        <f>S77-AX77</f>
        <v>0</v>
      </c>
      <c r="BB77" s="97">
        <f>BA77/(S77/100)</f>
        <v>0</v>
      </c>
      <c r="BC77" s="97">
        <f>S77-BA77</f>
        <v>12500000</v>
      </c>
    </row>
    <row r="78" spans="1:56" ht="30" customHeight="1" x14ac:dyDescent="0.2">
      <c r="A78" s="12"/>
      <c r="B78" s="3"/>
      <c r="C78" s="3"/>
      <c r="D78" s="8"/>
      <c r="E78" s="7"/>
      <c r="F78" s="3"/>
      <c r="G78" s="21"/>
      <c r="H78" s="92" t="s">
        <v>97</v>
      </c>
      <c r="I78" s="6"/>
      <c r="J78" s="7"/>
      <c r="K78" s="27"/>
      <c r="L78" s="142"/>
      <c r="M78" s="8"/>
      <c r="N78" s="31" t="s">
        <v>112</v>
      </c>
      <c r="O78" s="97">
        <f>O79</f>
        <v>16700000</v>
      </c>
      <c r="P78" s="97">
        <f>P79</f>
        <v>13300000</v>
      </c>
      <c r="Q78" s="97">
        <f t="shared" si="125"/>
        <v>16700000</v>
      </c>
      <c r="R78" s="97">
        <f t="shared" si="125"/>
        <v>18800000</v>
      </c>
      <c r="S78" s="97">
        <f>S79</f>
        <v>12500000</v>
      </c>
      <c r="T78" s="97"/>
      <c r="U78" s="97">
        <f t="shared" si="125"/>
        <v>0</v>
      </c>
      <c r="V78" s="97">
        <f t="shared" si="125"/>
        <v>1000000</v>
      </c>
      <c r="W78" s="97">
        <f t="shared" si="125"/>
        <v>2100000</v>
      </c>
      <c r="X78" s="97">
        <f t="shared" si="95"/>
        <v>3100000</v>
      </c>
      <c r="Y78" s="97">
        <f t="shared" si="96"/>
        <v>24.8</v>
      </c>
      <c r="AA78" s="97">
        <f t="shared" si="126"/>
        <v>900000</v>
      </c>
      <c r="AB78" s="97">
        <f t="shared" si="126"/>
        <v>900000</v>
      </c>
      <c r="AC78" s="97">
        <f t="shared" si="126"/>
        <v>900000</v>
      </c>
      <c r="AD78" s="97">
        <f t="shared" si="98"/>
        <v>2700000</v>
      </c>
      <c r="AE78" s="97">
        <f t="shared" si="99"/>
        <v>21.6</v>
      </c>
      <c r="AG78" s="97">
        <f t="shared" si="100"/>
        <v>5800000</v>
      </c>
      <c r="AH78" s="97">
        <f t="shared" si="101"/>
        <v>46.4</v>
      </c>
      <c r="AJ78" s="97">
        <f t="shared" si="127"/>
        <v>1000000</v>
      </c>
      <c r="AK78" s="97">
        <f t="shared" si="127"/>
        <v>1000000</v>
      </c>
      <c r="AL78" s="97">
        <f t="shared" si="127"/>
        <v>1000000</v>
      </c>
      <c r="AM78" s="97">
        <f t="shared" si="103"/>
        <v>3000000</v>
      </c>
      <c r="AN78" s="97">
        <f t="shared" si="104"/>
        <v>24</v>
      </c>
      <c r="AP78" s="97">
        <f t="shared" si="128"/>
        <v>1200000</v>
      </c>
      <c r="AQ78" s="97">
        <f t="shared" si="128"/>
        <v>1250000</v>
      </c>
      <c r="AR78" s="97">
        <f t="shared" si="128"/>
        <v>1250000</v>
      </c>
      <c r="AS78" s="97">
        <f t="shared" si="106"/>
        <v>3700000</v>
      </c>
      <c r="AT78" s="97">
        <f t="shared" si="107"/>
        <v>29.6</v>
      </c>
      <c r="AV78" s="97">
        <f t="shared" si="108"/>
        <v>6700000</v>
      </c>
      <c r="AW78" s="97">
        <f t="shared" si="109"/>
        <v>53.6</v>
      </c>
      <c r="AX78" s="97">
        <f>AG78+AV78</f>
        <v>12500000</v>
      </c>
      <c r="AY78" s="97">
        <f>AX78/(S78/100)</f>
        <v>100</v>
      </c>
      <c r="BA78" s="97">
        <f>S78-AX78</f>
        <v>0</v>
      </c>
      <c r="BB78" s="97">
        <f>BA78/(S78/100)</f>
        <v>0</v>
      </c>
      <c r="BC78" s="97">
        <f>S78-BA78</f>
        <v>12500000</v>
      </c>
    </row>
    <row r="79" spans="1:56" ht="30" customHeight="1" x14ac:dyDescent="0.2">
      <c r="A79" s="12"/>
      <c r="B79" s="3"/>
      <c r="C79" s="3"/>
      <c r="D79" s="8"/>
      <c r="E79" s="7"/>
      <c r="F79" s="3"/>
      <c r="G79" s="4"/>
      <c r="H79" s="5"/>
      <c r="I79" s="23">
        <v>2</v>
      </c>
      <c r="J79" s="7"/>
      <c r="K79" s="27"/>
      <c r="L79" s="142"/>
      <c r="M79" s="8"/>
      <c r="N79" s="30" t="s">
        <v>126</v>
      </c>
      <c r="O79" s="46">
        <f>O80</f>
        <v>16700000</v>
      </c>
      <c r="P79" s="46">
        <f>P80</f>
        <v>13300000</v>
      </c>
      <c r="Q79" s="46">
        <f t="shared" ref="Q79:W79" si="129">Q80</f>
        <v>16700000</v>
      </c>
      <c r="R79" s="46">
        <f t="shared" si="129"/>
        <v>18800000</v>
      </c>
      <c r="S79" s="46">
        <f>S80</f>
        <v>12500000</v>
      </c>
      <c r="T79" s="46"/>
      <c r="U79" s="46">
        <f t="shared" si="129"/>
        <v>0</v>
      </c>
      <c r="V79" s="46">
        <f t="shared" si="129"/>
        <v>1000000</v>
      </c>
      <c r="W79" s="46">
        <f t="shared" si="129"/>
        <v>2100000</v>
      </c>
      <c r="X79" s="46">
        <f t="shared" si="95"/>
        <v>3100000</v>
      </c>
      <c r="Y79" s="46">
        <f t="shared" si="96"/>
        <v>24.8</v>
      </c>
      <c r="AA79" s="46">
        <f t="shared" si="126"/>
        <v>900000</v>
      </c>
      <c r="AB79" s="46">
        <f t="shared" si="126"/>
        <v>900000</v>
      </c>
      <c r="AC79" s="46">
        <f t="shared" si="126"/>
        <v>900000</v>
      </c>
      <c r="AD79" s="46">
        <f t="shared" si="98"/>
        <v>2700000</v>
      </c>
      <c r="AE79" s="46">
        <f t="shared" si="99"/>
        <v>21.6</v>
      </c>
      <c r="AG79" s="46">
        <f t="shared" si="100"/>
        <v>5800000</v>
      </c>
      <c r="AH79" s="46">
        <f t="shared" si="101"/>
        <v>46.4</v>
      </c>
      <c r="AJ79" s="46">
        <f t="shared" si="127"/>
        <v>1000000</v>
      </c>
      <c r="AK79" s="46">
        <f t="shared" si="127"/>
        <v>1000000</v>
      </c>
      <c r="AL79" s="46">
        <f t="shared" si="127"/>
        <v>1000000</v>
      </c>
      <c r="AM79" s="46">
        <f t="shared" si="103"/>
        <v>3000000</v>
      </c>
      <c r="AN79" s="46">
        <f t="shared" si="104"/>
        <v>24</v>
      </c>
      <c r="AP79" s="46">
        <f t="shared" si="128"/>
        <v>1200000</v>
      </c>
      <c r="AQ79" s="46">
        <f t="shared" si="128"/>
        <v>1250000</v>
      </c>
      <c r="AR79" s="46">
        <f t="shared" si="128"/>
        <v>1250000</v>
      </c>
      <c r="AS79" s="46">
        <f t="shared" si="106"/>
        <v>3700000</v>
      </c>
      <c r="AT79" s="46">
        <f t="shared" si="107"/>
        <v>29.6</v>
      </c>
      <c r="AV79" s="46">
        <f t="shared" si="108"/>
        <v>6700000</v>
      </c>
      <c r="AW79" s="46">
        <f t="shared" si="109"/>
        <v>53.6</v>
      </c>
      <c r="AX79" s="46">
        <f>AG79+AV79</f>
        <v>12500000</v>
      </c>
      <c r="AY79" s="46">
        <f>AX79/(S79/100)</f>
        <v>100</v>
      </c>
      <c r="BA79" s="46">
        <f>S79-AX79</f>
        <v>0</v>
      </c>
      <c r="BB79" s="46">
        <f>BA79/(S79/100)</f>
        <v>0</v>
      </c>
      <c r="BC79" s="46">
        <f>S79-BA79</f>
        <v>12500000</v>
      </c>
    </row>
    <row r="80" spans="1:56" ht="30" customHeight="1" x14ac:dyDescent="0.2">
      <c r="A80" s="12"/>
      <c r="B80" s="3"/>
      <c r="C80" s="3"/>
      <c r="D80" s="8"/>
      <c r="E80" s="7"/>
      <c r="F80" s="3"/>
      <c r="G80" s="4"/>
      <c r="H80" s="5"/>
      <c r="I80" s="6"/>
      <c r="J80" s="24" t="s">
        <v>76</v>
      </c>
      <c r="K80" s="27"/>
      <c r="L80" s="142"/>
      <c r="M80" s="8"/>
      <c r="N80" s="31" t="s">
        <v>20</v>
      </c>
      <c r="O80" s="97">
        <f>O81+O82</f>
        <v>16700000</v>
      </c>
      <c r="P80" s="97">
        <f>P81+P82</f>
        <v>13300000</v>
      </c>
      <c r="Q80" s="97">
        <f t="shared" ref="Q80:W80" si="130">Q81+Q82</f>
        <v>16700000</v>
      </c>
      <c r="R80" s="97">
        <f t="shared" si="130"/>
        <v>18800000</v>
      </c>
      <c r="S80" s="97">
        <f>S81+S82</f>
        <v>12500000</v>
      </c>
      <c r="T80" s="97"/>
      <c r="U80" s="97">
        <f t="shared" si="130"/>
        <v>0</v>
      </c>
      <c r="V80" s="97">
        <f t="shared" si="130"/>
        <v>1000000</v>
      </c>
      <c r="W80" s="97">
        <f t="shared" si="130"/>
        <v>2100000</v>
      </c>
      <c r="X80" s="97">
        <f t="shared" si="95"/>
        <v>3100000</v>
      </c>
      <c r="Y80" s="97">
        <f t="shared" si="96"/>
        <v>24.8</v>
      </c>
      <c r="AA80" s="97">
        <f>AA81+AA82</f>
        <v>900000</v>
      </c>
      <c r="AB80" s="97">
        <f>AB81+AB82</f>
        <v>900000</v>
      </c>
      <c r="AC80" s="97">
        <f>AC81+AC82</f>
        <v>900000</v>
      </c>
      <c r="AD80" s="97">
        <f t="shared" si="98"/>
        <v>2700000</v>
      </c>
      <c r="AE80" s="97">
        <f t="shared" si="99"/>
        <v>21.6</v>
      </c>
      <c r="AG80" s="97">
        <f t="shared" si="100"/>
        <v>5800000</v>
      </c>
      <c r="AH80" s="97">
        <f t="shared" si="101"/>
        <v>46.4</v>
      </c>
      <c r="AJ80" s="97">
        <f>AJ81+AJ82</f>
        <v>1000000</v>
      </c>
      <c r="AK80" s="97">
        <f>AK81+AK82</f>
        <v>1000000</v>
      </c>
      <c r="AL80" s="97">
        <f>AL81+AL82</f>
        <v>1000000</v>
      </c>
      <c r="AM80" s="97">
        <f t="shared" si="103"/>
        <v>3000000</v>
      </c>
      <c r="AN80" s="97">
        <f t="shared" si="104"/>
        <v>24</v>
      </c>
      <c r="AP80" s="97">
        <f>AP81+AP82</f>
        <v>1200000</v>
      </c>
      <c r="AQ80" s="97">
        <f>AQ81+AQ82</f>
        <v>1250000</v>
      </c>
      <c r="AR80" s="97">
        <f>AR81+AR82</f>
        <v>1250000</v>
      </c>
      <c r="AS80" s="97">
        <f t="shared" si="106"/>
        <v>3700000</v>
      </c>
      <c r="AT80" s="97">
        <f t="shared" si="107"/>
        <v>29.6</v>
      </c>
      <c r="AV80" s="97">
        <f t="shared" si="108"/>
        <v>6700000</v>
      </c>
      <c r="AW80" s="97">
        <f t="shared" si="109"/>
        <v>53.6</v>
      </c>
      <c r="AX80" s="97">
        <f>AG80+AV80</f>
        <v>12500000</v>
      </c>
      <c r="AY80" s="97">
        <f>AX80/(S80/100)</f>
        <v>100</v>
      </c>
      <c r="BA80" s="97">
        <f>S80-AX80</f>
        <v>0</v>
      </c>
      <c r="BB80" s="97">
        <f>BA80/(S80/100)</f>
        <v>0</v>
      </c>
      <c r="BC80" s="97">
        <f>S80-BA80</f>
        <v>12500000</v>
      </c>
    </row>
    <row r="81" spans="1:56" ht="30" customHeight="1" x14ac:dyDescent="0.2">
      <c r="A81" s="12"/>
      <c r="B81" s="3"/>
      <c r="C81" s="3"/>
      <c r="D81" s="8"/>
      <c r="E81" s="7"/>
      <c r="F81" s="3"/>
      <c r="G81" s="4"/>
      <c r="H81" s="5"/>
      <c r="I81" s="6"/>
      <c r="J81" s="7"/>
      <c r="K81" s="59">
        <v>5</v>
      </c>
      <c r="L81" s="142"/>
      <c r="M81" s="8"/>
      <c r="N81" s="41" t="s">
        <v>49</v>
      </c>
      <c r="O81" s="98">
        <v>15200000</v>
      </c>
      <c r="P81" s="98">
        <v>11300000</v>
      </c>
      <c r="Q81" s="51">
        <v>14200000</v>
      </c>
      <c r="R81" s="52">
        <v>16200000</v>
      </c>
      <c r="S81" s="98">
        <v>5500000</v>
      </c>
      <c r="T81" s="98"/>
      <c r="U81" s="98"/>
      <c r="V81" s="98"/>
      <c r="W81" s="98">
        <v>1500000</v>
      </c>
      <c r="X81" s="98">
        <f t="shared" si="95"/>
        <v>1500000</v>
      </c>
      <c r="Y81" s="98">
        <f t="shared" si="96"/>
        <v>27.272727272727273</v>
      </c>
      <c r="AA81" s="98">
        <v>400000</v>
      </c>
      <c r="AB81" s="98">
        <v>400000</v>
      </c>
      <c r="AC81" s="98">
        <v>400000</v>
      </c>
      <c r="AD81" s="98">
        <f t="shared" si="98"/>
        <v>1200000</v>
      </c>
      <c r="AE81" s="98">
        <f t="shared" si="99"/>
        <v>21.818181818181817</v>
      </c>
      <c r="AG81" s="98">
        <f t="shared" si="100"/>
        <v>2700000</v>
      </c>
      <c r="AH81" s="98">
        <f t="shared" si="101"/>
        <v>49.090909090909093</v>
      </c>
      <c r="AJ81" s="98">
        <v>400000</v>
      </c>
      <c r="AK81" s="98">
        <v>400000</v>
      </c>
      <c r="AL81" s="98">
        <v>400000</v>
      </c>
      <c r="AM81" s="98">
        <f t="shared" si="103"/>
        <v>1200000</v>
      </c>
      <c r="AN81" s="98">
        <f t="shared" si="104"/>
        <v>21.818181818181817</v>
      </c>
      <c r="AP81" s="98">
        <v>500000</v>
      </c>
      <c r="AQ81" s="98">
        <v>550000</v>
      </c>
      <c r="AR81" s="98">
        <v>550000</v>
      </c>
      <c r="AS81" s="98">
        <f t="shared" si="106"/>
        <v>1600000</v>
      </c>
      <c r="AT81" s="98">
        <f t="shared" si="107"/>
        <v>29.09090909090909</v>
      </c>
      <c r="AV81" s="98">
        <f t="shared" si="108"/>
        <v>2800000</v>
      </c>
      <c r="AW81" s="98">
        <f t="shared" si="109"/>
        <v>50.909090909090907</v>
      </c>
      <c r="AX81" s="98">
        <f>AG81+AV81</f>
        <v>5500000</v>
      </c>
      <c r="AY81" s="98">
        <f>AX81/(S81/100)</f>
        <v>100</v>
      </c>
      <c r="BA81" s="98">
        <f>S81-AX81</f>
        <v>0</v>
      </c>
      <c r="BB81" s="98">
        <f>BA81/(S81/100)</f>
        <v>0</v>
      </c>
      <c r="BC81" s="98">
        <f>S81-BA81</f>
        <v>5500000</v>
      </c>
      <c r="BD81" s="347"/>
    </row>
    <row r="82" spans="1:56" ht="30" customHeight="1" x14ac:dyDescent="0.2">
      <c r="A82" s="12"/>
      <c r="B82" s="3"/>
      <c r="C82" s="3"/>
      <c r="D82" s="8"/>
      <c r="E82" s="7"/>
      <c r="F82" s="3"/>
      <c r="G82" s="4"/>
      <c r="H82" s="5"/>
      <c r="I82" s="6"/>
      <c r="J82" s="7"/>
      <c r="K82" s="59">
        <v>7</v>
      </c>
      <c r="L82" s="142"/>
      <c r="M82" s="8"/>
      <c r="N82" s="41" t="s">
        <v>50</v>
      </c>
      <c r="O82" s="98">
        <v>1500000</v>
      </c>
      <c r="P82" s="98">
        <v>2000000</v>
      </c>
      <c r="Q82" s="51">
        <v>2500000</v>
      </c>
      <c r="R82" s="52">
        <v>2600000</v>
      </c>
      <c r="S82" s="98">
        <v>7000000</v>
      </c>
      <c r="T82" s="98"/>
      <c r="U82" s="98"/>
      <c r="V82" s="98">
        <v>1000000</v>
      </c>
      <c r="W82" s="98">
        <v>600000</v>
      </c>
      <c r="X82" s="98">
        <f t="shared" si="95"/>
        <v>1600000</v>
      </c>
      <c r="Y82" s="98">
        <f t="shared" si="96"/>
        <v>22.857142857142858</v>
      </c>
      <c r="AA82" s="98">
        <v>500000</v>
      </c>
      <c r="AB82" s="98">
        <v>500000</v>
      </c>
      <c r="AC82" s="98">
        <v>500000</v>
      </c>
      <c r="AD82" s="98">
        <f t="shared" si="98"/>
        <v>1500000</v>
      </c>
      <c r="AE82" s="98">
        <f t="shared" si="99"/>
        <v>21.428571428571427</v>
      </c>
      <c r="AG82" s="98">
        <f t="shared" si="100"/>
        <v>3100000</v>
      </c>
      <c r="AH82" s="98">
        <f t="shared" si="101"/>
        <v>44.285714285714285</v>
      </c>
      <c r="AJ82" s="98">
        <v>600000</v>
      </c>
      <c r="AK82" s="98">
        <v>600000</v>
      </c>
      <c r="AL82" s="98">
        <v>600000</v>
      </c>
      <c r="AM82" s="98">
        <f t="shared" si="103"/>
        <v>1800000</v>
      </c>
      <c r="AN82" s="98">
        <f t="shared" si="104"/>
        <v>25.714285714285715</v>
      </c>
      <c r="AP82" s="98">
        <v>700000</v>
      </c>
      <c r="AQ82" s="98">
        <v>700000</v>
      </c>
      <c r="AR82" s="98">
        <v>700000</v>
      </c>
      <c r="AS82" s="98">
        <f t="shared" si="106"/>
        <v>2100000</v>
      </c>
      <c r="AT82" s="98">
        <f t="shared" si="107"/>
        <v>30</v>
      </c>
      <c r="AV82" s="98">
        <f t="shared" si="108"/>
        <v>3900000</v>
      </c>
      <c r="AW82" s="98">
        <f t="shared" si="109"/>
        <v>55.714285714285715</v>
      </c>
      <c r="AX82" s="98">
        <f>AG82+AV82</f>
        <v>7000000</v>
      </c>
      <c r="AY82" s="98">
        <f>AX82/(S82/100)</f>
        <v>100</v>
      </c>
      <c r="BA82" s="98">
        <f>S82-AX82</f>
        <v>0</v>
      </c>
      <c r="BB82" s="98">
        <f>BA82/(S82/100)</f>
        <v>0</v>
      </c>
      <c r="BC82" s="98">
        <f>S82-BA82</f>
        <v>7000000</v>
      </c>
      <c r="BD82" s="347"/>
    </row>
    <row r="83" spans="1:56" x14ac:dyDescent="0.2">
      <c r="BC83" s="90"/>
    </row>
    <row r="84" spans="1:56" x14ac:dyDescent="0.2">
      <c r="BC84" s="90"/>
    </row>
    <row r="85" spans="1:56" x14ac:dyDescent="0.2">
      <c r="BC85" s="90"/>
    </row>
    <row r="86" spans="1:56" x14ac:dyDescent="0.2">
      <c r="BC86" s="90"/>
    </row>
    <row r="87" spans="1:56" x14ac:dyDescent="0.2">
      <c r="BC87" s="90"/>
    </row>
    <row r="88" spans="1:56" x14ac:dyDescent="0.2">
      <c r="BC88" s="90"/>
    </row>
    <row r="89" spans="1:56" x14ac:dyDescent="0.2">
      <c r="BC89" s="90"/>
    </row>
    <row r="90" spans="1:56" x14ac:dyDescent="0.2">
      <c r="BC90" s="90"/>
    </row>
    <row r="91" spans="1:56" x14ac:dyDescent="0.2">
      <c r="BC91" s="90"/>
    </row>
    <row r="92" spans="1:56" x14ac:dyDescent="0.2">
      <c r="BC92" s="90"/>
    </row>
    <row r="93" spans="1:56" x14ac:dyDescent="0.2">
      <c r="BC93" s="90"/>
    </row>
    <row r="94" spans="1:56" x14ac:dyDescent="0.2">
      <c r="BC94" s="90"/>
    </row>
    <row r="95" spans="1:56" x14ac:dyDescent="0.2">
      <c r="BC95" s="90"/>
    </row>
    <row r="96" spans="1:56" x14ac:dyDescent="0.2">
      <c r="BC96" s="90"/>
    </row>
    <row r="97" spans="55:55" x14ac:dyDescent="0.2">
      <c r="BC97" s="90"/>
    </row>
    <row r="98" spans="55:55" x14ac:dyDescent="0.2">
      <c r="BC98" s="90"/>
    </row>
    <row r="99" spans="55:55" x14ac:dyDescent="0.2">
      <c r="BC99" s="90"/>
    </row>
    <row r="100" spans="55:55" x14ac:dyDescent="0.2">
      <c r="BC100" s="90"/>
    </row>
    <row r="101" spans="55:55" x14ac:dyDescent="0.2">
      <c r="BC101" s="90"/>
    </row>
    <row r="102" spans="55:55" x14ac:dyDescent="0.2">
      <c r="BC102" s="90"/>
    </row>
    <row r="103" spans="55:55" x14ac:dyDescent="0.2">
      <c r="BC103" s="90"/>
    </row>
    <row r="104" spans="55:55" x14ac:dyDescent="0.2">
      <c r="BC104" s="90"/>
    </row>
    <row r="105" spans="55:55" x14ac:dyDescent="0.2">
      <c r="BC105" s="90"/>
    </row>
    <row r="106" spans="55:55" x14ac:dyDescent="0.2">
      <c r="BC106" s="90"/>
    </row>
    <row r="107" spans="55:55" x14ac:dyDescent="0.2">
      <c r="BC107" s="90"/>
    </row>
    <row r="108" spans="55:55" x14ac:dyDescent="0.2">
      <c r="BC108" s="90"/>
    </row>
    <row r="109" spans="55:55" x14ac:dyDescent="0.2">
      <c r="BC109" s="90"/>
    </row>
    <row r="110" spans="55:55" x14ac:dyDescent="0.2">
      <c r="BC110" s="90"/>
    </row>
    <row r="111" spans="55:55" x14ac:dyDescent="0.2">
      <c r="BC111" s="90"/>
    </row>
    <row r="112" spans="55:55" x14ac:dyDescent="0.2">
      <c r="BC112" s="90"/>
    </row>
    <row r="113" spans="55:55" x14ac:dyDescent="0.2">
      <c r="BC113" s="90"/>
    </row>
    <row r="114" spans="55:55" x14ac:dyDescent="0.2">
      <c r="BC114" s="90"/>
    </row>
    <row r="115" spans="55:55" x14ac:dyDescent="0.2">
      <c r="BC115" s="90"/>
    </row>
    <row r="116" spans="55:55" x14ac:dyDescent="0.2">
      <c r="BC116" s="90"/>
    </row>
    <row r="117" spans="55:55" x14ac:dyDescent="0.2">
      <c r="BC117" s="90"/>
    </row>
    <row r="118" spans="55:55" x14ac:dyDescent="0.2">
      <c r="BC118" s="90"/>
    </row>
    <row r="119" spans="55:55" x14ac:dyDescent="0.2">
      <c r="BC119" s="90"/>
    </row>
    <row r="120" spans="55:55" x14ac:dyDescent="0.2">
      <c r="BC120" s="90"/>
    </row>
    <row r="121" spans="55:55" x14ac:dyDescent="0.2">
      <c r="BC121" s="90"/>
    </row>
    <row r="122" spans="55:55" x14ac:dyDescent="0.2">
      <c r="BC122" s="90"/>
    </row>
    <row r="123" spans="55:55" x14ac:dyDescent="0.2">
      <c r="BC123" s="90"/>
    </row>
    <row r="124" spans="55:55" x14ac:dyDescent="0.2">
      <c r="BC124" s="90"/>
    </row>
    <row r="125" spans="55:55" x14ac:dyDescent="0.2">
      <c r="BC125" s="90"/>
    </row>
    <row r="126" spans="55:55" x14ac:dyDescent="0.2">
      <c r="BC126" s="90"/>
    </row>
    <row r="127" spans="55:55" x14ac:dyDescent="0.2">
      <c r="BC127" s="90"/>
    </row>
    <row r="128" spans="55:55" x14ac:dyDescent="0.2">
      <c r="BC128" s="90"/>
    </row>
    <row r="129" spans="55:55" x14ac:dyDescent="0.2">
      <c r="BC129" s="90"/>
    </row>
    <row r="130" spans="55:55" x14ac:dyDescent="0.2">
      <c r="BC130" s="90"/>
    </row>
    <row r="131" spans="55:55" x14ac:dyDescent="0.2">
      <c r="BC131" s="90"/>
    </row>
    <row r="132" spans="55:55" x14ac:dyDescent="0.2">
      <c r="BC132" s="90"/>
    </row>
    <row r="133" spans="55:55" x14ac:dyDescent="0.2">
      <c r="BC133" s="90"/>
    </row>
    <row r="134" spans="55:55" x14ac:dyDescent="0.2">
      <c r="BC134" s="90"/>
    </row>
    <row r="135" spans="55:55" x14ac:dyDescent="0.2">
      <c r="BC135" s="90"/>
    </row>
    <row r="136" spans="55:55" x14ac:dyDescent="0.2">
      <c r="BC136" s="90"/>
    </row>
    <row r="137" spans="55:55" x14ac:dyDescent="0.2">
      <c r="BC137" s="90"/>
    </row>
    <row r="138" spans="55:55" x14ac:dyDescent="0.2">
      <c r="BC138" s="90"/>
    </row>
    <row r="139" spans="55:55" x14ac:dyDescent="0.2">
      <c r="BC139" s="90"/>
    </row>
    <row r="140" spans="55:55" x14ac:dyDescent="0.2">
      <c r="BC140" s="90"/>
    </row>
    <row r="141" spans="55:55" x14ac:dyDescent="0.2">
      <c r="BC141" s="90"/>
    </row>
    <row r="142" spans="55:55" x14ac:dyDescent="0.2">
      <c r="BC142" s="90"/>
    </row>
    <row r="143" spans="55:55" x14ac:dyDescent="0.2">
      <c r="BC143" s="90"/>
    </row>
    <row r="144" spans="55:55" x14ac:dyDescent="0.2">
      <c r="BC144" s="90"/>
    </row>
    <row r="145" spans="55:55" x14ac:dyDescent="0.2">
      <c r="BC145" s="90"/>
    </row>
    <row r="146" spans="55:55" x14ac:dyDescent="0.2">
      <c r="BC146" s="90"/>
    </row>
    <row r="147" spans="55:55" x14ac:dyDescent="0.2">
      <c r="BC147" s="90"/>
    </row>
    <row r="148" spans="55:55" x14ac:dyDescent="0.2">
      <c r="BC148" s="90"/>
    </row>
    <row r="149" spans="55:55" x14ac:dyDescent="0.2">
      <c r="BC149" s="90"/>
    </row>
    <row r="150" spans="55:55" x14ac:dyDescent="0.2">
      <c r="BC150" s="90"/>
    </row>
    <row r="151" spans="55:55" x14ac:dyDescent="0.2">
      <c r="BC151" s="90"/>
    </row>
    <row r="152" spans="55:55" x14ac:dyDescent="0.2">
      <c r="BC152" s="90"/>
    </row>
    <row r="153" spans="55:55" x14ac:dyDescent="0.2">
      <c r="BC153" s="90"/>
    </row>
    <row r="154" spans="55:55" x14ac:dyDescent="0.2">
      <c r="BC154" s="90"/>
    </row>
    <row r="155" spans="55:55" x14ac:dyDescent="0.2">
      <c r="BC155" s="90"/>
    </row>
    <row r="156" spans="55:55" x14ac:dyDescent="0.2">
      <c r="BC156" s="90"/>
    </row>
    <row r="157" spans="55:55" x14ac:dyDescent="0.2">
      <c r="BC157" s="90"/>
    </row>
    <row r="158" spans="55:55" x14ac:dyDescent="0.2">
      <c r="BC158" s="90"/>
    </row>
    <row r="159" spans="55:55" x14ac:dyDescent="0.2">
      <c r="BC159" s="90"/>
    </row>
    <row r="160" spans="55:55" x14ac:dyDescent="0.2">
      <c r="BC160" s="90"/>
    </row>
    <row r="161" spans="55:55" x14ac:dyDescent="0.2">
      <c r="BC161" s="90"/>
    </row>
    <row r="162" spans="55:55" x14ac:dyDescent="0.2">
      <c r="BC162" s="90"/>
    </row>
    <row r="163" spans="55:55" x14ac:dyDescent="0.2">
      <c r="BC163" s="90"/>
    </row>
    <row r="164" spans="55:55" x14ac:dyDescent="0.2">
      <c r="BC164" s="90"/>
    </row>
    <row r="165" spans="55:55" x14ac:dyDescent="0.2">
      <c r="BC165" s="90"/>
    </row>
    <row r="166" spans="55:55" x14ac:dyDescent="0.2">
      <c r="BC166" s="90"/>
    </row>
    <row r="167" spans="55:55" x14ac:dyDescent="0.2">
      <c r="BC167" s="90"/>
    </row>
    <row r="168" spans="55:55" x14ac:dyDescent="0.2">
      <c r="BC168" s="90"/>
    </row>
    <row r="169" spans="55:55" x14ac:dyDescent="0.2">
      <c r="BC169" s="90"/>
    </row>
    <row r="170" spans="55:55" x14ac:dyDescent="0.2">
      <c r="BC170" s="90"/>
    </row>
    <row r="171" spans="55:55" x14ac:dyDescent="0.2">
      <c r="BC171" s="90"/>
    </row>
    <row r="172" spans="55:55" x14ac:dyDescent="0.2">
      <c r="BC172" s="90"/>
    </row>
    <row r="173" spans="55:55" x14ac:dyDescent="0.2">
      <c r="BC173" s="90"/>
    </row>
    <row r="174" spans="55:55" x14ac:dyDescent="0.2">
      <c r="BC174" s="90"/>
    </row>
    <row r="175" spans="55:55" x14ac:dyDescent="0.2">
      <c r="BC175" s="90"/>
    </row>
    <row r="176" spans="55:55" x14ac:dyDescent="0.2">
      <c r="BC176" s="90"/>
    </row>
    <row r="177" spans="55:55" x14ac:dyDescent="0.2">
      <c r="BC177" s="90"/>
    </row>
    <row r="178" spans="55:55" x14ac:dyDescent="0.2">
      <c r="BC178" s="90"/>
    </row>
    <row r="179" spans="55:55" x14ac:dyDescent="0.2">
      <c r="BC179" s="90"/>
    </row>
    <row r="180" spans="55:55" x14ac:dyDescent="0.2">
      <c r="BC180" s="90"/>
    </row>
    <row r="181" spans="55:55" x14ac:dyDescent="0.2">
      <c r="BC181" s="90"/>
    </row>
    <row r="182" spans="55:55" x14ac:dyDescent="0.2">
      <c r="BC182" s="90"/>
    </row>
    <row r="183" spans="55:55" x14ac:dyDescent="0.2">
      <c r="BC183" s="90"/>
    </row>
    <row r="184" spans="55:55" x14ac:dyDescent="0.2">
      <c r="BC184" s="90"/>
    </row>
    <row r="185" spans="55:55" x14ac:dyDescent="0.2">
      <c r="BC185" s="90"/>
    </row>
    <row r="186" spans="55:55" x14ac:dyDescent="0.2">
      <c r="BC186" s="90"/>
    </row>
    <row r="187" spans="55:55" x14ac:dyDescent="0.2">
      <c r="BC187" s="90"/>
    </row>
    <row r="188" spans="55:55" x14ac:dyDescent="0.2">
      <c r="BC188" s="90"/>
    </row>
    <row r="189" spans="55:55" x14ac:dyDescent="0.2">
      <c r="BC189" s="90"/>
    </row>
    <row r="190" spans="55:55" x14ac:dyDescent="0.2">
      <c r="BC190" s="90"/>
    </row>
    <row r="191" spans="55:55" x14ac:dyDescent="0.2">
      <c r="BC191" s="90"/>
    </row>
    <row r="192" spans="55:55" x14ac:dyDescent="0.2">
      <c r="BC192" s="90"/>
    </row>
    <row r="193" spans="55:55" x14ac:dyDescent="0.2">
      <c r="BC193" s="90"/>
    </row>
    <row r="194" spans="55:55" x14ac:dyDescent="0.2">
      <c r="BC194" s="90"/>
    </row>
    <row r="195" spans="55:55" x14ac:dyDescent="0.2">
      <c r="BC195" s="90"/>
    </row>
    <row r="196" spans="55:55" x14ac:dyDescent="0.2">
      <c r="BC196" s="90"/>
    </row>
    <row r="197" spans="55:55" x14ac:dyDescent="0.2">
      <c r="BC197" s="90"/>
    </row>
    <row r="198" spans="55:55" x14ac:dyDescent="0.2">
      <c r="BC198" s="90"/>
    </row>
    <row r="199" spans="55:55" x14ac:dyDescent="0.2">
      <c r="BC199" s="90"/>
    </row>
    <row r="200" spans="55:55" x14ac:dyDescent="0.2">
      <c r="BC200" s="90"/>
    </row>
    <row r="201" spans="55:55" x14ac:dyDescent="0.2">
      <c r="BC201" s="90"/>
    </row>
    <row r="202" spans="55:55" x14ac:dyDescent="0.2">
      <c r="BC202" s="90"/>
    </row>
    <row r="203" spans="55:55" x14ac:dyDescent="0.2">
      <c r="BC203" s="90"/>
    </row>
    <row r="204" spans="55:55" x14ac:dyDescent="0.2">
      <c r="BC204" s="90"/>
    </row>
    <row r="205" spans="55:55" x14ac:dyDescent="0.2">
      <c r="BC205" s="90"/>
    </row>
    <row r="206" spans="55:55" x14ac:dyDescent="0.2">
      <c r="BC206" s="90"/>
    </row>
    <row r="207" spans="55:55" x14ac:dyDescent="0.2">
      <c r="BC207" s="90"/>
    </row>
    <row r="208" spans="55:55" x14ac:dyDescent="0.2">
      <c r="BC208" s="90"/>
    </row>
    <row r="209" spans="55:55" x14ac:dyDescent="0.2">
      <c r="BC209" s="90"/>
    </row>
    <row r="210" spans="55:55" x14ac:dyDescent="0.2">
      <c r="BC210" s="90"/>
    </row>
    <row r="211" spans="55:55" x14ac:dyDescent="0.2">
      <c r="BC211" s="90"/>
    </row>
    <row r="212" spans="55:55" x14ac:dyDescent="0.2">
      <c r="BC212" s="90"/>
    </row>
    <row r="213" spans="55:55" x14ac:dyDescent="0.2">
      <c r="BC213" s="90"/>
    </row>
    <row r="214" spans="55:55" x14ac:dyDescent="0.2">
      <c r="BC214" s="90"/>
    </row>
    <row r="215" spans="55:55" x14ac:dyDescent="0.2">
      <c r="BC215" s="90"/>
    </row>
    <row r="216" spans="55:55" x14ac:dyDescent="0.2">
      <c r="BC216" s="90"/>
    </row>
    <row r="217" spans="55:55" x14ac:dyDescent="0.2">
      <c r="BC217" s="90"/>
    </row>
    <row r="218" spans="55:55" x14ac:dyDescent="0.2">
      <c r="BC218" s="90"/>
    </row>
    <row r="219" spans="55:55" x14ac:dyDescent="0.2">
      <c r="BC219" s="90"/>
    </row>
    <row r="220" spans="55:55" x14ac:dyDescent="0.2">
      <c r="BC220" s="90"/>
    </row>
    <row r="221" spans="55:55" x14ac:dyDescent="0.2">
      <c r="BC221" s="90"/>
    </row>
    <row r="222" spans="55:55" x14ac:dyDescent="0.2">
      <c r="BC222" s="90"/>
    </row>
    <row r="223" spans="55:55" x14ac:dyDescent="0.2">
      <c r="BC223" s="90"/>
    </row>
    <row r="224" spans="55:55" x14ac:dyDescent="0.2">
      <c r="BC224" s="90"/>
    </row>
    <row r="225" spans="55:55" x14ac:dyDescent="0.2">
      <c r="BC225" s="90"/>
    </row>
    <row r="226" spans="55:55" x14ac:dyDescent="0.2">
      <c r="BC226" s="90"/>
    </row>
    <row r="227" spans="55:55" x14ac:dyDescent="0.2">
      <c r="BC227" s="90"/>
    </row>
    <row r="228" spans="55:55" x14ac:dyDescent="0.2">
      <c r="BC228" s="90"/>
    </row>
    <row r="229" spans="55:55" x14ac:dyDescent="0.2">
      <c r="BC229" s="90"/>
    </row>
    <row r="230" spans="55:55" x14ac:dyDescent="0.2">
      <c r="BC230" s="90"/>
    </row>
    <row r="231" spans="55:55" x14ac:dyDescent="0.2">
      <c r="BC231" s="90"/>
    </row>
    <row r="232" spans="55:55" x14ac:dyDescent="0.2">
      <c r="BC232" s="90"/>
    </row>
    <row r="233" spans="55:55" x14ac:dyDescent="0.2">
      <c r="BC233" s="90"/>
    </row>
    <row r="234" spans="55:55" x14ac:dyDescent="0.2">
      <c r="BC234" s="90"/>
    </row>
    <row r="235" spans="55:55" x14ac:dyDescent="0.2">
      <c r="BC235" s="90"/>
    </row>
    <row r="236" spans="55:55" x14ac:dyDescent="0.2">
      <c r="BC236" s="90"/>
    </row>
    <row r="237" spans="55:55" x14ac:dyDescent="0.2">
      <c r="BC237" s="90"/>
    </row>
    <row r="238" spans="55:55" x14ac:dyDescent="0.2">
      <c r="BC238" s="90"/>
    </row>
    <row r="239" spans="55:55" x14ac:dyDescent="0.2">
      <c r="BC239" s="90"/>
    </row>
    <row r="240" spans="55:55" x14ac:dyDescent="0.2">
      <c r="BC240" s="90"/>
    </row>
    <row r="241" spans="55:55" x14ac:dyDescent="0.2">
      <c r="BC241" s="90"/>
    </row>
    <row r="242" spans="55:55" x14ac:dyDescent="0.2">
      <c r="BC242" s="90"/>
    </row>
    <row r="243" spans="55:55" x14ac:dyDescent="0.2">
      <c r="BC243" s="90"/>
    </row>
    <row r="244" spans="55:55" x14ac:dyDescent="0.2">
      <c r="BC244" s="90"/>
    </row>
    <row r="245" spans="55:55" x14ac:dyDescent="0.2">
      <c r="BC245" s="90"/>
    </row>
    <row r="246" spans="55:55" x14ac:dyDescent="0.2">
      <c r="BC246" s="90"/>
    </row>
    <row r="247" spans="55:55" x14ac:dyDescent="0.2">
      <c r="BC247" s="90"/>
    </row>
    <row r="248" spans="55:55" x14ac:dyDescent="0.2">
      <c r="BC248" s="90"/>
    </row>
    <row r="249" spans="55:55" x14ac:dyDescent="0.2">
      <c r="BC249" s="90"/>
    </row>
    <row r="250" spans="55:55" x14ac:dyDescent="0.2">
      <c r="BC250" s="90"/>
    </row>
    <row r="251" spans="55:55" x14ac:dyDescent="0.2">
      <c r="BC251" s="90"/>
    </row>
    <row r="252" spans="55:55" x14ac:dyDescent="0.2">
      <c r="BC252" s="90"/>
    </row>
    <row r="253" spans="55:55" x14ac:dyDescent="0.2">
      <c r="BC253" s="90"/>
    </row>
    <row r="254" spans="55:55" x14ac:dyDescent="0.2">
      <c r="BC254" s="90"/>
    </row>
    <row r="255" spans="55:55" x14ac:dyDescent="0.2">
      <c r="BC255" s="90"/>
    </row>
    <row r="256" spans="55:55" x14ac:dyDescent="0.2">
      <c r="BC256" s="90"/>
    </row>
    <row r="257" spans="55:55" x14ac:dyDescent="0.2">
      <c r="BC257" s="90"/>
    </row>
    <row r="258" spans="55:55" x14ac:dyDescent="0.2">
      <c r="BC258" s="90"/>
    </row>
    <row r="259" spans="55:55" x14ac:dyDescent="0.2">
      <c r="BC259" s="90"/>
    </row>
    <row r="260" spans="55:55" x14ac:dyDescent="0.2">
      <c r="BC260" s="90"/>
    </row>
    <row r="261" spans="55:55" x14ac:dyDescent="0.2">
      <c r="BC261" s="90"/>
    </row>
    <row r="262" spans="55:55" x14ac:dyDescent="0.2">
      <c r="BC262" s="90"/>
    </row>
    <row r="263" spans="55:55" x14ac:dyDescent="0.2">
      <c r="BC263" s="90"/>
    </row>
    <row r="264" spans="55:55" x14ac:dyDescent="0.2">
      <c r="BC264" s="90"/>
    </row>
    <row r="265" spans="55:55" x14ac:dyDescent="0.2">
      <c r="BC265" s="90"/>
    </row>
    <row r="266" spans="55:55" x14ac:dyDescent="0.2">
      <c r="BC266" s="90"/>
    </row>
    <row r="267" spans="55:55" x14ac:dyDescent="0.2">
      <c r="BC267" s="90"/>
    </row>
    <row r="268" spans="55:55" x14ac:dyDescent="0.2">
      <c r="BC268" s="90"/>
    </row>
    <row r="269" spans="55:55" x14ac:dyDescent="0.2">
      <c r="BC269" s="90"/>
    </row>
    <row r="270" spans="55:55" x14ac:dyDescent="0.2">
      <c r="BC270" s="90"/>
    </row>
    <row r="271" spans="55:55" x14ac:dyDescent="0.2">
      <c r="BC271" s="90"/>
    </row>
    <row r="272" spans="55:55" x14ac:dyDescent="0.2">
      <c r="BC272" s="90"/>
    </row>
    <row r="273" spans="55:55" x14ac:dyDescent="0.2">
      <c r="BC273" s="90"/>
    </row>
    <row r="274" spans="55:55" x14ac:dyDescent="0.2">
      <c r="BC274" s="90"/>
    </row>
    <row r="275" spans="55:55" x14ac:dyDescent="0.2">
      <c r="BC275" s="90"/>
    </row>
    <row r="276" spans="55:55" x14ac:dyDescent="0.2">
      <c r="BC276" s="90"/>
    </row>
    <row r="277" spans="55:55" x14ac:dyDescent="0.2">
      <c r="BC277" s="90"/>
    </row>
    <row r="278" spans="55:55" x14ac:dyDescent="0.2">
      <c r="BC278" s="90"/>
    </row>
    <row r="279" spans="55:55" x14ac:dyDescent="0.2">
      <c r="BC279" s="90"/>
    </row>
    <row r="280" spans="55:55" x14ac:dyDescent="0.2">
      <c r="BC280" s="90"/>
    </row>
    <row r="281" spans="55:55" x14ac:dyDescent="0.2">
      <c r="BC281" s="90"/>
    </row>
    <row r="282" spans="55:55" x14ac:dyDescent="0.2">
      <c r="BC282" s="90"/>
    </row>
    <row r="283" spans="55:55" x14ac:dyDescent="0.2">
      <c r="BC283" s="90"/>
    </row>
    <row r="284" spans="55:55" x14ac:dyDescent="0.2">
      <c r="BC284" s="90"/>
    </row>
    <row r="285" spans="55:55" x14ac:dyDescent="0.2">
      <c r="BC285" s="90"/>
    </row>
    <row r="286" spans="55:55" x14ac:dyDescent="0.2">
      <c r="BC286" s="90"/>
    </row>
    <row r="287" spans="55:55" x14ac:dyDescent="0.2">
      <c r="BC287" s="90"/>
    </row>
    <row r="288" spans="55:55" x14ac:dyDescent="0.2">
      <c r="BC288" s="90"/>
    </row>
    <row r="289" spans="55:55" x14ac:dyDescent="0.2">
      <c r="BC289" s="90"/>
    </row>
    <row r="290" spans="55:55" x14ac:dyDescent="0.2">
      <c r="BC290" s="90"/>
    </row>
    <row r="291" spans="55:55" x14ac:dyDescent="0.2">
      <c r="BC291" s="90"/>
    </row>
    <row r="292" spans="55:55" x14ac:dyDescent="0.2">
      <c r="BC292" s="90"/>
    </row>
    <row r="293" spans="55:55" x14ac:dyDescent="0.2">
      <c r="BC293" s="90"/>
    </row>
    <row r="294" spans="55:55" x14ac:dyDescent="0.2">
      <c r="BC294" s="90"/>
    </row>
    <row r="295" spans="55:55" x14ac:dyDescent="0.2">
      <c r="BC295" s="90"/>
    </row>
    <row r="296" spans="55:55" x14ac:dyDescent="0.2">
      <c r="BC296" s="90"/>
    </row>
    <row r="297" spans="55:55" x14ac:dyDescent="0.2">
      <c r="BC297" s="90"/>
    </row>
    <row r="298" spans="55:55" x14ac:dyDescent="0.2">
      <c r="BC298" s="90"/>
    </row>
    <row r="299" spans="55:55" x14ac:dyDescent="0.2">
      <c r="BC299" s="90"/>
    </row>
    <row r="300" spans="55:55" x14ac:dyDescent="0.2">
      <c r="BC300" s="90"/>
    </row>
    <row r="301" spans="55:55" x14ac:dyDescent="0.2">
      <c r="BC301" s="90"/>
    </row>
    <row r="302" spans="55:55" x14ac:dyDescent="0.2">
      <c r="BC302" s="90"/>
    </row>
    <row r="303" spans="55:55" x14ac:dyDescent="0.2">
      <c r="BC303" s="90"/>
    </row>
    <row r="304" spans="55:55" x14ac:dyDescent="0.2">
      <c r="BC304" s="90"/>
    </row>
    <row r="305" spans="55:55" x14ac:dyDescent="0.2">
      <c r="BC305" s="90"/>
    </row>
    <row r="306" spans="55:55" x14ac:dyDescent="0.2">
      <c r="BC306" s="90"/>
    </row>
    <row r="307" spans="55:55" x14ac:dyDescent="0.2">
      <c r="BC307" s="90"/>
    </row>
    <row r="308" spans="55:55" x14ac:dyDescent="0.2">
      <c r="BC308" s="90"/>
    </row>
    <row r="309" spans="55:55" x14ac:dyDescent="0.2">
      <c r="BC309" s="90"/>
    </row>
    <row r="310" spans="55:55" x14ac:dyDescent="0.2">
      <c r="BC310" s="90"/>
    </row>
    <row r="311" spans="55:55" x14ac:dyDescent="0.2">
      <c r="BC311" s="90"/>
    </row>
    <row r="312" spans="55:55" x14ac:dyDescent="0.2">
      <c r="BC312" s="90"/>
    </row>
    <row r="313" spans="55:55" x14ac:dyDescent="0.2">
      <c r="BC313" s="90"/>
    </row>
    <row r="314" spans="55:55" x14ac:dyDescent="0.2">
      <c r="BC314" s="90"/>
    </row>
    <row r="315" spans="55:55" x14ac:dyDescent="0.2">
      <c r="BC315" s="90"/>
    </row>
    <row r="316" spans="55:55" x14ac:dyDescent="0.2">
      <c r="BC316" s="90"/>
    </row>
    <row r="317" spans="55:55" x14ac:dyDescent="0.2">
      <c r="BC317" s="90"/>
    </row>
    <row r="318" spans="55:55" x14ac:dyDescent="0.2">
      <c r="BC318" s="90"/>
    </row>
    <row r="319" spans="55:55" x14ac:dyDescent="0.2">
      <c r="BC319" s="90"/>
    </row>
    <row r="320" spans="55:55" x14ac:dyDescent="0.2">
      <c r="BC320" s="90"/>
    </row>
    <row r="321" spans="55:55" x14ac:dyDescent="0.2">
      <c r="BC321" s="90"/>
    </row>
    <row r="322" spans="55:55" x14ac:dyDescent="0.2">
      <c r="BC322" s="90"/>
    </row>
    <row r="323" spans="55:55" x14ac:dyDescent="0.2">
      <c r="BC323" s="90"/>
    </row>
    <row r="324" spans="55:55" x14ac:dyDescent="0.2">
      <c r="BC324" s="90"/>
    </row>
    <row r="325" spans="55:55" x14ac:dyDescent="0.2">
      <c r="BC325" s="90"/>
    </row>
    <row r="326" spans="55:55" x14ac:dyDescent="0.2">
      <c r="BC326" s="90"/>
    </row>
    <row r="327" spans="55:55" x14ac:dyDescent="0.2">
      <c r="BC327" s="90"/>
    </row>
    <row r="328" spans="55:55" x14ac:dyDescent="0.2">
      <c r="BC328" s="90"/>
    </row>
    <row r="329" spans="55:55" x14ac:dyDescent="0.2">
      <c r="BC329" s="90"/>
    </row>
    <row r="330" spans="55:55" x14ac:dyDescent="0.2">
      <c r="BC330" s="90"/>
    </row>
    <row r="331" spans="55:55" x14ac:dyDescent="0.2">
      <c r="BC331" s="90"/>
    </row>
    <row r="332" spans="55:55" x14ac:dyDescent="0.2">
      <c r="BC332" s="90"/>
    </row>
    <row r="333" spans="55:55" x14ac:dyDescent="0.2">
      <c r="BC333" s="90"/>
    </row>
    <row r="334" spans="55:55" x14ac:dyDescent="0.2">
      <c r="BC334" s="90"/>
    </row>
    <row r="335" spans="55:55" x14ac:dyDescent="0.2">
      <c r="BC335" s="90"/>
    </row>
    <row r="336" spans="55:55" x14ac:dyDescent="0.2">
      <c r="BC336" s="90"/>
    </row>
    <row r="337" spans="55:55" x14ac:dyDescent="0.2">
      <c r="BC337" s="90"/>
    </row>
    <row r="338" spans="55:55" x14ac:dyDescent="0.2">
      <c r="BC338" s="90"/>
    </row>
    <row r="339" spans="55:55" x14ac:dyDescent="0.2">
      <c r="BC339" s="90"/>
    </row>
    <row r="340" spans="55:55" x14ac:dyDescent="0.2">
      <c r="BC340" s="90"/>
    </row>
    <row r="341" spans="55:55" x14ac:dyDescent="0.2">
      <c r="BC341" s="90"/>
    </row>
    <row r="342" spans="55:55" x14ac:dyDescent="0.2">
      <c r="BC342" s="90"/>
    </row>
    <row r="343" spans="55:55" x14ac:dyDescent="0.2">
      <c r="BC343" s="90"/>
    </row>
    <row r="344" spans="55:55" x14ac:dyDescent="0.2">
      <c r="BC344" s="90"/>
    </row>
    <row r="345" spans="55:55" x14ac:dyDescent="0.2">
      <c r="BC345" s="90"/>
    </row>
    <row r="346" spans="55:55" x14ac:dyDescent="0.2">
      <c r="BC346" s="90"/>
    </row>
    <row r="347" spans="55:55" x14ac:dyDescent="0.2">
      <c r="BC347" s="90"/>
    </row>
    <row r="348" spans="55:55" x14ac:dyDescent="0.2">
      <c r="BC348" s="90"/>
    </row>
    <row r="349" spans="55:55" x14ac:dyDescent="0.2">
      <c r="BC349" s="90"/>
    </row>
    <row r="350" spans="55:55" x14ac:dyDescent="0.2">
      <c r="BC350" s="90"/>
    </row>
    <row r="351" spans="55:55" x14ac:dyDescent="0.2">
      <c r="BC351" s="90"/>
    </row>
    <row r="352" spans="55:55" x14ac:dyDescent="0.2">
      <c r="BC352" s="90"/>
    </row>
    <row r="353" spans="55:55" x14ac:dyDescent="0.2">
      <c r="BC353" s="90"/>
    </row>
    <row r="354" spans="55:55" x14ac:dyDescent="0.2">
      <c r="BC354" s="90"/>
    </row>
    <row r="355" spans="55:55" x14ac:dyDescent="0.2">
      <c r="BC355" s="90"/>
    </row>
    <row r="356" spans="55:55" x14ac:dyDescent="0.2">
      <c r="BC356" s="90"/>
    </row>
    <row r="357" spans="55:55" x14ac:dyDescent="0.2">
      <c r="BC357" s="90"/>
    </row>
    <row r="358" spans="55:55" x14ac:dyDescent="0.2">
      <c r="BC358" s="90"/>
    </row>
    <row r="359" spans="55:55" x14ac:dyDescent="0.2">
      <c r="BC359" s="90"/>
    </row>
    <row r="360" spans="55:55" x14ac:dyDescent="0.2">
      <c r="BC360" s="90"/>
    </row>
    <row r="361" spans="55:55" x14ac:dyDescent="0.2">
      <c r="BC361" s="90"/>
    </row>
    <row r="362" spans="55:55" x14ac:dyDescent="0.2">
      <c r="BC362" s="90"/>
    </row>
    <row r="363" spans="55:55" x14ac:dyDescent="0.2">
      <c r="BC363" s="90"/>
    </row>
    <row r="364" spans="55:55" x14ac:dyDescent="0.2">
      <c r="BC364" s="90"/>
    </row>
    <row r="365" spans="55:55" x14ac:dyDescent="0.2">
      <c r="BC365" s="90"/>
    </row>
    <row r="366" spans="55:55" x14ac:dyDescent="0.2">
      <c r="BC366" s="90"/>
    </row>
    <row r="367" spans="55:55" x14ac:dyDescent="0.2">
      <c r="BC367" s="90"/>
    </row>
    <row r="368" spans="55:55" x14ac:dyDescent="0.2">
      <c r="BC368" s="90"/>
    </row>
    <row r="369" spans="55:55" x14ac:dyDescent="0.2">
      <c r="BC369" s="90"/>
    </row>
    <row r="370" spans="55:55" x14ac:dyDescent="0.2">
      <c r="BC370" s="90"/>
    </row>
    <row r="371" spans="55:55" x14ac:dyDescent="0.2">
      <c r="BC371" s="90"/>
    </row>
    <row r="372" spans="55:55" x14ac:dyDescent="0.2">
      <c r="BC372" s="90"/>
    </row>
    <row r="373" spans="55:55" x14ac:dyDescent="0.2">
      <c r="BC373" s="90"/>
    </row>
    <row r="374" spans="55:55" x14ac:dyDescent="0.2">
      <c r="BC374" s="90"/>
    </row>
    <row r="375" spans="55:55" x14ac:dyDescent="0.2">
      <c r="BC375" s="90"/>
    </row>
    <row r="376" spans="55:55" x14ac:dyDescent="0.2">
      <c r="BC376" s="90"/>
    </row>
    <row r="377" spans="55:55" x14ac:dyDescent="0.2">
      <c r="BC377" s="90"/>
    </row>
    <row r="378" spans="55:55" x14ac:dyDescent="0.2">
      <c r="BC378" s="90"/>
    </row>
    <row r="379" spans="55:55" x14ac:dyDescent="0.2">
      <c r="BC379" s="90"/>
    </row>
    <row r="380" spans="55:55" x14ac:dyDescent="0.2">
      <c r="BC380" s="90"/>
    </row>
    <row r="381" spans="55:55" x14ac:dyDescent="0.2">
      <c r="BC381" s="90"/>
    </row>
    <row r="382" spans="55:55" x14ac:dyDescent="0.2">
      <c r="BC382" s="90"/>
    </row>
    <row r="383" spans="55:55" x14ac:dyDescent="0.2">
      <c r="BC383" s="90"/>
    </row>
    <row r="384" spans="55:55" x14ac:dyDescent="0.2">
      <c r="BC384" s="90"/>
    </row>
    <row r="385" spans="55:55" x14ac:dyDescent="0.2">
      <c r="BC385" s="90"/>
    </row>
    <row r="386" spans="55:55" x14ac:dyDescent="0.2">
      <c r="BC386" s="90"/>
    </row>
    <row r="387" spans="55:55" x14ac:dyDescent="0.2">
      <c r="BC387" s="90"/>
    </row>
    <row r="388" spans="55:55" x14ac:dyDescent="0.2">
      <c r="BC388" s="90"/>
    </row>
    <row r="389" spans="55:55" x14ac:dyDescent="0.2">
      <c r="BC389" s="90"/>
    </row>
    <row r="390" spans="55:55" x14ac:dyDescent="0.2">
      <c r="BC390" s="90"/>
    </row>
    <row r="391" spans="55:55" x14ac:dyDescent="0.2">
      <c r="BC391" s="90"/>
    </row>
    <row r="392" spans="55:55" x14ac:dyDescent="0.2">
      <c r="BC392" s="90"/>
    </row>
  </sheetData>
  <mergeCells count="34">
    <mergeCell ref="AV8:AW9"/>
    <mergeCell ref="AX8:AY9"/>
    <mergeCell ref="BA8:BB9"/>
    <mergeCell ref="P9:P10"/>
    <mergeCell ref="Q9:Q10"/>
    <mergeCell ref="R9:R10"/>
    <mergeCell ref="AL8:AL10"/>
    <mergeCell ref="AM8:AN9"/>
    <mergeCell ref="AP8:AP10"/>
    <mergeCell ref="AQ8:AQ10"/>
    <mergeCell ref="AR8:AR10"/>
    <mergeCell ref="AS8:AT9"/>
    <mergeCell ref="AB8:AB10"/>
    <mergeCell ref="AC8:AC10"/>
    <mergeCell ref="AD8:AE9"/>
    <mergeCell ref="AG8:AH9"/>
    <mergeCell ref="AJ8:AJ10"/>
    <mergeCell ref="AK8:AK10"/>
    <mergeCell ref="S8:S10"/>
    <mergeCell ref="U8:U10"/>
    <mergeCell ref="V8:V10"/>
    <mergeCell ref="W8:W10"/>
    <mergeCell ref="X8:Y9"/>
    <mergeCell ref="AA8:AA10"/>
    <mergeCell ref="A1:S1"/>
    <mergeCell ref="A2:S2"/>
    <mergeCell ref="A3:S3"/>
    <mergeCell ref="A7:S7"/>
    <mergeCell ref="A8:D9"/>
    <mergeCell ref="E8:H9"/>
    <mergeCell ref="I8:I10"/>
    <mergeCell ref="J8:M9"/>
    <mergeCell ref="N8:N10"/>
    <mergeCell ref="Q8:R8"/>
  </mergeCells>
  <printOptions horizontalCentered="1"/>
  <pageMargins left="0.35433070866141736" right="0.15748031496062992" top="0.19685039370078741" bottom="0.23622047244094491" header="0.51181102362204722" footer="0.51181102362204722"/>
  <pageSetup paperSize="9" scale="50" orientation="landscape" horizontalDpi="300" verticalDpi="300" r:id="rId1"/>
  <headerFooter alignWithMargins="0">
    <oddFooter>Sayfa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G1303"/>
  <sheetViews>
    <sheetView zoomScale="70" zoomScaleNormal="70" workbookViewId="0">
      <pane xSplit="16" ySplit="12" topLeftCell="S13" activePane="bottomRight" state="frozen"/>
      <selection pane="topRight" activeCell="P1" sqref="P1"/>
      <selection pane="bottomLeft" activeCell="A15" sqref="A15"/>
      <selection pane="bottomRight" activeCell="AP990" sqref="AP990:AR992"/>
    </sheetView>
  </sheetViews>
  <sheetFormatPr defaultRowHeight="12.75" x14ac:dyDescent="0.2"/>
  <cols>
    <col min="1" max="8" width="4" style="9" customWidth="1"/>
    <col min="9" max="9" width="6" style="9" customWidth="1"/>
    <col min="10" max="11" width="4" style="9" customWidth="1"/>
    <col min="12" max="13" width="5" style="9" customWidth="1"/>
    <col min="14" max="14" width="47.7109375" style="9" customWidth="1"/>
    <col min="15" max="15" width="16" style="9" hidden="1" customWidth="1"/>
    <col min="16" max="16" width="18.85546875" style="90" hidden="1" customWidth="1"/>
    <col min="17" max="17" width="16.5703125" style="90" hidden="1" customWidth="1"/>
    <col min="18" max="18" width="12.7109375" style="90" hidden="1" customWidth="1"/>
    <col min="19" max="19" width="16.85546875" style="90" customWidth="1"/>
    <col min="20" max="20" width="1.7109375" style="90" customWidth="1"/>
    <col min="21" max="23" width="14.5703125" style="90" customWidth="1"/>
    <col min="24" max="24" width="18.42578125" style="90" customWidth="1"/>
    <col min="25" max="25" width="12.85546875" style="90" customWidth="1"/>
    <col min="26" max="26" width="1.7109375" style="90" customWidth="1"/>
    <col min="27" max="29" width="14.5703125" style="90" customWidth="1"/>
    <col min="30" max="30" width="18.42578125" style="90" customWidth="1"/>
    <col min="31" max="31" width="11.7109375" style="90" customWidth="1"/>
    <col min="32" max="32" width="4.28515625" style="90" customWidth="1"/>
    <col min="33" max="33" width="17" style="90" customWidth="1"/>
    <col min="34" max="34" width="11.7109375" style="90" customWidth="1"/>
    <col min="35" max="35" width="5.42578125" style="90" customWidth="1"/>
    <col min="36" max="38" width="14.5703125" style="90" customWidth="1"/>
    <col min="39" max="39" width="18.42578125" style="90" customWidth="1"/>
    <col min="40" max="40" width="11.7109375" style="90" customWidth="1"/>
    <col min="41" max="41" width="3.7109375" style="90" customWidth="1"/>
    <col min="42" max="44" width="14.5703125" style="90" customWidth="1"/>
    <col min="45" max="45" width="18.42578125" style="90" customWidth="1"/>
    <col min="46" max="46" width="11.7109375" style="90" customWidth="1"/>
    <col min="47" max="47" width="5.28515625" style="90" customWidth="1"/>
    <col min="48" max="48" width="15.140625" style="90" bestFit="1" customWidth="1"/>
    <col min="49" max="49" width="15.7109375" style="90" bestFit="1" customWidth="1"/>
    <col min="50" max="50" width="6.140625" style="90" customWidth="1"/>
    <col min="51" max="51" width="14.5703125" style="90" customWidth="1"/>
    <col min="52" max="52" width="11.7109375" style="90" customWidth="1"/>
    <col min="53" max="53" width="3.140625" style="90" customWidth="1"/>
    <col min="54" max="54" width="14.85546875" style="90" customWidth="1"/>
    <col min="55" max="55" width="11.7109375" style="90" customWidth="1"/>
    <col min="56" max="56" width="19.42578125" style="159" customWidth="1"/>
    <col min="57" max="57" width="9.140625" style="9"/>
    <col min="58" max="58" width="12.28515625" style="9" hidden="1" customWidth="1"/>
    <col min="59" max="16384" width="9.140625" style="9"/>
  </cols>
  <sheetData>
    <row r="1" spans="1:58" s="63" customFormat="1" ht="18.95" customHeight="1" x14ac:dyDescent="0.2">
      <c r="A1" s="555" t="s">
        <v>156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122"/>
      <c r="U1" s="109"/>
      <c r="V1" s="122"/>
      <c r="W1" s="109"/>
      <c r="X1" s="122"/>
      <c r="Y1" s="122"/>
      <c r="Z1" s="122"/>
      <c r="AA1" s="109"/>
      <c r="AB1" s="122"/>
      <c r="AC1" s="109"/>
      <c r="AD1" s="122"/>
      <c r="AE1" s="122"/>
      <c r="AF1" s="122"/>
      <c r="AG1" s="109"/>
      <c r="AH1" s="122"/>
      <c r="AI1" s="122"/>
      <c r="AJ1" s="109"/>
      <c r="AK1" s="122"/>
      <c r="AL1" s="109"/>
      <c r="AM1" s="122"/>
      <c r="AN1" s="122"/>
      <c r="AO1" s="122"/>
      <c r="AP1" s="109"/>
      <c r="AQ1" s="122"/>
      <c r="AR1" s="109"/>
      <c r="AS1" s="122"/>
      <c r="AT1" s="122"/>
      <c r="AU1" s="122"/>
      <c r="AV1" s="122"/>
      <c r="AW1" s="122"/>
      <c r="AX1" s="122"/>
      <c r="AY1" s="122"/>
      <c r="AZ1" s="122"/>
      <c r="BA1" s="123"/>
      <c r="BD1" s="165"/>
    </row>
    <row r="2" spans="1:58" s="63" customFormat="1" ht="18.95" customHeight="1" x14ac:dyDescent="0.2">
      <c r="A2" s="556" t="s">
        <v>242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122"/>
      <c r="U2" s="109"/>
      <c r="V2" s="122"/>
      <c r="W2" s="109"/>
      <c r="X2" s="122"/>
      <c r="Y2" s="122"/>
      <c r="Z2" s="122"/>
      <c r="AA2" s="109"/>
      <c r="AB2" s="122"/>
      <c r="AC2" s="109"/>
      <c r="AD2" s="122"/>
      <c r="AE2" s="122"/>
      <c r="AF2" s="122"/>
      <c r="AG2" s="109"/>
      <c r="AH2" s="122"/>
      <c r="AI2" s="122"/>
      <c r="AJ2" s="109"/>
      <c r="AK2" s="122"/>
      <c r="AL2" s="109"/>
      <c r="AM2" s="122"/>
      <c r="AN2" s="122"/>
      <c r="AO2" s="122"/>
      <c r="AP2" s="109"/>
      <c r="AQ2" s="122"/>
      <c r="AR2" s="109"/>
      <c r="AS2" s="122"/>
      <c r="AT2" s="122"/>
      <c r="AU2" s="122"/>
      <c r="AV2" s="122"/>
      <c r="AW2" s="122"/>
      <c r="AX2" s="122"/>
      <c r="AY2" s="122"/>
      <c r="AZ2" s="122"/>
      <c r="BA2" s="123"/>
      <c r="BD2" s="165"/>
    </row>
    <row r="3" spans="1:58" s="63" customFormat="1" ht="18.95" customHeight="1" x14ac:dyDescent="0.2">
      <c r="A3" s="555" t="s">
        <v>157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122"/>
      <c r="U3" s="109"/>
      <c r="V3" s="122"/>
      <c r="W3" s="109"/>
      <c r="X3" s="122"/>
      <c r="Y3" s="122"/>
      <c r="Z3" s="122"/>
      <c r="AA3" s="109"/>
      <c r="AB3" s="122"/>
      <c r="AC3" s="109"/>
      <c r="AD3" s="122"/>
      <c r="AE3" s="122"/>
      <c r="AF3" s="122"/>
      <c r="AG3" s="109"/>
      <c r="AH3" s="122"/>
      <c r="AI3" s="122"/>
      <c r="AJ3" s="109"/>
      <c r="AK3" s="122"/>
      <c r="AL3" s="109"/>
      <c r="AM3" s="122"/>
      <c r="AN3" s="122"/>
      <c r="AO3" s="122"/>
      <c r="AP3" s="109"/>
      <c r="AQ3" s="122"/>
      <c r="AR3" s="109"/>
      <c r="AS3" s="122"/>
      <c r="AT3" s="122"/>
      <c r="AU3" s="122"/>
      <c r="AV3" s="122"/>
      <c r="AW3" s="122"/>
      <c r="AX3" s="122"/>
      <c r="AY3" s="122"/>
      <c r="AZ3" s="122"/>
      <c r="BA3" s="123"/>
      <c r="BD3" s="165"/>
    </row>
    <row r="4" spans="1:58" s="63" customFormat="1" ht="17.100000000000001" customHeight="1" x14ac:dyDescent="0.2">
      <c r="A4" s="91" t="s">
        <v>158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122"/>
      <c r="Q4" s="122"/>
      <c r="R4" s="122"/>
      <c r="S4" s="122"/>
      <c r="T4" s="123"/>
      <c r="U4" s="122"/>
      <c r="V4" s="122"/>
      <c r="W4" s="122"/>
      <c r="X4" s="123"/>
      <c r="Y4" s="123"/>
      <c r="Z4" s="123"/>
      <c r="AA4" s="122"/>
      <c r="AB4" s="122"/>
      <c r="AC4" s="122"/>
      <c r="AD4" s="123"/>
      <c r="AE4" s="123"/>
      <c r="AF4" s="123"/>
      <c r="AG4" s="64"/>
      <c r="AH4" s="123"/>
      <c r="AI4" s="123"/>
      <c r="AJ4" s="122"/>
      <c r="AK4" s="122"/>
      <c r="AL4" s="122"/>
      <c r="AM4" s="123"/>
      <c r="AN4" s="123"/>
      <c r="AO4" s="123"/>
      <c r="AP4" s="122"/>
      <c r="AQ4" s="122"/>
      <c r="AR4" s="122"/>
      <c r="AS4" s="123"/>
      <c r="AT4" s="123"/>
      <c r="AU4" s="123"/>
      <c r="AV4" s="123"/>
      <c r="AW4" s="123"/>
      <c r="AX4" s="123"/>
      <c r="AY4" s="123"/>
      <c r="AZ4" s="123"/>
      <c r="BA4" s="123"/>
      <c r="BD4" s="165"/>
    </row>
    <row r="5" spans="1:58" s="63" customFormat="1" ht="12.75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C5" s="64"/>
      <c r="BD5" s="133"/>
    </row>
    <row r="6" spans="1:58" ht="15" customHeight="1" thickBot="1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61"/>
      <c r="Q6" s="61"/>
      <c r="R6" s="61"/>
      <c r="S6" s="61"/>
      <c r="U6" s="61"/>
      <c r="V6" s="61"/>
      <c r="W6" s="61"/>
      <c r="AA6" s="61"/>
      <c r="AB6" s="61"/>
      <c r="AC6" s="61"/>
      <c r="AJ6" s="61"/>
      <c r="AK6" s="61"/>
      <c r="AL6" s="61"/>
      <c r="AP6" s="61"/>
      <c r="AQ6" s="61"/>
      <c r="AR6" s="61"/>
    </row>
    <row r="7" spans="1:58" ht="18.95" customHeight="1" thickBot="1" x14ac:dyDescent="0.25">
      <c r="A7" s="557" t="s">
        <v>117</v>
      </c>
      <c r="B7" s="558"/>
      <c r="C7" s="558"/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9"/>
      <c r="U7" s="161"/>
      <c r="W7" s="161"/>
      <c r="X7" s="162"/>
      <c r="AA7" s="161"/>
      <c r="AC7" s="161"/>
      <c r="AD7" s="162"/>
      <c r="AG7" s="162"/>
      <c r="AJ7" s="161"/>
      <c r="AL7" s="161"/>
      <c r="AM7" s="162"/>
      <c r="AP7" s="161"/>
      <c r="AR7" s="161"/>
      <c r="AS7" s="162"/>
      <c r="AV7" s="162"/>
      <c r="AY7" s="162"/>
      <c r="BA7" s="9"/>
      <c r="BB7" s="9"/>
    </row>
    <row r="8" spans="1:58" ht="30" customHeight="1" thickBot="1" x14ac:dyDescent="0.25">
      <c r="A8" s="560" t="s">
        <v>159</v>
      </c>
      <c r="B8" s="561"/>
      <c r="C8" s="561"/>
      <c r="D8" s="562"/>
      <c r="E8" s="560" t="s">
        <v>160</v>
      </c>
      <c r="F8" s="561"/>
      <c r="G8" s="561"/>
      <c r="H8" s="562"/>
      <c r="I8" s="575" t="s">
        <v>98</v>
      </c>
      <c r="J8" s="560" t="s">
        <v>161</v>
      </c>
      <c r="K8" s="561"/>
      <c r="L8" s="561"/>
      <c r="M8" s="562"/>
      <c r="N8" s="575" t="s">
        <v>7</v>
      </c>
      <c r="O8" s="187"/>
      <c r="P8" s="94" t="s">
        <v>116</v>
      </c>
      <c r="Q8" s="587" t="s">
        <v>130</v>
      </c>
      <c r="R8" s="588"/>
      <c r="S8" s="578" t="s">
        <v>241</v>
      </c>
      <c r="U8" s="578" t="s">
        <v>77</v>
      </c>
      <c r="V8" s="578" t="s">
        <v>78</v>
      </c>
      <c r="W8" s="578" t="s">
        <v>79</v>
      </c>
      <c r="X8" s="581" t="s">
        <v>91</v>
      </c>
      <c r="Y8" s="582"/>
      <c r="AA8" s="578" t="s">
        <v>80</v>
      </c>
      <c r="AB8" s="578" t="s">
        <v>81</v>
      </c>
      <c r="AC8" s="578" t="s">
        <v>82</v>
      </c>
      <c r="AD8" s="581" t="s">
        <v>92</v>
      </c>
      <c r="AE8" s="582"/>
      <c r="AG8" s="581" t="s">
        <v>95</v>
      </c>
      <c r="AH8" s="582"/>
      <c r="AJ8" s="578" t="s">
        <v>83</v>
      </c>
      <c r="AK8" s="578" t="s">
        <v>84</v>
      </c>
      <c r="AL8" s="578" t="s">
        <v>85</v>
      </c>
      <c r="AM8" s="581" t="s">
        <v>93</v>
      </c>
      <c r="AN8" s="582"/>
      <c r="AP8" s="578" t="s">
        <v>86</v>
      </c>
      <c r="AQ8" s="578" t="s">
        <v>87</v>
      </c>
      <c r="AR8" s="578" t="s">
        <v>88</v>
      </c>
      <c r="AS8" s="581" t="s">
        <v>94</v>
      </c>
      <c r="AT8" s="582"/>
      <c r="AV8" s="581" t="s">
        <v>96</v>
      </c>
      <c r="AW8" s="582"/>
      <c r="AY8" s="581" t="s">
        <v>25</v>
      </c>
      <c r="AZ8" s="582"/>
      <c r="BB8" s="589" t="s">
        <v>124</v>
      </c>
      <c r="BC8" s="590"/>
    </row>
    <row r="9" spans="1:58" ht="56.25" customHeight="1" x14ac:dyDescent="0.2">
      <c r="A9" s="563"/>
      <c r="B9" s="564"/>
      <c r="C9" s="564"/>
      <c r="D9" s="565"/>
      <c r="E9" s="566"/>
      <c r="F9" s="567"/>
      <c r="G9" s="567"/>
      <c r="H9" s="568"/>
      <c r="I9" s="576"/>
      <c r="J9" s="563"/>
      <c r="K9" s="564"/>
      <c r="L9" s="564"/>
      <c r="M9" s="565"/>
      <c r="N9" s="585"/>
      <c r="O9" s="188"/>
      <c r="P9" s="569" t="s">
        <v>167</v>
      </c>
      <c r="Q9" s="571" t="s">
        <v>238</v>
      </c>
      <c r="R9" s="573" t="s">
        <v>240</v>
      </c>
      <c r="S9" s="579"/>
      <c r="U9" s="579"/>
      <c r="V9" s="579"/>
      <c r="W9" s="579"/>
      <c r="X9" s="583"/>
      <c r="Y9" s="584"/>
      <c r="AA9" s="579"/>
      <c r="AB9" s="579"/>
      <c r="AC9" s="579"/>
      <c r="AD9" s="583"/>
      <c r="AE9" s="584"/>
      <c r="AG9" s="583"/>
      <c r="AH9" s="584"/>
      <c r="AJ9" s="579"/>
      <c r="AK9" s="579"/>
      <c r="AL9" s="579"/>
      <c r="AM9" s="583"/>
      <c r="AN9" s="584"/>
      <c r="AP9" s="579"/>
      <c r="AQ9" s="579"/>
      <c r="AR9" s="579"/>
      <c r="AS9" s="583"/>
      <c r="AT9" s="584"/>
      <c r="AV9" s="583"/>
      <c r="AW9" s="584"/>
      <c r="AY9" s="583"/>
      <c r="AZ9" s="584"/>
      <c r="BB9" s="591"/>
      <c r="BC9" s="592"/>
    </row>
    <row r="10" spans="1:58" s="164" customFormat="1" ht="24.95" customHeight="1" thickBot="1" x14ac:dyDescent="0.25">
      <c r="A10" s="152" t="s">
        <v>8</v>
      </c>
      <c r="B10" s="154" t="s">
        <v>9</v>
      </c>
      <c r="C10" s="154" t="s">
        <v>10</v>
      </c>
      <c r="D10" s="153" t="s">
        <v>11</v>
      </c>
      <c r="E10" s="155" t="s">
        <v>8</v>
      </c>
      <c r="F10" s="156" t="s">
        <v>9</v>
      </c>
      <c r="G10" s="157" t="s">
        <v>10</v>
      </c>
      <c r="H10" s="158" t="s">
        <v>11</v>
      </c>
      <c r="I10" s="577"/>
      <c r="J10" s="152" t="s">
        <v>8</v>
      </c>
      <c r="K10" s="154" t="s">
        <v>9</v>
      </c>
      <c r="L10" s="154" t="s">
        <v>10</v>
      </c>
      <c r="M10" s="153" t="s">
        <v>11</v>
      </c>
      <c r="N10" s="586"/>
      <c r="O10" s="189"/>
      <c r="P10" s="570"/>
      <c r="Q10" s="572"/>
      <c r="R10" s="574"/>
      <c r="S10" s="580"/>
      <c r="T10" s="163"/>
      <c r="U10" s="580"/>
      <c r="V10" s="580"/>
      <c r="W10" s="580"/>
      <c r="X10" s="151" t="s">
        <v>89</v>
      </c>
      <c r="Y10" s="56" t="s">
        <v>109</v>
      </c>
      <c r="Z10" s="163"/>
      <c r="AA10" s="580"/>
      <c r="AB10" s="580"/>
      <c r="AC10" s="580"/>
      <c r="AD10" s="151" t="s">
        <v>89</v>
      </c>
      <c r="AE10" s="56" t="s">
        <v>109</v>
      </c>
      <c r="AF10" s="163"/>
      <c r="AG10" s="151" t="s">
        <v>89</v>
      </c>
      <c r="AH10" s="56" t="s">
        <v>109</v>
      </c>
      <c r="AI10" s="163"/>
      <c r="AJ10" s="580"/>
      <c r="AK10" s="580"/>
      <c r="AL10" s="580"/>
      <c r="AM10" s="151" t="s">
        <v>89</v>
      </c>
      <c r="AN10" s="56" t="s">
        <v>109</v>
      </c>
      <c r="AO10" s="163"/>
      <c r="AP10" s="580"/>
      <c r="AQ10" s="580"/>
      <c r="AR10" s="580"/>
      <c r="AS10" s="151" t="s">
        <v>89</v>
      </c>
      <c r="AT10" s="56" t="s">
        <v>109</v>
      </c>
      <c r="AU10" s="163"/>
      <c r="AV10" s="55" t="s">
        <v>89</v>
      </c>
      <c r="AW10" s="56" t="s">
        <v>109</v>
      </c>
      <c r="AX10" s="163"/>
      <c r="AY10" s="119" t="s">
        <v>89</v>
      </c>
      <c r="AZ10" s="56" t="s">
        <v>109</v>
      </c>
      <c r="BA10" s="163"/>
      <c r="BB10" s="121" t="s">
        <v>89</v>
      </c>
      <c r="BC10" s="120" t="s">
        <v>109</v>
      </c>
      <c r="BD10" s="166"/>
    </row>
    <row r="11" spans="1:58" ht="30" customHeight="1" x14ac:dyDescent="0.2">
      <c r="A11" s="32">
        <v>38</v>
      </c>
      <c r="B11" s="33"/>
      <c r="C11" s="33"/>
      <c r="D11" s="34"/>
      <c r="E11" s="35"/>
      <c r="F11" s="33"/>
      <c r="G11" s="36"/>
      <c r="H11" s="37"/>
      <c r="I11" s="38"/>
      <c r="J11" s="35"/>
      <c r="K11" s="167"/>
      <c r="L11" s="141"/>
      <c r="M11" s="34"/>
      <c r="N11" s="39" t="s">
        <v>12</v>
      </c>
      <c r="O11" s="42">
        <v>194951000</v>
      </c>
      <c r="P11" s="96">
        <f>P12</f>
        <v>0</v>
      </c>
      <c r="Q11" s="96">
        <f>Q12</f>
        <v>0</v>
      </c>
      <c r="R11" s="96">
        <f>R12</f>
        <v>0</v>
      </c>
      <c r="S11" s="96">
        <f>S12</f>
        <v>289663000</v>
      </c>
      <c r="T11" s="96"/>
      <c r="U11" s="96">
        <f>U12</f>
        <v>35491000</v>
      </c>
      <c r="V11" s="96">
        <f>V12</f>
        <v>16291000</v>
      </c>
      <c r="W11" s="96">
        <f>W12</f>
        <v>17892000</v>
      </c>
      <c r="X11" s="96">
        <f t="shared" ref="X11:X17" si="0">U11+V11+W11</f>
        <v>69674000</v>
      </c>
      <c r="Y11" s="96">
        <f>X11/(S11/100)</f>
        <v>24.05346903125356</v>
      </c>
      <c r="AA11" s="96">
        <f>AA12</f>
        <v>25461000</v>
      </c>
      <c r="AB11" s="96">
        <f>AB12</f>
        <v>25417000</v>
      </c>
      <c r="AC11" s="96">
        <f>AC12</f>
        <v>25412000</v>
      </c>
      <c r="AD11" s="96">
        <f t="shared" ref="AD11:AD17" si="1">AA11+AB11+AC11</f>
        <v>76290000</v>
      </c>
      <c r="AE11" s="96">
        <f>AD11/(S11/100)</f>
        <v>26.337502546062147</v>
      </c>
      <c r="AG11" s="96">
        <f t="shared" ref="AG11:AG17" si="2">X11+AD11</f>
        <v>145964000</v>
      </c>
      <c r="AH11" s="96">
        <f>AG11/(S11/100)</f>
        <v>50.39097157731571</v>
      </c>
      <c r="AJ11" s="96">
        <f>AJ12</f>
        <v>26917000</v>
      </c>
      <c r="AK11" s="96">
        <f>AK12</f>
        <v>26896000</v>
      </c>
      <c r="AL11" s="96">
        <f>AL12</f>
        <v>27008000</v>
      </c>
      <c r="AM11" s="96">
        <f t="shared" ref="AM11:AM17" si="3">AJ11+AK11+AL11</f>
        <v>80821000</v>
      </c>
      <c r="AN11" s="96">
        <f>AM11/(S11/100)</f>
        <v>27.901734084090823</v>
      </c>
      <c r="AP11" s="96">
        <f>AP12</f>
        <v>22053000</v>
      </c>
      <c r="AQ11" s="96">
        <f>AQ12</f>
        <v>20553000</v>
      </c>
      <c r="AR11" s="96">
        <f>AR12</f>
        <v>20272000</v>
      </c>
      <c r="AS11" s="96">
        <f t="shared" ref="AS11:AS17" si="4">AP11+AQ11+AR11</f>
        <v>62878000</v>
      </c>
      <c r="AT11" s="96">
        <f>AS11/(S11/100)</f>
        <v>21.707294338593471</v>
      </c>
      <c r="AV11" s="96">
        <f t="shared" ref="AV11:AV17" si="5">AM11+AS11</f>
        <v>143699000</v>
      </c>
      <c r="AW11" s="96">
        <f>AV11/(S11/100)</f>
        <v>49.60902842268429</v>
      </c>
      <c r="AY11" s="96">
        <f>AG11+AV11</f>
        <v>289663000</v>
      </c>
      <c r="AZ11" s="96">
        <f>AY11/(S11/100)</f>
        <v>100</v>
      </c>
      <c r="BB11" s="42">
        <f t="shared" ref="BB11:BB17" si="6">S11-AY11</f>
        <v>0</v>
      </c>
      <c r="BC11" s="96">
        <f t="shared" ref="BC11:BC17" si="7">BB11/(S11/100)</f>
        <v>0</v>
      </c>
      <c r="BD11" s="96">
        <f t="shared" ref="BD11:BD17" si="8">S11-BB11</f>
        <v>289663000</v>
      </c>
      <c r="BF11" s="90">
        <f>S11-AY11</f>
        <v>0</v>
      </c>
    </row>
    <row r="12" spans="1:58" ht="30" hidden="1" customHeight="1" x14ac:dyDescent="0.2">
      <c r="A12" s="12"/>
      <c r="B12" s="2">
        <v>10</v>
      </c>
      <c r="C12" s="3"/>
      <c r="D12" s="8"/>
      <c r="E12" s="7"/>
      <c r="F12" s="3"/>
      <c r="G12" s="4"/>
      <c r="H12" s="5"/>
      <c r="I12" s="6"/>
      <c r="J12" s="7"/>
      <c r="K12" s="27"/>
      <c r="L12" s="142"/>
      <c r="M12" s="8"/>
      <c r="N12" s="40" t="s">
        <v>13</v>
      </c>
      <c r="O12" s="49">
        <v>194951000</v>
      </c>
      <c r="P12" s="50">
        <f>P13+P339+P396+P596+P652</f>
        <v>0</v>
      </c>
      <c r="Q12" s="50">
        <f>Q13+Q339+Q396+Q596+Q652</f>
        <v>0</v>
      </c>
      <c r="R12" s="192">
        <f>R652+R13+R339+R396+R596</f>
        <v>0</v>
      </c>
      <c r="S12" s="50">
        <f>S13+S339+S396+S596+S652</f>
        <v>289663000</v>
      </c>
      <c r="T12" s="50"/>
      <c r="U12" s="50">
        <f>U13+U339+U396+U596+U652</f>
        <v>35491000</v>
      </c>
      <c r="V12" s="50">
        <f>V13+V339+V396+V596+V652</f>
        <v>16291000</v>
      </c>
      <c r="W12" s="50">
        <f>W13+W339+W396+W596+W652</f>
        <v>17892000</v>
      </c>
      <c r="X12" s="50">
        <f t="shared" si="0"/>
        <v>69674000</v>
      </c>
      <c r="Y12" s="50">
        <f t="shared" ref="Y12:Y76" si="9">X12/(S12/100)</f>
        <v>24.05346903125356</v>
      </c>
      <c r="AA12" s="50">
        <f>AA13+AA339+AA396+AA596+AA652</f>
        <v>25461000</v>
      </c>
      <c r="AB12" s="50">
        <f>AB13+AB339+AB396+AB596+AB652</f>
        <v>25417000</v>
      </c>
      <c r="AC12" s="50">
        <f>AC13+AC339+AC396+AC596+AC652</f>
        <v>25412000</v>
      </c>
      <c r="AD12" s="50">
        <f t="shared" si="1"/>
        <v>76290000</v>
      </c>
      <c r="AE12" s="50">
        <f t="shared" ref="AE12:AE60" si="10">AD12/(S12/100)</f>
        <v>26.337502546062147</v>
      </c>
      <c r="AG12" s="50">
        <f t="shared" si="2"/>
        <v>145964000</v>
      </c>
      <c r="AH12" s="50">
        <f t="shared" ref="AH12:AH76" si="11">AG12/(S12/100)</f>
        <v>50.39097157731571</v>
      </c>
      <c r="AJ12" s="50">
        <f>AJ13+AJ339+AJ396+AJ596+AJ652</f>
        <v>26917000</v>
      </c>
      <c r="AK12" s="50">
        <f>AK13+AK339+AK396+AK596+AK652</f>
        <v>26896000</v>
      </c>
      <c r="AL12" s="50">
        <f>AL13+AL339+AL396+AL596+AL652</f>
        <v>27008000</v>
      </c>
      <c r="AM12" s="50">
        <f t="shared" si="3"/>
        <v>80821000</v>
      </c>
      <c r="AN12" s="50">
        <f t="shared" ref="AN12:AN60" si="12">AM12/(S12/100)</f>
        <v>27.901734084090823</v>
      </c>
      <c r="AP12" s="50">
        <f>AP13+AP339+AP396+AP596+AP652</f>
        <v>22053000</v>
      </c>
      <c r="AQ12" s="50">
        <f>AQ13+AQ339+AQ396+AQ596+AQ652</f>
        <v>20553000</v>
      </c>
      <c r="AR12" s="50">
        <f>AR13+AR339+AR396+AR596+AR652</f>
        <v>20272000</v>
      </c>
      <c r="AS12" s="50">
        <f t="shared" si="4"/>
        <v>62878000</v>
      </c>
      <c r="AT12" s="50">
        <f t="shared" ref="AT12:AT60" si="13">AS12/(S12/100)</f>
        <v>21.707294338593471</v>
      </c>
      <c r="AV12" s="50">
        <f t="shared" si="5"/>
        <v>143699000</v>
      </c>
      <c r="AW12" s="50">
        <f t="shared" ref="AW12:AW76" si="14">AV12/(S12/100)</f>
        <v>49.60902842268429</v>
      </c>
      <c r="AY12" s="50">
        <f t="shared" ref="AY12:AY75" si="15">AG12+AV12</f>
        <v>289663000</v>
      </c>
      <c r="AZ12" s="50">
        <f t="shared" ref="AZ12:AZ76" si="16">AY12/(S12/100)</f>
        <v>100</v>
      </c>
      <c r="BB12" s="49">
        <f t="shared" si="6"/>
        <v>0</v>
      </c>
      <c r="BC12" s="50">
        <f t="shared" si="7"/>
        <v>0</v>
      </c>
      <c r="BD12" s="50">
        <f t="shared" si="8"/>
        <v>289663000</v>
      </c>
      <c r="BF12" s="90">
        <f t="shared" ref="BF12:BF75" si="17">S12-AY12</f>
        <v>0</v>
      </c>
    </row>
    <row r="13" spans="1:58" ht="30" customHeight="1" x14ac:dyDescent="0.2">
      <c r="A13" s="12"/>
      <c r="B13" s="3"/>
      <c r="C13" s="13" t="s">
        <v>70</v>
      </c>
      <c r="D13" s="8"/>
      <c r="E13" s="7"/>
      <c r="F13" s="3"/>
      <c r="G13" s="4"/>
      <c r="H13" s="5"/>
      <c r="I13" s="6"/>
      <c r="J13" s="7"/>
      <c r="K13" s="27"/>
      <c r="L13" s="142"/>
      <c r="M13" s="8"/>
      <c r="N13" s="31" t="s">
        <v>144</v>
      </c>
      <c r="O13" s="44">
        <v>81326000</v>
      </c>
      <c r="P13" s="97">
        <f>P14+P55+P97+P139+P177+P217+P259+P302</f>
        <v>0</v>
      </c>
      <c r="Q13" s="97">
        <f>Q14+Q55+Q97+Q139+Q177+Q217+Q259+Q302</f>
        <v>0</v>
      </c>
      <c r="R13" s="97">
        <f>R14+R55+R97+R139+R177+R217+R259+R302</f>
        <v>0</v>
      </c>
      <c r="S13" s="97">
        <f>S14+S55+S97+S139+S177+S217+S259+S302</f>
        <v>120871000</v>
      </c>
      <c r="T13" s="97"/>
      <c r="U13" s="97">
        <f>U14+U55+U97+U139+U177+U217+U259+U302</f>
        <v>17695000</v>
      </c>
      <c r="V13" s="97">
        <f>V14+V55+V97+V139+V177+V217+V259+V302</f>
        <v>7404000</v>
      </c>
      <c r="W13" s="97">
        <f>W14+W55+W97+W139+W177+W217+W259+W302</f>
        <v>7413000</v>
      </c>
      <c r="X13" s="97">
        <f t="shared" si="0"/>
        <v>32512000</v>
      </c>
      <c r="Y13" s="97">
        <f t="shared" si="9"/>
        <v>26.898097972218316</v>
      </c>
      <c r="AA13" s="97">
        <f>AA14+AA55+AA97+AA139+AA177+AA217+AA259+AA302</f>
        <v>10785000</v>
      </c>
      <c r="AB13" s="97">
        <f>AB14+AB55+AB97+AB139+AB177+AB217+AB259+AB302</f>
        <v>10787000</v>
      </c>
      <c r="AC13" s="97">
        <f>AC14+AC55+AC97+AC139+AC177+AC217+AC259+AC302</f>
        <v>10782000</v>
      </c>
      <c r="AD13" s="97">
        <f t="shared" si="1"/>
        <v>32354000</v>
      </c>
      <c r="AE13" s="97">
        <f t="shared" si="10"/>
        <v>26.767380099444864</v>
      </c>
      <c r="AG13" s="97">
        <f t="shared" si="2"/>
        <v>64866000</v>
      </c>
      <c r="AH13" s="97">
        <f t="shared" si="11"/>
        <v>53.665478071663181</v>
      </c>
      <c r="AJ13" s="97">
        <f>AJ14+AJ55+AJ97+AJ139+AJ177+AJ217+AJ259+AJ302</f>
        <v>11124000</v>
      </c>
      <c r="AK13" s="97">
        <f>AK14+AK55+AK97+AK139+AK177+AK217+AK259+AK302</f>
        <v>11142000</v>
      </c>
      <c r="AL13" s="97">
        <f>AL14+AL55+AL97+AL139+AL177+AL217+AL259+AL302</f>
        <v>11114000</v>
      </c>
      <c r="AM13" s="97">
        <f t="shared" si="3"/>
        <v>33380000</v>
      </c>
      <c r="AN13" s="97">
        <f t="shared" si="12"/>
        <v>27.616218944163613</v>
      </c>
      <c r="AP13" s="97">
        <f>AP14+AP55+AP97+AP139+AP177+AP217+AP259+AP302</f>
        <v>7793000</v>
      </c>
      <c r="AQ13" s="97">
        <f>AQ14+AQ55+AQ97+AQ139+AQ177+AQ217+AQ259+AQ302</f>
        <v>7795000</v>
      </c>
      <c r="AR13" s="97">
        <f>AR14+AR55+AR97+AR139+AR177+AR217+AR259+AR302</f>
        <v>7037000</v>
      </c>
      <c r="AS13" s="97">
        <f t="shared" si="4"/>
        <v>22625000</v>
      </c>
      <c r="AT13" s="97">
        <f t="shared" si="13"/>
        <v>18.71830298417321</v>
      </c>
      <c r="AV13" s="97">
        <f t="shared" si="5"/>
        <v>56005000</v>
      </c>
      <c r="AW13" s="97">
        <f t="shared" si="14"/>
        <v>46.334521928336819</v>
      </c>
      <c r="AY13" s="97">
        <f t="shared" si="15"/>
        <v>120871000</v>
      </c>
      <c r="AZ13" s="97">
        <f t="shared" si="16"/>
        <v>100</v>
      </c>
      <c r="BB13" s="44">
        <f t="shared" si="6"/>
        <v>0</v>
      </c>
      <c r="BC13" s="97">
        <f t="shared" si="7"/>
        <v>0</v>
      </c>
      <c r="BD13" s="97">
        <f t="shared" si="8"/>
        <v>120871000</v>
      </c>
      <c r="BE13" s="483"/>
      <c r="BF13" s="90">
        <f t="shared" si="17"/>
        <v>0</v>
      </c>
    </row>
    <row r="14" spans="1:58" ht="30" customHeight="1" x14ac:dyDescent="0.2">
      <c r="A14" s="12"/>
      <c r="B14" s="3"/>
      <c r="C14" s="3"/>
      <c r="D14" s="14" t="s">
        <v>97</v>
      </c>
      <c r="E14" s="7"/>
      <c r="F14" s="3"/>
      <c r="G14" s="4"/>
      <c r="H14" s="5"/>
      <c r="I14" s="6"/>
      <c r="J14" s="7"/>
      <c r="K14" s="27"/>
      <c r="L14" s="142"/>
      <c r="M14" s="8"/>
      <c r="N14" s="195" t="s">
        <v>52</v>
      </c>
      <c r="O14" s="196">
        <v>5789000</v>
      </c>
      <c r="P14" s="197">
        <f t="shared" ref="P14:W15" si="18">P15</f>
        <v>0</v>
      </c>
      <c r="Q14" s="197">
        <f t="shared" si="18"/>
        <v>0</v>
      </c>
      <c r="R14" s="197">
        <f t="shared" si="18"/>
        <v>0</v>
      </c>
      <c r="S14" s="197">
        <f t="shared" si="18"/>
        <v>13770000</v>
      </c>
      <c r="T14" s="197"/>
      <c r="U14" s="197">
        <f t="shared" si="18"/>
        <v>2053000</v>
      </c>
      <c r="V14" s="197">
        <f t="shared" si="18"/>
        <v>895000</v>
      </c>
      <c r="W14" s="197">
        <f t="shared" si="18"/>
        <v>900000</v>
      </c>
      <c r="X14" s="197">
        <f t="shared" si="0"/>
        <v>3848000</v>
      </c>
      <c r="Y14" s="197">
        <f t="shared" si="9"/>
        <v>27.94480755265069</v>
      </c>
      <c r="AA14" s="197">
        <f t="shared" ref="AA14:AC15" si="19">AA15</f>
        <v>1205000</v>
      </c>
      <c r="AB14" s="197">
        <f t="shared" si="19"/>
        <v>1205000</v>
      </c>
      <c r="AC14" s="197">
        <f t="shared" si="19"/>
        <v>1204000</v>
      </c>
      <c r="AD14" s="197">
        <f t="shared" si="1"/>
        <v>3614000</v>
      </c>
      <c r="AE14" s="197">
        <f t="shared" si="10"/>
        <v>26.245461147421931</v>
      </c>
      <c r="AG14" s="197">
        <f t="shared" si="2"/>
        <v>7462000</v>
      </c>
      <c r="AH14" s="197">
        <f t="shared" si="11"/>
        <v>54.190268700072622</v>
      </c>
      <c r="AJ14" s="197">
        <f t="shared" ref="AJ14:AL15" si="20">AJ15</f>
        <v>1218000</v>
      </c>
      <c r="AK14" s="197">
        <f t="shared" si="20"/>
        <v>1224000</v>
      </c>
      <c r="AL14" s="197">
        <f t="shared" si="20"/>
        <v>1223000</v>
      </c>
      <c r="AM14" s="197">
        <f t="shared" si="3"/>
        <v>3665000</v>
      </c>
      <c r="AN14" s="197">
        <f t="shared" si="12"/>
        <v>26.615831517792301</v>
      </c>
      <c r="AP14" s="197">
        <f t="shared" ref="AP14:AR15" si="21">AP15</f>
        <v>885000</v>
      </c>
      <c r="AQ14" s="197">
        <f t="shared" si="21"/>
        <v>861000</v>
      </c>
      <c r="AR14" s="197">
        <f t="shared" si="21"/>
        <v>897000</v>
      </c>
      <c r="AS14" s="197">
        <f t="shared" si="4"/>
        <v>2643000</v>
      </c>
      <c r="AT14" s="197">
        <f t="shared" si="13"/>
        <v>19.193899782135077</v>
      </c>
      <c r="AV14" s="197">
        <f t="shared" si="5"/>
        <v>6308000</v>
      </c>
      <c r="AW14" s="197">
        <f t="shared" si="14"/>
        <v>45.809731299927378</v>
      </c>
      <c r="AY14" s="197">
        <f t="shared" si="15"/>
        <v>13770000</v>
      </c>
      <c r="AZ14" s="197">
        <f t="shared" si="16"/>
        <v>100</v>
      </c>
      <c r="BB14" s="196">
        <f t="shared" si="6"/>
        <v>0</v>
      </c>
      <c r="BC14" s="197">
        <f t="shared" si="7"/>
        <v>0</v>
      </c>
      <c r="BD14" s="197">
        <f t="shared" si="8"/>
        <v>13770000</v>
      </c>
      <c r="BE14" s="483"/>
      <c r="BF14" s="90">
        <f t="shared" si="17"/>
        <v>0</v>
      </c>
    </row>
    <row r="15" spans="1:58" ht="30" customHeight="1" x14ac:dyDescent="0.2">
      <c r="A15" s="12"/>
      <c r="B15" s="3"/>
      <c r="C15" s="3"/>
      <c r="D15" s="8"/>
      <c r="E15" s="1" t="s">
        <v>73</v>
      </c>
      <c r="F15" s="3"/>
      <c r="G15" s="4"/>
      <c r="H15" s="5"/>
      <c r="I15" s="6"/>
      <c r="J15" s="7"/>
      <c r="K15" s="27"/>
      <c r="L15" s="142"/>
      <c r="M15" s="8"/>
      <c r="N15" s="40" t="s">
        <v>14</v>
      </c>
      <c r="O15" s="43">
        <v>5789000</v>
      </c>
      <c r="P15" s="99">
        <f t="shared" si="18"/>
        <v>0</v>
      </c>
      <c r="Q15" s="99">
        <f t="shared" si="18"/>
        <v>0</v>
      </c>
      <c r="R15" s="99">
        <f t="shared" si="18"/>
        <v>0</v>
      </c>
      <c r="S15" s="99">
        <f t="shared" si="18"/>
        <v>13770000</v>
      </c>
      <c r="T15" s="99"/>
      <c r="U15" s="99">
        <f t="shared" si="18"/>
        <v>2053000</v>
      </c>
      <c r="V15" s="99">
        <f t="shared" si="18"/>
        <v>895000</v>
      </c>
      <c r="W15" s="99">
        <f t="shared" si="18"/>
        <v>900000</v>
      </c>
      <c r="X15" s="99">
        <f t="shared" si="0"/>
        <v>3848000</v>
      </c>
      <c r="Y15" s="99">
        <f t="shared" si="9"/>
        <v>27.94480755265069</v>
      </c>
      <c r="AA15" s="99">
        <f t="shared" si="19"/>
        <v>1205000</v>
      </c>
      <c r="AB15" s="99">
        <f t="shared" si="19"/>
        <v>1205000</v>
      </c>
      <c r="AC15" s="99">
        <f t="shared" si="19"/>
        <v>1204000</v>
      </c>
      <c r="AD15" s="99">
        <f t="shared" si="1"/>
        <v>3614000</v>
      </c>
      <c r="AE15" s="99">
        <f t="shared" si="10"/>
        <v>26.245461147421931</v>
      </c>
      <c r="AG15" s="99">
        <f t="shared" si="2"/>
        <v>7462000</v>
      </c>
      <c r="AH15" s="99">
        <f t="shared" si="11"/>
        <v>54.190268700072622</v>
      </c>
      <c r="AJ15" s="99">
        <f t="shared" si="20"/>
        <v>1218000</v>
      </c>
      <c r="AK15" s="99">
        <f t="shared" si="20"/>
        <v>1224000</v>
      </c>
      <c r="AL15" s="99">
        <f t="shared" si="20"/>
        <v>1223000</v>
      </c>
      <c r="AM15" s="99">
        <f t="shared" si="3"/>
        <v>3665000</v>
      </c>
      <c r="AN15" s="99">
        <f t="shared" si="12"/>
        <v>26.615831517792301</v>
      </c>
      <c r="AP15" s="99">
        <f t="shared" si="21"/>
        <v>885000</v>
      </c>
      <c r="AQ15" s="99">
        <f t="shared" si="21"/>
        <v>861000</v>
      </c>
      <c r="AR15" s="99">
        <f t="shared" si="21"/>
        <v>897000</v>
      </c>
      <c r="AS15" s="99">
        <f t="shared" si="4"/>
        <v>2643000</v>
      </c>
      <c r="AT15" s="99">
        <f t="shared" si="13"/>
        <v>19.193899782135077</v>
      </c>
      <c r="AV15" s="99">
        <f t="shared" si="5"/>
        <v>6308000</v>
      </c>
      <c r="AW15" s="99">
        <f t="shared" si="14"/>
        <v>45.809731299927378</v>
      </c>
      <c r="AY15" s="99">
        <f t="shared" si="15"/>
        <v>13770000</v>
      </c>
      <c r="AZ15" s="99">
        <f t="shared" si="16"/>
        <v>100</v>
      </c>
      <c r="BB15" s="43">
        <f t="shared" si="6"/>
        <v>0</v>
      </c>
      <c r="BC15" s="99">
        <f t="shared" si="7"/>
        <v>0</v>
      </c>
      <c r="BD15" s="99">
        <f t="shared" si="8"/>
        <v>13770000</v>
      </c>
      <c r="BE15" s="483"/>
      <c r="BF15" s="90">
        <f t="shared" si="17"/>
        <v>0</v>
      </c>
    </row>
    <row r="16" spans="1:58" ht="30" customHeight="1" x14ac:dyDescent="0.2">
      <c r="A16" s="12"/>
      <c r="B16" s="3"/>
      <c r="C16" s="3"/>
      <c r="D16" s="8"/>
      <c r="E16" s="7"/>
      <c r="F16" s="17">
        <v>4</v>
      </c>
      <c r="G16" s="4"/>
      <c r="H16" s="5"/>
      <c r="I16" s="6"/>
      <c r="J16" s="7"/>
      <c r="K16" s="27"/>
      <c r="L16" s="142"/>
      <c r="M16" s="8"/>
      <c r="N16" s="31" t="s">
        <v>41</v>
      </c>
      <c r="O16" s="44">
        <v>5789000</v>
      </c>
      <c r="P16" s="97">
        <f>P17+P43</f>
        <v>0</v>
      </c>
      <c r="Q16" s="97">
        <f>Q17+Q43</f>
        <v>0</v>
      </c>
      <c r="R16" s="97">
        <f>R17+R43</f>
        <v>0</v>
      </c>
      <c r="S16" s="97">
        <f>S17+S43</f>
        <v>13770000</v>
      </c>
      <c r="T16" s="97"/>
      <c r="U16" s="97">
        <f>U17+U43</f>
        <v>2053000</v>
      </c>
      <c r="V16" s="97">
        <f>V17+V43</f>
        <v>895000</v>
      </c>
      <c r="W16" s="97">
        <f>W17+W43</f>
        <v>900000</v>
      </c>
      <c r="X16" s="97">
        <f t="shared" si="0"/>
        <v>3848000</v>
      </c>
      <c r="Y16" s="97">
        <f t="shared" si="9"/>
        <v>27.94480755265069</v>
      </c>
      <c r="AA16" s="97">
        <f>AA17+AA43</f>
        <v>1205000</v>
      </c>
      <c r="AB16" s="97">
        <f>AB17+AB43</f>
        <v>1205000</v>
      </c>
      <c r="AC16" s="97">
        <f>AC17+AC43</f>
        <v>1204000</v>
      </c>
      <c r="AD16" s="97">
        <f t="shared" si="1"/>
        <v>3614000</v>
      </c>
      <c r="AE16" s="97">
        <f t="shared" si="10"/>
        <v>26.245461147421931</v>
      </c>
      <c r="AG16" s="97">
        <f t="shared" si="2"/>
        <v>7462000</v>
      </c>
      <c r="AH16" s="97">
        <f t="shared" si="11"/>
        <v>54.190268700072622</v>
      </c>
      <c r="AJ16" s="97">
        <f>AJ17+AJ43</f>
        <v>1218000</v>
      </c>
      <c r="AK16" s="97">
        <f>AK17+AK43</f>
        <v>1224000</v>
      </c>
      <c r="AL16" s="97">
        <f>AL17+AL43</f>
        <v>1223000</v>
      </c>
      <c r="AM16" s="97">
        <f t="shared" si="3"/>
        <v>3665000</v>
      </c>
      <c r="AN16" s="97">
        <f t="shared" si="12"/>
        <v>26.615831517792301</v>
      </c>
      <c r="AP16" s="97">
        <f>AP17+AP43</f>
        <v>885000</v>
      </c>
      <c r="AQ16" s="97">
        <f>AQ17+AQ43</f>
        <v>861000</v>
      </c>
      <c r="AR16" s="97">
        <f>AR17+AR43</f>
        <v>897000</v>
      </c>
      <c r="AS16" s="97">
        <f t="shared" si="4"/>
        <v>2643000</v>
      </c>
      <c r="AT16" s="97">
        <f t="shared" si="13"/>
        <v>19.193899782135077</v>
      </c>
      <c r="AV16" s="97">
        <f t="shared" si="5"/>
        <v>6308000</v>
      </c>
      <c r="AW16" s="97">
        <f t="shared" si="14"/>
        <v>45.809731299927378</v>
      </c>
      <c r="AY16" s="97">
        <f t="shared" si="15"/>
        <v>13770000</v>
      </c>
      <c r="AZ16" s="97">
        <f t="shared" si="16"/>
        <v>100</v>
      </c>
      <c r="BB16" s="44">
        <f t="shared" si="6"/>
        <v>0</v>
      </c>
      <c r="BC16" s="97">
        <f t="shared" si="7"/>
        <v>0</v>
      </c>
      <c r="BD16" s="97">
        <f t="shared" si="8"/>
        <v>13770000</v>
      </c>
      <c r="BE16" s="483"/>
      <c r="BF16" s="90">
        <f t="shared" si="17"/>
        <v>0</v>
      </c>
    </row>
    <row r="17" spans="1:58" ht="30" customHeight="1" x14ac:dyDescent="0.2">
      <c r="A17" s="12"/>
      <c r="B17" s="3"/>
      <c r="C17" s="3"/>
      <c r="D17" s="8"/>
      <c r="E17" s="7"/>
      <c r="F17" s="3"/>
      <c r="G17" s="21">
        <v>1</v>
      </c>
      <c r="H17" s="22"/>
      <c r="I17" s="6"/>
      <c r="J17" s="7"/>
      <c r="K17" s="27"/>
      <c r="L17" s="142"/>
      <c r="M17" s="8"/>
      <c r="N17" s="31" t="s">
        <v>112</v>
      </c>
      <c r="O17" s="44">
        <v>564000</v>
      </c>
      <c r="P17" s="97">
        <f>P18+P24+P30</f>
        <v>0</v>
      </c>
      <c r="Q17" s="97">
        <f>Q18+Q24+Q30</f>
        <v>0</v>
      </c>
      <c r="R17" s="97">
        <f>R18+R24+R30</f>
        <v>0</v>
      </c>
      <c r="S17" s="97">
        <f>S18+S24+S30</f>
        <v>392000</v>
      </c>
      <c r="T17" s="97"/>
      <c r="U17" s="97">
        <f>U18+U24+U30</f>
        <v>42000</v>
      </c>
      <c r="V17" s="97">
        <f>V18+V24+V30</f>
        <v>18000</v>
      </c>
      <c r="W17" s="97">
        <f>W18+W24+W30</f>
        <v>25000</v>
      </c>
      <c r="X17" s="97">
        <f t="shared" si="0"/>
        <v>85000</v>
      </c>
      <c r="Y17" s="97">
        <f t="shared" si="9"/>
        <v>21.683673469387756</v>
      </c>
      <c r="AA17" s="97">
        <f>AA18+AA24+AA30</f>
        <v>29000</v>
      </c>
      <c r="AB17" s="97">
        <f>AB18+AB24+AB30</f>
        <v>30000</v>
      </c>
      <c r="AC17" s="97">
        <f>AC18+AC24+AC30</f>
        <v>30000</v>
      </c>
      <c r="AD17" s="97">
        <f t="shared" si="1"/>
        <v>89000</v>
      </c>
      <c r="AE17" s="97">
        <f t="shared" si="10"/>
        <v>22.704081632653061</v>
      </c>
      <c r="AG17" s="97">
        <f t="shared" si="2"/>
        <v>174000</v>
      </c>
      <c r="AH17" s="97">
        <f t="shared" si="11"/>
        <v>44.387755102040813</v>
      </c>
      <c r="AJ17" s="97">
        <f>AJ18+AJ24+AJ30</f>
        <v>40000</v>
      </c>
      <c r="AK17" s="97">
        <f>AK18+AK24+AK30</f>
        <v>46000</v>
      </c>
      <c r="AL17" s="97">
        <f>AL18+AL24+AL30</f>
        <v>46000</v>
      </c>
      <c r="AM17" s="97">
        <f t="shared" si="3"/>
        <v>132000</v>
      </c>
      <c r="AN17" s="97">
        <f t="shared" si="12"/>
        <v>33.673469387755105</v>
      </c>
      <c r="AP17" s="97">
        <f>AP18+AP24+AP30</f>
        <v>45000</v>
      </c>
      <c r="AQ17" s="97">
        <f>AQ18+AQ24+AQ30</f>
        <v>21000</v>
      </c>
      <c r="AR17" s="97">
        <f>AR18+AR24+AR30</f>
        <v>20000</v>
      </c>
      <c r="AS17" s="97">
        <f t="shared" si="4"/>
        <v>86000</v>
      </c>
      <c r="AT17" s="97">
        <f t="shared" si="13"/>
        <v>21.938775510204081</v>
      </c>
      <c r="AV17" s="97">
        <f t="shared" si="5"/>
        <v>218000</v>
      </c>
      <c r="AW17" s="97">
        <f t="shared" si="14"/>
        <v>55.612244897959187</v>
      </c>
      <c r="AY17" s="97">
        <f t="shared" si="15"/>
        <v>392000</v>
      </c>
      <c r="AZ17" s="97">
        <f t="shared" si="16"/>
        <v>100</v>
      </c>
      <c r="BB17" s="44">
        <f t="shared" si="6"/>
        <v>0</v>
      </c>
      <c r="BC17" s="97">
        <f t="shared" si="7"/>
        <v>0</v>
      </c>
      <c r="BD17" s="97">
        <f t="shared" si="8"/>
        <v>392000</v>
      </c>
      <c r="BE17" s="483"/>
      <c r="BF17" s="90">
        <f t="shared" si="17"/>
        <v>0</v>
      </c>
    </row>
    <row r="18" spans="1:58" ht="30" customHeight="1" x14ac:dyDescent="0.2">
      <c r="A18" s="12"/>
      <c r="B18" s="3"/>
      <c r="C18" s="3"/>
      <c r="D18" s="8"/>
      <c r="E18" s="7"/>
      <c r="F18" s="3"/>
      <c r="G18" s="21"/>
      <c r="H18" s="71" t="s">
        <v>72</v>
      </c>
      <c r="I18" s="66"/>
      <c r="J18" s="67"/>
      <c r="K18" s="170"/>
      <c r="L18" s="146"/>
      <c r="M18" s="116"/>
      <c r="N18" s="69" t="s">
        <v>100</v>
      </c>
      <c r="O18" s="70">
        <v>12000</v>
      </c>
      <c r="P18" s="103">
        <f t="shared" ref="P18:S19" si="22">P19</f>
        <v>0</v>
      </c>
      <c r="Q18" s="200">
        <f t="shared" si="22"/>
        <v>0</v>
      </c>
      <c r="R18" s="201">
        <f t="shared" si="22"/>
        <v>0</v>
      </c>
      <c r="S18" s="103">
        <f t="shared" si="22"/>
        <v>15000</v>
      </c>
      <c r="T18" s="103"/>
      <c r="U18" s="103">
        <f t="shared" ref="U18:X19" si="23">U19</f>
        <v>4000</v>
      </c>
      <c r="V18" s="103">
        <f t="shared" si="23"/>
        <v>1000</v>
      </c>
      <c r="W18" s="103">
        <f t="shared" si="23"/>
        <v>1000</v>
      </c>
      <c r="X18" s="103">
        <f t="shared" si="23"/>
        <v>6000</v>
      </c>
      <c r="Y18" s="103">
        <f t="shared" si="9"/>
        <v>40</v>
      </c>
      <c r="AA18" s="103">
        <f t="shared" ref="AA18:AD19" si="24">AA19</f>
        <v>3000</v>
      </c>
      <c r="AB18" s="103">
        <f t="shared" si="24"/>
        <v>3000</v>
      </c>
      <c r="AC18" s="103">
        <f t="shared" si="24"/>
        <v>3000</v>
      </c>
      <c r="AD18" s="103">
        <f t="shared" si="24"/>
        <v>9000</v>
      </c>
      <c r="AE18" s="103">
        <f t="shared" si="10"/>
        <v>60</v>
      </c>
      <c r="AG18" s="103">
        <f>AG19</f>
        <v>15000</v>
      </c>
      <c r="AH18" s="103">
        <f t="shared" si="11"/>
        <v>100</v>
      </c>
      <c r="AJ18" s="103">
        <f t="shared" ref="AJ18:AM19" si="25">AJ19</f>
        <v>0</v>
      </c>
      <c r="AK18" s="103">
        <f t="shared" si="25"/>
        <v>0</v>
      </c>
      <c r="AL18" s="103">
        <f t="shared" si="25"/>
        <v>0</v>
      </c>
      <c r="AM18" s="103">
        <f t="shared" si="25"/>
        <v>0</v>
      </c>
      <c r="AN18" s="103">
        <f t="shared" si="12"/>
        <v>0</v>
      </c>
      <c r="AP18" s="103">
        <f t="shared" ref="AP18:AS19" si="26">AP19</f>
        <v>0</v>
      </c>
      <c r="AQ18" s="103">
        <f t="shared" si="26"/>
        <v>0</v>
      </c>
      <c r="AR18" s="103">
        <f t="shared" si="26"/>
        <v>0</v>
      </c>
      <c r="AS18" s="103">
        <f t="shared" si="26"/>
        <v>0</v>
      </c>
      <c r="AT18" s="103">
        <f t="shared" si="13"/>
        <v>0</v>
      </c>
      <c r="AV18" s="103">
        <f>AV19</f>
        <v>0</v>
      </c>
      <c r="AW18" s="103">
        <f t="shared" si="14"/>
        <v>0</v>
      </c>
      <c r="AY18" s="103">
        <f t="shared" si="15"/>
        <v>15000</v>
      </c>
      <c r="AZ18" s="103">
        <f t="shared" si="16"/>
        <v>100</v>
      </c>
      <c r="BB18" s="70">
        <f t="shared" ref="BB18:BB23" si="27">S18-AY18</f>
        <v>0</v>
      </c>
      <c r="BC18" s="98">
        <f t="shared" ref="BC18:BC23" si="28">BB18/(S18/100)</f>
        <v>0</v>
      </c>
      <c r="BD18" s="103">
        <f t="shared" ref="BD18:BD23" si="29">S18-BB18</f>
        <v>15000</v>
      </c>
      <c r="BE18" s="483"/>
      <c r="BF18" s="90">
        <f t="shared" si="17"/>
        <v>0</v>
      </c>
    </row>
    <row r="19" spans="1:58" ht="30" customHeight="1" x14ac:dyDescent="0.2">
      <c r="A19" s="12"/>
      <c r="B19" s="3"/>
      <c r="C19" s="3"/>
      <c r="D19" s="8"/>
      <c r="E19" s="7"/>
      <c r="F19" s="3"/>
      <c r="G19" s="4"/>
      <c r="H19" s="5"/>
      <c r="I19" s="23">
        <v>2</v>
      </c>
      <c r="J19" s="7"/>
      <c r="K19" s="27"/>
      <c r="L19" s="142"/>
      <c r="M19" s="8"/>
      <c r="N19" s="30" t="s">
        <v>126</v>
      </c>
      <c r="O19" s="46">
        <v>12000</v>
      </c>
      <c r="P19" s="100">
        <f t="shared" si="22"/>
        <v>0</v>
      </c>
      <c r="Q19" s="202">
        <f t="shared" si="22"/>
        <v>0</v>
      </c>
      <c r="R19" s="203">
        <f t="shared" si="22"/>
        <v>0</v>
      </c>
      <c r="S19" s="100">
        <f t="shared" si="22"/>
        <v>15000</v>
      </c>
      <c r="T19" s="100"/>
      <c r="U19" s="100">
        <f t="shared" si="23"/>
        <v>4000</v>
      </c>
      <c r="V19" s="100">
        <f t="shared" si="23"/>
        <v>1000</v>
      </c>
      <c r="W19" s="100">
        <f t="shared" si="23"/>
        <v>1000</v>
      </c>
      <c r="X19" s="100">
        <f t="shared" si="23"/>
        <v>6000</v>
      </c>
      <c r="Y19" s="100">
        <f t="shared" si="9"/>
        <v>40</v>
      </c>
      <c r="AA19" s="100">
        <f t="shared" si="24"/>
        <v>3000</v>
      </c>
      <c r="AB19" s="100">
        <f t="shared" si="24"/>
        <v>3000</v>
      </c>
      <c r="AC19" s="100">
        <f t="shared" si="24"/>
        <v>3000</v>
      </c>
      <c r="AD19" s="100">
        <f t="shared" si="24"/>
        <v>9000</v>
      </c>
      <c r="AE19" s="100">
        <f t="shared" si="10"/>
        <v>60</v>
      </c>
      <c r="AG19" s="100">
        <f>AG20</f>
        <v>15000</v>
      </c>
      <c r="AH19" s="100">
        <f t="shared" si="11"/>
        <v>100</v>
      </c>
      <c r="AJ19" s="100">
        <f t="shared" si="25"/>
        <v>0</v>
      </c>
      <c r="AK19" s="100">
        <f t="shared" si="25"/>
        <v>0</v>
      </c>
      <c r="AL19" s="100">
        <f t="shared" si="25"/>
        <v>0</v>
      </c>
      <c r="AM19" s="100">
        <f t="shared" si="25"/>
        <v>0</v>
      </c>
      <c r="AN19" s="100">
        <f t="shared" si="12"/>
        <v>0</v>
      </c>
      <c r="AP19" s="100">
        <f t="shared" si="26"/>
        <v>0</v>
      </c>
      <c r="AQ19" s="100">
        <f t="shared" si="26"/>
        <v>0</v>
      </c>
      <c r="AR19" s="100">
        <f t="shared" si="26"/>
        <v>0</v>
      </c>
      <c r="AS19" s="100">
        <f t="shared" si="26"/>
        <v>0</v>
      </c>
      <c r="AT19" s="100">
        <f t="shared" si="13"/>
        <v>0</v>
      </c>
      <c r="AV19" s="100">
        <f>AV20</f>
        <v>0</v>
      </c>
      <c r="AW19" s="100">
        <f t="shared" si="14"/>
        <v>0</v>
      </c>
      <c r="AY19" s="100">
        <f t="shared" si="15"/>
        <v>15000</v>
      </c>
      <c r="AZ19" s="100">
        <f t="shared" si="16"/>
        <v>100</v>
      </c>
      <c r="BB19" s="46">
        <f t="shared" si="27"/>
        <v>0</v>
      </c>
      <c r="BC19" s="98">
        <f t="shared" si="28"/>
        <v>0</v>
      </c>
      <c r="BD19" s="100">
        <f t="shared" si="29"/>
        <v>15000</v>
      </c>
      <c r="BE19" s="483"/>
      <c r="BF19" s="90">
        <f t="shared" si="17"/>
        <v>0</v>
      </c>
    </row>
    <row r="20" spans="1:58" ht="30" customHeight="1" x14ac:dyDescent="0.2">
      <c r="A20" s="12"/>
      <c r="B20" s="3"/>
      <c r="C20" s="3"/>
      <c r="D20" s="8"/>
      <c r="E20" s="7"/>
      <c r="F20" s="3"/>
      <c r="G20" s="4"/>
      <c r="H20" s="5"/>
      <c r="I20" s="6"/>
      <c r="J20" s="24" t="s">
        <v>69</v>
      </c>
      <c r="K20" s="27"/>
      <c r="L20" s="142"/>
      <c r="M20" s="8"/>
      <c r="N20" s="31" t="s">
        <v>16</v>
      </c>
      <c r="O20" s="44">
        <v>12000</v>
      </c>
      <c r="P20" s="97">
        <f>P21+P22+P23</f>
        <v>0</v>
      </c>
      <c r="Q20" s="193">
        <f>Q21+Q22+Q23</f>
        <v>0</v>
      </c>
      <c r="R20" s="194">
        <f>R21+R22+R23</f>
        <v>0</v>
      </c>
      <c r="S20" s="97">
        <f>S21+S22+S23</f>
        <v>15000</v>
      </c>
      <c r="T20" s="97"/>
      <c r="U20" s="97">
        <f>U21+U22+U23</f>
        <v>4000</v>
      </c>
      <c r="V20" s="97">
        <f>V21+V22+V23</f>
        <v>1000</v>
      </c>
      <c r="W20" s="97">
        <f>W21+W22+W23</f>
        <v>1000</v>
      </c>
      <c r="X20" s="97">
        <f>X21+X22+X23</f>
        <v>6000</v>
      </c>
      <c r="Y20" s="97">
        <f t="shared" si="9"/>
        <v>40</v>
      </c>
      <c r="AA20" s="97">
        <f>AA21+AA22+AA23</f>
        <v>3000</v>
      </c>
      <c r="AB20" s="97">
        <f>AB21+AB22+AB23</f>
        <v>3000</v>
      </c>
      <c r="AC20" s="97">
        <f>AC21+AC22+AC23</f>
        <v>3000</v>
      </c>
      <c r="AD20" s="97">
        <f>AD21+AD22+AD23</f>
        <v>9000</v>
      </c>
      <c r="AE20" s="97">
        <f t="shared" si="10"/>
        <v>60</v>
      </c>
      <c r="AG20" s="97">
        <f>AG21+AG22+AG23</f>
        <v>15000</v>
      </c>
      <c r="AH20" s="97">
        <f t="shared" si="11"/>
        <v>100</v>
      </c>
      <c r="AJ20" s="97">
        <f>AJ21+AJ22+AJ23</f>
        <v>0</v>
      </c>
      <c r="AK20" s="97">
        <f>AK21+AK22+AK23</f>
        <v>0</v>
      </c>
      <c r="AL20" s="97">
        <f>AL21+AL22+AL23</f>
        <v>0</v>
      </c>
      <c r="AM20" s="97">
        <f>AM21+AM22+AM23</f>
        <v>0</v>
      </c>
      <c r="AN20" s="97">
        <f t="shared" si="12"/>
        <v>0</v>
      </c>
      <c r="AP20" s="97">
        <f>AP21+AP22+AP23</f>
        <v>0</v>
      </c>
      <c r="AQ20" s="97">
        <f>AQ21+AQ22+AQ23</f>
        <v>0</v>
      </c>
      <c r="AR20" s="97">
        <f>AR21+AR22+AR23</f>
        <v>0</v>
      </c>
      <c r="AS20" s="97">
        <f>AS21+AS22+AS23</f>
        <v>0</v>
      </c>
      <c r="AT20" s="97">
        <f t="shared" si="13"/>
        <v>0</v>
      </c>
      <c r="AV20" s="97">
        <f>AV21+AV22+AV23</f>
        <v>0</v>
      </c>
      <c r="AW20" s="97">
        <f t="shared" si="14"/>
        <v>0</v>
      </c>
      <c r="AY20" s="97">
        <f t="shared" si="15"/>
        <v>15000</v>
      </c>
      <c r="AZ20" s="97">
        <f t="shared" si="16"/>
        <v>100</v>
      </c>
      <c r="BB20" s="97">
        <f t="shared" si="27"/>
        <v>0</v>
      </c>
      <c r="BC20" s="98">
        <f t="shared" si="28"/>
        <v>0</v>
      </c>
      <c r="BD20" s="97">
        <f t="shared" si="29"/>
        <v>15000</v>
      </c>
      <c r="BE20" s="483"/>
      <c r="BF20" s="90">
        <f t="shared" si="17"/>
        <v>0</v>
      </c>
    </row>
    <row r="21" spans="1:58" ht="30" customHeight="1" x14ac:dyDescent="0.2">
      <c r="A21" s="12"/>
      <c r="B21" s="3"/>
      <c r="C21" s="3"/>
      <c r="D21" s="8"/>
      <c r="E21" s="7"/>
      <c r="F21" s="3"/>
      <c r="G21" s="4"/>
      <c r="H21" s="5"/>
      <c r="I21" s="6"/>
      <c r="J21" s="7"/>
      <c r="K21" s="59">
        <v>2</v>
      </c>
      <c r="L21" s="142"/>
      <c r="M21" s="8"/>
      <c r="N21" s="41" t="s">
        <v>17</v>
      </c>
      <c r="O21" s="45">
        <v>6000</v>
      </c>
      <c r="P21" s="98"/>
      <c r="Q21" s="98"/>
      <c r="R21" s="98"/>
      <c r="S21" s="98">
        <v>11000</v>
      </c>
      <c r="T21" s="98"/>
      <c r="U21" s="98">
        <v>2000</v>
      </c>
      <c r="V21" s="98">
        <v>1000</v>
      </c>
      <c r="W21" s="98">
        <v>1000</v>
      </c>
      <c r="X21" s="98">
        <f>SUM(U21:W21)</f>
        <v>4000</v>
      </c>
      <c r="Y21" s="98">
        <f t="shared" si="9"/>
        <v>36.363636363636367</v>
      </c>
      <c r="AA21" s="98">
        <v>2000</v>
      </c>
      <c r="AB21" s="98">
        <v>2000</v>
      </c>
      <c r="AC21" s="98">
        <v>3000</v>
      </c>
      <c r="AD21" s="98">
        <f>SUM(AA21:AC21)</f>
        <v>7000</v>
      </c>
      <c r="AE21" s="98">
        <f t="shared" si="10"/>
        <v>63.636363636363633</v>
      </c>
      <c r="AG21" s="98">
        <f>X21+AD21</f>
        <v>11000</v>
      </c>
      <c r="AH21" s="98">
        <f t="shared" si="11"/>
        <v>100</v>
      </c>
      <c r="AJ21" s="98">
        <v>0</v>
      </c>
      <c r="AK21" s="98">
        <v>0</v>
      </c>
      <c r="AL21" s="98">
        <v>0</v>
      </c>
      <c r="AM21" s="98">
        <f>SUM(AJ21:AL21)</f>
        <v>0</v>
      </c>
      <c r="AN21" s="98">
        <f t="shared" si="12"/>
        <v>0</v>
      </c>
      <c r="AP21" s="98">
        <v>0</v>
      </c>
      <c r="AQ21" s="98">
        <v>0</v>
      </c>
      <c r="AR21" s="98">
        <v>0</v>
      </c>
      <c r="AS21" s="98">
        <f>SUM(AP21:AR21)</f>
        <v>0</v>
      </c>
      <c r="AT21" s="98">
        <f t="shared" si="13"/>
        <v>0</v>
      </c>
      <c r="AV21" s="98">
        <f>AM21+AS21</f>
        <v>0</v>
      </c>
      <c r="AW21" s="98">
        <f t="shared" si="14"/>
        <v>0</v>
      </c>
      <c r="AY21" s="98">
        <f t="shared" si="15"/>
        <v>11000</v>
      </c>
      <c r="AZ21" s="98">
        <f t="shared" si="16"/>
        <v>100</v>
      </c>
      <c r="BB21" s="98">
        <f t="shared" si="27"/>
        <v>0</v>
      </c>
      <c r="BC21" s="98">
        <f t="shared" si="28"/>
        <v>0</v>
      </c>
      <c r="BD21" s="98">
        <f t="shared" si="29"/>
        <v>11000</v>
      </c>
      <c r="BE21" s="483"/>
      <c r="BF21" s="90">
        <f t="shared" si="17"/>
        <v>0</v>
      </c>
    </row>
    <row r="22" spans="1:58" ht="30" customHeight="1" x14ac:dyDescent="0.2">
      <c r="A22" s="12"/>
      <c r="B22" s="3"/>
      <c r="C22" s="3"/>
      <c r="D22" s="8"/>
      <c r="E22" s="7"/>
      <c r="F22" s="3"/>
      <c r="G22" s="4"/>
      <c r="H22" s="5"/>
      <c r="I22" s="6"/>
      <c r="J22" s="7"/>
      <c r="K22" s="59">
        <v>5</v>
      </c>
      <c r="L22" s="142"/>
      <c r="M22" s="8"/>
      <c r="N22" s="41" t="s">
        <v>19</v>
      </c>
      <c r="O22" s="45">
        <v>1000</v>
      </c>
      <c r="P22" s="98"/>
      <c r="Q22" s="98"/>
      <c r="R22" s="98"/>
      <c r="S22" s="98">
        <v>1000</v>
      </c>
      <c r="T22" s="98"/>
      <c r="U22" s="98">
        <v>1000</v>
      </c>
      <c r="V22" s="98">
        <v>0</v>
      </c>
      <c r="W22" s="98">
        <v>0</v>
      </c>
      <c r="X22" s="98">
        <f>SUM(U22:W22)</f>
        <v>1000</v>
      </c>
      <c r="Y22" s="98">
        <f t="shared" si="9"/>
        <v>100</v>
      </c>
      <c r="AA22" s="98"/>
      <c r="AB22" s="98"/>
      <c r="AC22" s="98"/>
      <c r="AD22" s="98">
        <f>SUM(AA22:AC22)</f>
        <v>0</v>
      </c>
      <c r="AE22" s="98">
        <f t="shared" si="10"/>
        <v>0</v>
      </c>
      <c r="AG22" s="98">
        <f>X22+AD22</f>
        <v>1000</v>
      </c>
      <c r="AH22" s="98">
        <f t="shared" si="11"/>
        <v>100</v>
      </c>
      <c r="AJ22" s="98"/>
      <c r="AK22" s="98"/>
      <c r="AL22" s="98"/>
      <c r="AM22" s="98">
        <f>SUM(AJ22:AL22)</f>
        <v>0</v>
      </c>
      <c r="AN22" s="98">
        <f t="shared" si="12"/>
        <v>0</v>
      </c>
      <c r="AP22" s="98"/>
      <c r="AQ22" s="98"/>
      <c r="AR22" s="98"/>
      <c r="AS22" s="98">
        <f>SUM(AP22:AR22)</f>
        <v>0</v>
      </c>
      <c r="AT22" s="98">
        <f t="shared" si="13"/>
        <v>0</v>
      </c>
      <c r="AV22" s="98">
        <f>AM22+AS22</f>
        <v>0</v>
      </c>
      <c r="AW22" s="98">
        <f t="shared" si="14"/>
        <v>0</v>
      </c>
      <c r="AY22" s="98">
        <f t="shared" si="15"/>
        <v>1000</v>
      </c>
      <c r="AZ22" s="98">
        <f t="shared" si="16"/>
        <v>100</v>
      </c>
      <c r="BB22" s="98">
        <f t="shared" si="27"/>
        <v>0</v>
      </c>
      <c r="BC22" s="98">
        <f t="shared" si="28"/>
        <v>0</v>
      </c>
      <c r="BD22" s="98">
        <f t="shared" si="29"/>
        <v>1000</v>
      </c>
      <c r="BE22" s="483"/>
      <c r="BF22" s="90">
        <f t="shared" si="17"/>
        <v>0</v>
      </c>
    </row>
    <row r="23" spans="1:58" ht="30" customHeight="1" x14ac:dyDescent="0.2">
      <c r="A23" s="12"/>
      <c r="B23" s="3"/>
      <c r="C23" s="3"/>
      <c r="D23" s="8"/>
      <c r="E23" s="7"/>
      <c r="F23" s="3"/>
      <c r="G23" s="4"/>
      <c r="H23" s="5"/>
      <c r="I23" s="6"/>
      <c r="J23" s="7"/>
      <c r="K23" s="59">
        <v>7</v>
      </c>
      <c r="L23" s="142"/>
      <c r="M23" s="8"/>
      <c r="N23" s="41" t="s">
        <v>110</v>
      </c>
      <c r="O23" s="45">
        <v>5000</v>
      </c>
      <c r="P23" s="98"/>
      <c r="Q23" s="98"/>
      <c r="R23" s="98"/>
      <c r="S23" s="98">
        <v>3000</v>
      </c>
      <c r="T23" s="98"/>
      <c r="U23" s="98">
        <v>1000</v>
      </c>
      <c r="V23" s="98">
        <v>0</v>
      </c>
      <c r="W23" s="98"/>
      <c r="X23" s="98">
        <f>SUM(U23:W23)</f>
        <v>1000</v>
      </c>
      <c r="Y23" s="98">
        <f t="shared" si="9"/>
        <v>33.333333333333336</v>
      </c>
      <c r="AA23" s="98">
        <v>1000</v>
      </c>
      <c r="AB23" s="98">
        <v>1000</v>
      </c>
      <c r="AC23" s="98">
        <v>0</v>
      </c>
      <c r="AD23" s="98">
        <f>SUM(AA23:AC23)</f>
        <v>2000</v>
      </c>
      <c r="AE23" s="98">
        <f t="shared" si="10"/>
        <v>66.666666666666671</v>
      </c>
      <c r="AG23" s="98">
        <f>X23+AD23</f>
        <v>3000</v>
      </c>
      <c r="AH23" s="98">
        <f t="shared" si="11"/>
        <v>100</v>
      </c>
      <c r="AJ23" s="98">
        <v>0</v>
      </c>
      <c r="AK23" s="98">
        <v>0</v>
      </c>
      <c r="AL23" s="98">
        <v>0</v>
      </c>
      <c r="AM23" s="98">
        <f>SUM(AJ23:AL23)</f>
        <v>0</v>
      </c>
      <c r="AN23" s="98">
        <f t="shared" si="12"/>
        <v>0</v>
      </c>
      <c r="AP23" s="98"/>
      <c r="AQ23" s="98"/>
      <c r="AR23" s="98"/>
      <c r="AS23" s="98">
        <f>SUM(AP23:AR23)</f>
        <v>0</v>
      </c>
      <c r="AT23" s="98">
        <f t="shared" si="13"/>
        <v>0</v>
      </c>
      <c r="AV23" s="98">
        <f>AM23+AS23</f>
        <v>0</v>
      </c>
      <c r="AW23" s="98">
        <f t="shared" si="14"/>
        <v>0</v>
      </c>
      <c r="AY23" s="98">
        <f t="shared" si="15"/>
        <v>3000</v>
      </c>
      <c r="AZ23" s="98">
        <f t="shared" si="16"/>
        <v>100</v>
      </c>
      <c r="BB23" s="98">
        <f t="shared" si="27"/>
        <v>0</v>
      </c>
      <c r="BC23" s="98">
        <f t="shared" si="28"/>
        <v>0</v>
      </c>
      <c r="BD23" s="98">
        <f t="shared" si="29"/>
        <v>3000</v>
      </c>
      <c r="BE23" s="483"/>
      <c r="BF23" s="90">
        <f t="shared" si="17"/>
        <v>0</v>
      </c>
    </row>
    <row r="24" spans="1:58" ht="30" hidden="1" customHeight="1" x14ac:dyDescent="0.2">
      <c r="A24" s="12"/>
      <c r="B24" s="3"/>
      <c r="C24" s="3"/>
      <c r="D24" s="8"/>
      <c r="E24" s="7"/>
      <c r="F24" s="3"/>
      <c r="G24" s="21"/>
      <c r="H24" s="72" t="s">
        <v>75</v>
      </c>
      <c r="I24" s="88"/>
      <c r="J24" s="57"/>
      <c r="K24" s="171"/>
      <c r="L24" s="147"/>
      <c r="M24" s="58"/>
      <c r="N24" s="73" t="s">
        <v>101</v>
      </c>
      <c r="O24" s="60">
        <v>5000</v>
      </c>
      <c r="P24" s="204">
        <f t="shared" ref="P24:S25" si="30">P25</f>
        <v>0</v>
      </c>
      <c r="Q24" s="204">
        <f t="shared" si="30"/>
        <v>0</v>
      </c>
      <c r="R24" s="204">
        <f t="shared" si="30"/>
        <v>0</v>
      </c>
      <c r="S24" s="204">
        <f t="shared" si="30"/>
        <v>0</v>
      </c>
      <c r="T24" s="104"/>
      <c r="U24" s="204">
        <f t="shared" ref="U24:W25" si="31">U25</f>
        <v>0</v>
      </c>
      <c r="V24" s="204">
        <f t="shared" si="31"/>
        <v>0</v>
      </c>
      <c r="W24" s="204">
        <f t="shared" si="31"/>
        <v>0</v>
      </c>
      <c r="X24" s="204">
        <f>X25</f>
        <v>0</v>
      </c>
      <c r="Y24" s="204" t="e">
        <f t="shared" si="9"/>
        <v>#DIV/0!</v>
      </c>
      <c r="AA24" s="204">
        <f t="shared" ref="AA24:AC25" si="32">AA25</f>
        <v>0</v>
      </c>
      <c r="AB24" s="204">
        <f t="shared" si="32"/>
        <v>0</v>
      </c>
      <c r="AC24" s="204">
        <f t="shared" si="32"/>
        <v>0</v>
      </c>
      <c r="AD24" s="204">
        <f>AD25</f>
        <v>0</v>
      </c>
      <c r="AE24" s="204" t="e">
        <f t="shared" si="10"/>
        <v>#DIV/0!</v>
      </c>
      <c r="AG24" s="204">
        <f>AG25</f>
        <v>0</v>
      </c>
      <c r="AH24" s="204" t="e">
        <f t="shared" si="11"/>
        <v>#DIV/0!</v>
      </c>
      <c r="AJ24" s="204">
        <f t="shared" ref="AJ24:AL25" si="33">AJ25</f>
        <v>0</v>
      </c>
      <c r="AK24" s="204">
        <f t="shared" si="33"/>
        <v>0</v>
      </c>
      <c r="AL24" s="204">
        <f t="shared" si="33"/>
        <v>0</v>
      </c>
      <c r="AM24" s="204">
        <f>AM25</f>
        <v>0</v>
      </c>
      <c r="AN24" s="204" t="e">
        <f t="shared" si="12"/>
        <v>#DIV/0!</v>
      </c>
      <c r="AP24" s="204">
        <f t="shared" ref="AP24:AR25" si="34">AP25</f>
        <v>0</v>
      </c>
      <c r="AQ24" s="204">
        <f t="shared" si="34"/>
        <v>0</v>
      </c>
      <c r="AR24" s="204">
        <f t="shared" si="34"/>
        <v>0</v>
      </c>
      <c r="AS24" s="204">
        <f>AS25</f>
        <v>0</v>
      </c>
      <c r="AT24" s="204" t="e">
        <f t="shared" si="13"/>
        <v>#DIV/0!</v>
      </c>
      <c r="AV24" s="204">
        <f t="shared" ref="AV24:AV41" si="35">AM24+AS24</f>
        <v>0</v>
      </c>
      <c r="AW24" s="204" t="e">
        <f t="shared" ref="AW24:AW41" si="36">AV24/(S24/100)</f>
        <v>#DIV/0!</v>
      </c>
      <c r="AY24" s="204">
        <f>AY25</f>
        <v>0</v>
      </c>
      <c r="AZ24" s="351" t="e">
        <f t="shared" ref="AZ24:AZ41" si="37">AY24/(S24/100)</f>
        <v>#DIV/0!</v>
      </c>
      <c r="BB24" s="498">
        <f t="shared" ref="BB24:BB41" si="38">S24-AY24</f>
        <v>0</v>
      </c>
      <c r="BC24" s="204" t="e">
        <f t="shared" ref="BC24:BC41" si="39">BB24/(P24/100)</f>
        <v>#DIV/0!</v>
      </c>
      <c r="BD24" s="204">
        <f t="shared" ref="BD24:BD41" si="40">S24-BB24</f>
        <v>0</v>
      </c>
      <c r="BE24" s="486"/>
      <c r="BF24" s="90">
        <f t="shared" si="17"/>
        <v>0</v>
      </c>
    </row>
    <row r="25" spans="1:58" ht="30" hidden="1" customHeight="1" x14ac:dyDescent="0.2">
      <c r="A25" s="12"/>
      <c r="B25" s="3"/>
      <c r="C25" s="3"/>
      <c r="D25" s="8"/>
      <c r="E25" s="7"/>
      <c r="F25" s="3"/>
      <c r="G25" s="4"/>
      <c r="H25" s="5"/>
      <c r="I25" s="23">
        <v>2</v>
      </c>
      <c r="J25" s="7"/>
      <c r="K25" s="27"/>
      <c r="L25" s="142"/>
      <c r="M25" s="8"/>
      <c r="N25" s="30" t="s">
        <v>126</v>
      </c>
      <c r="O25" s="46">
        <v>5000</v>
      </c>
      <c r="P25" s="100">
        <f t="shared" si="30"/>
        <v>0</v>
      </c>
      <c r="Q25" s="100">
        <f t="shared" si="30"/>
        <v>0</v>
      </c>
      <c r="R25" s="100">
        <f t="shared" si="30"/>
        <v>0</v>
      </c>
      <c r="S25" s="100">
        <f t="shared" si="30"/>
        <v>0</v>
      </c>
      <c r="T25" s="100"/>
      <c r="U25" s="100">
        <f t="shared" si="31"/>
        <v>0</v>
      </c>
      <c r="V25" s="100">
        <f t="shared" si="31"/>
        <v>0</v>
      </c>
      <c r="W25" s="100">
        <f t="shared" si="31"/>
        <v>0</v>
      </c>
      <c r="X25" s="100">
        <f>X26</f>
        <v>0</v>
      </c>
      <c r="Y25" s="100" t="e">
        <f t="shared" si="9"/>
        <v>#DIV/0!</v>
      </c>
      <c r="AA25" s="100">
        <f t="shared" si="32"/>
        <v>0</v>
      </c>
      <c r="AB25" s="100">
        <f t="shared" si="32"/>
        <v>0</v>
      </c>
      <c r="AC25" s="100">
        <f t="shared" si="32"/>
        <v>0</v>
      </c>
      <c r="AD25" s="100">
        <f>AD26</f>
        <v>0</v>
      </c>
      <c r="AE25" s="100" t="e">
        <f t="shared" si="10"/>
        <v>#DIV/0!</v>
      </c>
      <c r="AG25" s="100">
        <f>AG26</f>
        <v>0</v>
      </c>
      <c r="AH25" s="100" t="e">
        <f t="shared" si="11"/>
        <v>#DIV/0!</v>
      </c>
      <c r="AJ25" s="100">
        <f t="shared" si="33"/>
        <v>0</v>
      </c>
      <c r="AK25" s="100">
        <f t="shared" si="33"/>
        <v>0</v>
      </c>
      <c r="AL25" s="100">
        <f t="shared" si="33"/>
        <v>0</v>
      </c>
      <c r="AM25" s="100">
        <f>AM26</f>
        <v>0</v>
      </c>
      <c r="AN25" s="100" t="e">
        <f t="shared" si="12"/>
        <v>#DIV/0!</v>
      </c>
      <c r="AP25" s="100">
        <f t="shared" si="34"/>
        <v>0</v>
      </c>
      <c r="AQ25" s="100">
        <f t="shared" si="34"/>
        <v>0</v>
      </c>
      <c r="AR25" s="100">
        <f t="shared" si="34"/>
        <v>0</v>
      </c>
      <c r="AS25" s="100">
        <f>AS26</f>
        <v>0</v>
      </c>
      <c r="AT25" s="100" t="e">
        <f t="shared" si="13"/>
        <v>#DIV/0!</v>
      </c>
      <c r="AV25" s="100">
        <f t="shared" si="35"/>
        <v>0</v>
      </c>
      <c r="AW25" s="100" t="e">
        <f t="shared" si="36"/>
        <v>#DIV/0!</v>
      </c>
      <c r="AY25" s="100">
        <f>AY26</f>
        <v>0</v>
      </c>
      <c r="AZ25" s="352" t="e">
        <f t="shared" si="37"/>
        <v>#DIV/0!</v>
      </c>
      <c r="BB25" s="46">
        <f t="shared" si="38"/>
        <v>0</v>
      </c>
      <c r="BC25" s="100" t="e">
        <f t="shared" si="39"/>
        <v>#DIV/0!</v>
      </c>
      <c r="BD25" s="100">
        <f t="shared" si="40"/>
        <v>0</v>
      </c>
      <c r="BE25" s="483"/>
      <c r="BF25" s="90">
        <f t="shared" si="17"/>
        <v>0</v>
      </c>
    </row>
    <row r="26" spans="1:58" ht="30" hidden="1" customHeight="1" x14ac:dyDescent="0.2">
      <c r="A26" s="12"/>
      <c r="B26" s="3"/>
      <c r="C26" s="3"/>
      <c r="D26" s="8"/>
      <c r="E26" s="7"/>
      <c r="F26" s="3"/>
      <c r="G26" s="4"/>
      <c r="H26" s="5"/>
      <c r="I26" s="6"/>
      <c r="J26" s="24" t="s">
        <v>69</v>
      </c>
      <c r="K26" s="27"/>
      <c r="L26" s="142"/>
      <c r="M26" s="8"/>
      <c r="N26" s="31" t="s">
        <v>16</v>
      </c>
      <c r="O26" s="44">
        <v>5000</v>
      </c>
      <c r="P26" s="97">
        <f>P27+P28+P29</f>
        <v>0</v>
      </c>
      <c r="Q26" s="193">
        <f>Q27+Q28+Q29</f>
        <v>0</v>
      </c>
      <c r="R26" s="194">
        <f>R27+R28+R29</f>
        <v>0</v>
      </c>
      <c r="S26" s="97">
        <f>S27+S28+S29</f>
        <v>0</v>
      </c>
      <c r="T26" s="97"/>
      <c r="U26" s="97">
        <f>U27+U28+U29</f>
        <v>0</v>
      </c>
      <c r="V26" s="97">
        <f>V27+V28+V29</f>
        <v>0</v>
      </c>
      <c r="W26" s="97">
        <f>W27+W28+W29</f>
        <v>0</v>
      </c>
      <c r="X26" s="97">
        <f>X27+X28+X29</f>
        <v>0</v>
      </c>
      <c r="Y26" s="97" t="e">
        <f t="shared" si="9"/>
        <v>#DIV/0!</v>
      </c>
      <c r="AA26" s="97">
        <f>AA27+AA28+AA29</f>
        <v>0</v>
      </c>
      <c r="AB26" s="97">
        <f>AB27+AB28+AB29</f>
        <v>0</v>
      </c>
      <c r="AC26" s="97">
        <f>AC27+AC28+AC29</f>
        <v>0</v>
      </c>
      <c r="AD26" s="97">
        <f>AD27+AD28+AD29</f>
        <v>0</v>
      </c>
      <c r="AE26" s="97" t="e">
        <f t="shared" si="10"/>
        <v>#DIV/0!</v>
      </c>
      <c r="AG26" s="97">
        <f>AG27+AG28+AG29</f>
        <v>0</v>
      </c>
      <c r="AH26" s="97" t="e">
        <f t="shared" si="11"/>
        <v>#DIV/0!</v>
      </c>
      <c r="AJ26" s="97">
        <f>AJ27+AJ28+AJ29</f>
        <v>0</v>
      </c>
      <c r="AK26" s="97">
        <f>AK27+AK28+AK29</f>
        <v>0</v>
      </c>
      <c r="AL26" s="97">
        <f>AL27+AL28+AL29</f>
        <v>0</v>
      </c>
      <c r="AM26" s="97">
        <f>AM27+AM28+AM29</f>
        <v>0</v>
      </c>
      <c r="AN26" s="97" t="e">
        <f t="shared" si="12"/>
        <v>#DIV/0!</v>
      </c>
      <c r="AP26" s="97">
        <f>AP27+AP28+AP29</f>
        <v>0</v>
      </c>
      <c r="AQ26" s="97">
        <f>AQ27+AQ28+AQ29</f>
        <v>0</v>
      </c>
      <c r="AR26" s="97">
        <f>AR27+AR28+AR29</f>
        <v>0</v>
      </c>
      <c r="AS26" s="97">
        <f>AS27+AS28+AS29</f>
        <v>0</v>
      </c>
      <c r="AT26" s="97" t="e">
        <f t="shared" si="13"/>
        <v>#DIV/0!</v>
      </c>
      <c r="AV26" s="97">
        <f t="shared" si="35"/>
        <v>0</v>
      </c>
      <c r="AW26" s="97" t="e">
        <f t="shared" si="36"/>
        <v>#DIV/0!</v>
      </c>
      <c r="AY26" s="97">
        <f>AY27+AY28+AY29</f>
        <v>0</v>
      </c>
      <c r="AZ26" s="350" t="e">
        <f t="shared" si="37"/>
        <v>#DIV/0!</v>
      </c>
      <c r="BB26" s="44">
        <f t="shared" si="38"/>
        <v>0</v>
      </c>
      <c r="BC26" s="97" t="e">
        <f t="shared" si="39"/>
        <v>#DIV/0!</v>
      </c>
      <c r="BD26" s="97">
        <f t="shared" si="40"/>
        <v>0</v>
      </c>
      <c r="BE26" s="483"/>
      <c r="BF26" s="90">
        <f t="shared" si="17"/>
        <v>0</v>
      </c>
    </row>
    <row r="27" spans="1:58" ht="30" hidden="1" customHeight="1" x14ac:dyDescent="0.2">
      <c r="A27" s="12"/>
      <c r="B27" s="3"/>
      <c r="C27" s="3"/>
      <c r="D27" s="8"/>
      <c r="E27" s="7"/>
      <c r="F27" s="3"/>
      <c r="G27" s="4"/>
      <c r="H27" s="5"/>
      <c r="I27" s="6"/>
      <c r="J27" s="7"/>
      <c r="K27" s="59">
        <v>2</v>
      </c>
      <c r="L27" s="142"/>
      <c r="M27" s="8"/>
      <c r="N27" s="41" t="s">
        <v>17</v>
      </c>
      <c r="O27" s="45">
        <v>3000</v>
      </c>
      <c r="P27" s="98"/>
      <c r="Q27" s="98"/>
      <c r="R27" s="98"/>
      <c r="S27" s="98"/>
      <c r="T27" s="98"/>
      <c r="U27" s="98"/>
      <c r="V27" s="98"/>
      <c r="W27" s="98"/>
      <c r="X27" s="98">
        <f>SUM(U27:W27)</f>
        <v>0</v>
      </c>
      <c r="Y27" s="98" t="e">
        <f t="shared" si="9"/>
        <v>#DIV/0!</v>
      </c>
      <c r="AA27" s="98"/>
      <c r="AB27" s="98"/>
      <c r="AC27" s="98"/>
      <c r="AD27" s="98">
        <f>SUM(AA27:AC27)</f>
        <v>0</v>
      </c>
      <c r="AE27" s="98" t="e">
        <f t="shared" si="10"/>
        <v>#DIV/0!</v>
      </c>
      <c r="AG27" s="98">
        <f>X27+AD27</f>
        <v>0</v>
      </c>
      <c r="AH27" s="98" t="e">
        <f t="shared" si="11"/>
        <v>#DIV/0!</v>
      </c>
      <c r="AJ27" s="98"/>
      <c r="AK27" s="98"/>
      <c r="AL27" s="98"/>
      <c r="AM27" s="98">
        <f>SUM(AJ27:AL27)</f>
        <v>0</v>
      </c>
      <c r="AN27" s="98" t="e">
        <f t="shared" si="12"/>
        <v>#DIV/0!</v>
      </c>
      <c r="AP27" s="98"/>
      <c r="AQ27" s="98"/>
      <c r="AR27" s="98"/>
      <c r="AS27" s="98">
        <f>SUM(AP27:AR27)</f>
        <v>0</v>
      </c>
      <c r="AT27" s="98" t="e">
        <f t="shared" si="13"/>
        <v>#DIV/0!</v>
      </c>
      <c r="AV27" s="98">
        <f t="shared" si="35"/>
        <v>0</v>
      </c>
      <c r="AW27" s="98" t="e">
        <f t="shared" si="36"/>
        <v>#DIV/0!</v>
      </c>
      <c r="AY27" s="98">
        <f>AG27+AV27</f>
        <v>0</v>
      </c>
      <c r="AZ27" s="353" t="e">
        <f t="shared" si="37"/>
        <v>#DIV/0!</v>
      </c>
      <c r="BB27" s="98">
        <f t="shared" si="38"/>
        <v>0</v>
      </c>
      <c r="BC27" s="98" t="e">
        <f t="shared" si="39"/>
        <v>#DIV/0!</v>
      </c>
      <c r="BD27" s="98">
        <f t="shared" si="40"/>
        <v>0</v>
      </c>
      <c r="BE27" s="483"/>
      <c r="BF27" s="90">
        <f t="shared" si="17"/>
        <v>0</v>
      </c>
    </row>
    <row r="28" spans="1:58" ht="30" hidden="1" customHeight="1" x14ac:dyDescent="0.2">
      <c r="A28" s="12"/>
      <c r="B28" s="3"/>
      <c r="C28" s="3"/>
      <c r="D28" s="8"/>
      <c r="E28" s="7"/>
      <c r="F28" s="3"/>
      <c r="G28" s="4"/>
      <c r="H28" s="5"/>
      <c r="I28" s="6"/>
      <c r="J28" s="7"/>
      <c r="K28" s="59">
        <v>5</v>
      </c>
      <c r="L28" s="142"/>
      <c r="M28" s="8"/>
      <c r="N28" s="41" t="s">
        <v>19</v>
      </c>
      <c r="O28" s="45">
        <v>1000</v>
      </c>
      <c r="P28" s="98"/>
      <c r="Q28" s="98"/>
      <c r="R28" s="98"/>
      <c r="S28" s="98"/>
      <c r="T28" s="98"/>
      <c r="U28" s="98"/>
      <c r="V28" s="98"/>
      <c r="W28" s="98"/>
      <c r="X28" s="98">
        <f>SUM(U28:W28)</f>
        <v>0</v>
      </c>
      <c r="Y28" s="98" t="e">
        <f t="shared" si="9"/>
        <v>#DIV/0!</v>
      </c>
      <c r="AA28" s="98"/>
      <c r="AB28" s="98"/>
      <c r="AC28" s="98"/>
      <c r="AD28" s="98">
        <f>SUM(AA28:AC28)</f>
        <v>0</v>
      </c>
      <c r="AE28" s="98" t="e">
        <f t="shared" si="10"/>
        <v>#DIV/0!</v>
      </c>
      <c r="AG28" s="98">
        <f>X28+AD28</f>
        <v>0</v>
      </c>
      <c r="AH28" s="98" t="e">
        <f t="shared" si="11"/>
        <v>#DIV/0!</v>
      </c>
      <c r="AJ28" s="98"/>
      <c r="AK28" s="98"/>
      <c r="AL28" s="98"/>
      <c r="AM28" s="98">
        <f>SUM(AJ28:AL28)</f>
        <v>0</v>
      </c>
      <c r="AN28" s="98" t="e">
        <f t="shared" si="12"/>
        <v>#DIV/0!</v>
      </c>
      <c r="AP28" s="98"/>
      <c r="AQ28" s="98"/>
      <c r="AR28" s="98"/>
      <c r="AS28" s="98">
        <f>SUM(AP28:AR28)</f>
        <v>0</v>
      </c>
      <c r="AT28" s="98" t="e">
        <f t="shared" si="13"/>
        <v>#DIV/0!</v>
      </c>
      <c r="AV28" s="98">
        <f t="shared" si="35"/>
        <v>0</v>
      </c>
      <c r="AW28" s="98" t="e">
        <f t="shared" si="36"/>
        <v>#DIV/0!</v>
      </c>
      <c r="AY28" s="98">
        <f>AG28+AV28</f>
        <v>0</v>
      </c>
      <c r="AZ28" s="353" t="e">
        <f t="shared" si="37"/>
        <v>#DIV/0!</v>
      </c>
      <c r="BB28" s="98">
        <f t="shared" si="38"/>
        <v>0</v>
      </c>
      <c r="BC28" s="98" t="e">
        <f t="shared" si="39"/>
        <v>#DIV/0!</v>
      </c>
      <c r="BD28" s="98">
        <f t="shared" si="40"/>
        <v>0</v>
      </c>
      <c r="BE28" s="483"/>
      <c r="BF28" s="90">
        <f t="shared" si="17"/>
        <v>0</v>
      </c>
    </row>
    <row r="29" spans="1:58" ht="30" hidden="1" customHeight="1" x14ac:dyDescent="0.2">
      <c r="A29" s="12"/>
      <c r="B29" s="3"/>
      <c r="C29" s="3"/>
      <c r="D29" s="8"/>
      <c r="E29" s="7"/>
      <c r="F29" s="3"/>
      <c r="G29" s="4"/>
      <c r="H29" s="5"/>
      <c r="I29" s="6"/>
      <c r="J29" s="7"/>
      <c r="K29" s="59">
        <v>7</v>
      </c>
      <c r="L29" s="142"/>
      <c r="M29" s="8"/>
      <c r="N29" s="41" t="s">
        <v>110</v>
      </c>
      <c r="O29" s="45">
        <v>1000</v>
      </c>
      <c r="P29" s="98"/>
      <c r="Q29" s="98"/>
      <c r="R29" s="98"/>
      <c r="S29" s="98"/>
      <c r="T29" s="98"/>
      <c r="U29" s="98"/>
      <c r="V29" s="98"/>
      <c r="W29" s="98"/>
      <c r="X29" s="98">
        <f>SUM(U29:W29)</f>
        <v>0</v>
      </c>
      <c r="Y29" s="98" t="e">
        <f t="shared" si="9"/>
        <v>#DIV/0!</v>
      </c>
      <c r="AA29" s="98"/>
      <c r="AB29" s="98"/>
      <c r="AC29" s="98"/>
      <c r="AD29" s="98">
        <f>SUM(AA29:AC29)</f>
        <v>0</v>
      </c>
      <c r="AE29" s="98" t="e">
        <f t="shared" si="10"/>
        <v>#DIV/0!</v>
      </c>
      <c r="AG29" s="98">
        <f>X29+AD29</f>
        <v>0</v>
      </c>
      <c r="AH29" s="98" t="e">
        <f t="shared" si="11"/>
        <v>#DIV/0!</v>
      </c>
      <c r="AJ29" s="98"/>
      <c r="AK29" s="98"/>
      <c r="AL29" s="98"/>
      <c r="AM29" s="98">
        <f>SUM(AJ29:AL29)</f>
        <v>0</v>
      </c>
      <c r="AN29" s="98" t="e">
        <f t="shared" si="12"/>
        <v>#DIV/0!</v>
      </c>
      <c r="AP29" s="98"/>
      <c r="AQ29" s="98"/>
      <c r="AR29" s="98"/>
      <c r="AS29" s="98">
        <f>SUM(AP29:AR29)</f>
        <v>0</v>
      </c>
      <c r="AT29" s="98" t="e">
        <f t="shared" si="13"/>
        <v>#DIV/0!</v>
      </c>
      <c r="AV29" s="98">
        <f t="shared" si="35"/>
        <v>0</v>
      </c>
      <c r="AW29" s="98" t="e">
        <f t="shared" si="36"/>
        <v>#DIV/0!</v>
      </c>
      <c r="AY29" s="98">
        <f>AG29+AV29</f>
        <v>0</v>
      </c>
      <c r="AZ29" s="353" t="e">
        <f t="shared" si="37"/>
        <v>#DIV/0!</v>
      </c>
      <c r="BB29" s="98">
        <f t="shared" si="38"/>
        <v>0</v>
      </c>
      <c r="BC29" s="98" t="e">
        <f t="shared" si="39"/>
        <v>#DIV/0!</v>
      </c>
      <c r="BD29" s="98">
        <f t="shared" si="40"/>
        <v>0</v>
      </c>
      <c r="BE29" s="483"/>
      <c r="BF29" s="90">
        <f t="shared" si="17"/>
        <v>0</v>
      </c>
    </row>
    <row r="30" spans="1:58" ht="30" customHeight="1" x14ac:dyDescent="0.2">
      <c r="A30" s="12"/>
      <c r="B30" s="3"/>
      <c r="C30" s="3"/>
      <c r="D30" s="8"/>
      <c r="E30" s="7"/>
      <c r="F30" s="3"/>
      <c r="G30" s="21"/>
      <c r="H30" s="74" t="s">
        <v>73</v>
      </c>
      <c r="I30" s="127"/>
      <c r="J30" s="117"/>
      <c r="K30" s="173"/>
      <c r="L30" s="149"/>
      <c r="M30" s="118"/>
      <c r="N30" s="79" t="s">
        <v>108</v>
      </c>
      <c r="O30" s="80">
        <v>547000</v>
      </c>
      <c r="P30" s="106">
        <f>P31</f>
        <v>0</v>
      </c>
      <c r="Q30" s="106">
        <f>Q31</f>
        <v>0</v>
      </c>
      <c r="R30" s="106">
        <f>R31</f>
        <v>0</v>
      </c>
      <c r="S30" s="80">
        <f t="shared" ref="S30" si="41">S31</f>
        <v>377000</v>
      </c>
      <c r="T30" s="106"/>
      <c r="U30" s="106">
        <f t="shared" ref="U30:W30" si="42">U31</f>
        <v>38000</v>
      </c>
      <c r="V30" s="106">
        <f t="shared" si="42"/>
        <v>17000</v>
      </c>
      <c r="W30" s="106">
        <f t="shared" si="42"/>
        <v>24000</v>
      </c>
      <c r="X30" s="106">
        <f>X31</f>
        <v>79000</v>
      </c>
      <c r="Y30" s="106">
        <f t="shared" si="9"/>
        <v>20.954907161803714</v>
      </c>
      <c r="AA30" s="106">
        <f>AA31</f>
        <v>26000</v>
      </c>
      <c r="AB30" s="106">
        <f>AB31</f>
        <v>27000</v>
      </c>
      <c r="AC30" s="106">
        <f>AC31</f>
        <v>27000</v>
      </c>
      <c r="AD30" s="106">
        <f>AD31</f>
        <v>80000</v>
      </c>
      <c r="AE30" s="106">
        <f t="shared" si="10"/>
        <v>21.220159151193634</v>
      </c>
      <c r="AG30" s="106">
        <f t="shared" ref="AG30:AG41" si="43">X30+AD30</f>
        <v>159000</v>
      </c>
      <c r="AH30" s="106">
        <f t="shared" si="11"/>
        <v>42.175066312997345</v>
      </c>
      <c r="AJ30" s="106">
        <f>AJ31</f>
        <v>40000</v>
      </c>
      <c r="AK30" s="106">
        <f>AK31</f>
        <v>46000</v>
      </c>
      <c r="AL30" s="106">
        <f>AL31</f>
        <v>46000</v>
      </c>
      <c r="AM30" s="106">
        <f>AM31</f>
        <v>132000</v>
      </c>
      <c r="AN30" s="106">
        <f t="shared" si="12"/>
        <v>35.013262599469499</v>
      </c>
      <c r="AP30" s="106">
        <f>AP31</f>
        <v>45000</v>
      </c>
      <c r="AQ30" s="106">
        <f>AQ31</f>
        <v>21000</v>
      </c>
      <c r="AR30" s="106">
        <f>AR31</f>
        <v>20000</v>
      </c>
      <c r="AS30" s="106">
        <f>AS31</f>
        <v>86000</v>
      </c>
      <c r="AT30" s="106">
        <f t="shared" si="13"/>
        <v>22.811671087533156</v>
      </c>
      <c r="AV30" s="106">
        <f t="shared" si="35"/>
        <v>218000</v>
      </c>
      <c r="AW30" s="106">
        <f t="shared" si="36"/>
        <v>57.824933687002655</v>
      </c>
      <c r="AY30" s="106">
        <f t="shared" ref="AY30:AY41" si="44">AG30+AV30</f>
        <v>377000</v>
      </c>
      <c r="AZ30" s="106">
        <f t="shared" si="37"/>
        <v>100</v>
      </c>
      <c r="BB30" s="80">
        <f t="shared" si="38"/>
        <v>0</v>
      </c>
      <c r="BC30" s="106" t="e">
        <f t="shared" si="39"/>
        <v>#DIV/0!</v>
      </c>
      <c r="BD30" s="106">
        <f t="shared" si="40"/>
        <v>377000</v>
      </c>
      <c r="BE30" s="483"/>
      <c r="BF30" s="90">
        <f t="shared" si="17"/>
        <v>0</v>
      </c>
    </row>
    <row r="31" spans="1:58" ht="30" customHeight="1" x14ac:dyDescent="0.2">
      <c r="A31" s="12"/>
      <c r="B31" s="3"/>
      <c r="C31" s="3"/>
      <c r="D31" s="8"/>
      <c r="E31" s="7"/>
      <c r="F31" s="3"/>
      <c r="G31" s="4"/>
      <c r="H31" s="5"/>
      <c r="I31" s="23">
        <v>2</v>
      </c>
      <c r="J31" s="7"/>
      <c r="K31" s="27"/>
      <c r="L31" s="142"/>
      <c r="M31" s="8"/>
      <c r="N31" s="30" t="s">
        <v>126</v>
      </c>
      <c r="O31" s="46">
        <v>547000</v>
      </c>
      <c r="P31" s="100">
        <f>P32+P35+P37</f>
        <v>0</v>
      </c>
      <c r="Q31" s="202">
        <f>Q32+Q35+Q37</f>
        <v>0</v>
      </c>
      <c r="R31" s="203">
        <f>R32+R35+R37</f>
        <v>0</v>
      </c>
      <c r="S31" s="46">
        <f>S32+S35+S37</f>
        <v>377000</v>
      </c>
      <c r="T31" s="100"/>
      <c r="U31" s="100">
        <f>U32+U35+U37</f>
        <v>38000</v>
      </c>
      <c r="V31" s="100">
        <f>V32+V35+V37</f>
        <v>17000</v>
      </c>
      <c r="W31" s="100">
        <f>W32+W35+W37</f>
        <v>24000</v>
      </c>
      <c r="X31" s="100">
        <f>X32+X35+X37</f>
        <v>79000</v>
      </c>
      <c r="Y31" s="100">
        <f t="shared" si="9"/>
        <v>20.954907161803714</v>
      </c>
      <c r="AA31" s="100">
        <f>AA32+AA35+AA37</f>
        <v>26000</v>
      </c>
      <c r="AB31" s="100">
        <f>AB32+AB35+AB37</f>
        <v>27000</v>
      </c>
      <c r="AC31" s="100">
        <f>AC32+AC35+AC37</f>
        <v>27000</v>
      </c>
      <c r="AD31" s="100">
        <f>AD32+AD35+AD37</f>
        <v>80000</v>
      </c>
      <c r="AE31" s="100">
        <f t="shared" si="10"/>
        <v>21.220159151193634</v>
      </c>
      <c r="AG31" s="100">
        <f t="shared" si="43"/>
        <v>159000</v>
      </c>
      <c r="AH31" s="100">
        <f t="shared" si="11"/>
        <v>42.175066312997345</v>
      </c>
      <c r="AJ31" s="100">
        <f>AJ32+AJ35+AJ37</f>
        <v>40000</v>
      </c>
      <c r="AK31" s="100">
        <f>AK32+AK35+AK37</f>
        <v>46000</v>
      </c>
      <c r="AL31" s="100">
        <f>AL32+AL35+AL37</f>
        <v>46000</v>
      </c>
      <c r="AM31" s="100">
        <f>AM32+AM35+AM37</f>
        <v>132000</v>
      </c>
      <c r="AN31" s="100">
        <f t="shared" si="12"/>
        <v>35.013262599469499</v>
      </c>
      <c r="AP31" s="100">
        <f>AP32+AP35+AP37</f>
        <v>45000</v>
      </c>
      <c r="AQ31" s="100">
        <f>AQ32+AQ35+AQ37</f>
        <v>21000</v>
      </c>
      <c r="AR31" s="100">
        <f>AR32+AR35+AR37</f>
        <v>20000</v>
      </c>
      <c r="AS31" s="100">
        <f>AS32+AS35+AS37</f>
        <v>86000</v>
      </c>
      <c r="AT31" s="100">
        <f t="shared" si="13"/>
        <v>22.811671087533156</v>
      </c>
      <c r="AV31" s="100">
        <f t="shared" si="35"/>
        <v>218000</v>
      </c>
      <c r="AW31" s="100">
        <f t="shared" si="36"/>
        <v>57.824933687002655</v>
      </c>
      <c r="AY31" s="100">
        <f t="shared" si="44"/>
        <v>377000</v>
      </c>
      <c r="AZ31" s="100">
        <f t="shared" si="37"/>
        <v>100</v>
      </c>
      <c r="BB31" s="46">
        <f t="shared" si="38"/>
        <v>0</v>
      </c>
      <c r="BC31" s="100" t="e">
        <f t="shared" si="39"/>
        <v>#DIV/0!</v>
      </c>
      <c r="BD31" s="100">
        <f t="shared" si="40"/>
        <v>377000</v>
      </c>
      <c r="BE31" s="483"/>
      <c r="BF31" s="90">
        <f t="shared" si="17"/>
        <v>0</v>
      </c>
    </row>
    <row r="32" spans="1:58" ht="30" customHeight="1" x14ac:dyDescent="0.2">
      <c r="A32" s="12"/>
      <c r="B32" s="3"/>
      <c r="C32" s="3"/>
      <c r="D32" s="8"/>
      <c r="E32" s="7"/>
      <c r="F32" s="3"/>
      <c r="G32" s="4"/>
      <c r="H32" s="5"/>
      <c r="I32" s="6"/>
      <c r="J32" s="24" t="s">
        <v>74</v>
      </c>
      <c r="K32" s="27"/>
      <c r="L32" s="142"/>
      <c r="M32" s="8"/>
      <c r="N32" s="31" t="s">
        <v>24</v>
      </c>
      <c r="O32" s="44">
        <v>409000</v>
      </c>
      <c r="P32" s="97">
        <f>P33+P34</f>
        <v>0</v>
      </c>
      <c r="Q32" s="193">
        <f>Q33+Q34</f>
        <v>0</v>
      </c>
      <c r="R32" s="194">
        <f>R33+R34</f>
        <v>0</v>
      </c>
      <c r="S32" s="44">
        <f>S33+S34</f>
        <v>334000</v>
      </c>
      <c r="T32" s="97"/>
      <c r="U32" s="97">
        <f>U33+U34</f>
        <v>29000</v>
      </c>
      <c r="V32" s="97">
        <f>V33+V34</f>
        <v>11000</v>
      </c>
      <c r="W32" s="97">
        <f>W33+W34</f>
        <v>20000</v>
      </c>
      <c r="X32" s="97">
        <f>X33+X34</f>
        <v>60000</v>
      </c>
      <c r="Y32" s="97">
        <f t="shared" si="9"/>
        <v>17.964071856287426</v>
      </c>
      <c r="AA32" s="97">
        <f>AA33+AA34</f>
        <v>23000</v>
      </c>
      <c r="AB32" s="97">
        <f>AB33+AB34</f>
        <v>23000</v>
      </c>
      <c r="AC32" s="97">
        <f>AC33+AC34</f>
        <v>23000</v>
      </c>
      <c r="AD32" s="97">
        <f>AD33+AD34</f>
        <v>69000</v>
      </c>
      <c r="AE32" s="97">
        <f t="shared" si="10"/>
        <v>20.658682634730539</v>
      </c>
      <c r="AG32" s="97">
        <f t="shared" si="43"/>
        <v>129000</v>
      </c>
      <c r="AH32" s="97">
        <f t="shared" si="11"/>
        <v>38.622754491017965</v>
      </c>
      <c r="AJ32" s="97">
        <f>AJ33+AJ34</f>
        <v>36000</v>
      </c>
      <c r="AK32" s="97">
        <f>AK33+AK34</f>
        <v>43000</v>
      </c>
      <c r="AL32" s="97">
        <f>AL33+AL34</f>
        <v>43000</v>
      </c>
      <c r="AM32" s="97">
        <f>AM33+AM34</f>
        <v>122000</v>
      </c>
      <c r="AN32" s="97">
        <f t="shared" si="12"/>
        <v>36.526946107784433</v>
      </c>
      <c r="AP32" s="97">
        <f>AP33+AP34</f>
        <v>42000</v>
      </c>
      <c r="AQ32" s="97">
        <f>AQ33+AQ34</f>
        <v>21000</v>
      </c>
      <c r="AR32" s="97">
        <f>AR33+AR34</f>
        <v>20000</v>
      </c>
      <c r="AS32" s="97">
        <f>AS33+AS34</f>
        <v>83000</v>
      </c>
      <c r="AT32" s="97">
        <f t="shared" si="13"/>
        <v>24.850299401197606</v>
      </c>
      <c r="AV32" s="97">
        <f t="shared" si="35"/>
        <v>205000</v>
      </c>
      <c r="AW32" s="97">
        <f t="shared" si="36"/>
        <v>61.377245508982035</v>
      </c>
      <c r="AY32" s="97">
        <f t="shared" si="44"/>
        <v>334000</v>
      </c>
      <c r="AZ32" s="97">
        <f t="shared" si="37"/>
        <v>100</v>
      </c>
      <c r="BB32" s="44">
        <f t="shared" si="38"/>
        <v>0</v>
      </c>
      <c r="BC32" s="97" t="e">
        <f t="shared" si="39"/>
        <v>#DIV/0!</v>
      </c>
      <c r="BD32" s="97">
        <f t="shared" si="40"/>
        <v>334000</v>
      </c>
      <c r="BE32" s="483"/>
      <c r="BF32" s="90">
        <f t="shared" si="17"/>
        <v>0</v>
      </c>
    </row>
    <row r="33" spans="1:58" ht="30" customHeight="1" x14ac:dyDescent="0.2">
      <c r="A33" s="12"/>
      <c r="B33" s="3"/>
      <c r="C33" s="3"/>
      <c r="D33" s="8"/>
      <c r="E33" s="7"/>
      <c r="F33" s="3"/>
      <c r="G33" s="4"/>
      <c r="H33" s="5"/>
      <c r="I33" s="6"/>
      <c r="J33" s="7"/>
      <c r="K33" s="59">
        <v>1</v>
      </c>
      <c r="L33" s="142"/>
      <c r="M33" s="8"/>
      <c r="N33" s="41" t="s">
        <v>31</v>
      </c>
      <c r="O33" s="45">
        <v>365000</v>
      </c>
      <c r="P33" s="98"/>
      <c r="Q33" s="98"/>
      <c r="R33" s="98"/>
      <c r="S33" s="98">
        <v>310000</v>
      </c>
      <c r="T33" s="98"/>
      <c r="U33" s="98">
        <v>26000</v>
      </c>
      <c r="V33" s="98">
        <v>11000</v>
      </c>
      <c r="W33" s="98">
        <v>20000</v>
      </c>
      <c r="X33" s="98">
        <f>SUM(U33:W33)</f>
        <v>57000</v>
      </c>
      <c r="Y33" s="98">
        <f t="shared" si="9"/>
        <v>18.387096774193548</v>
      </c>
      <c r="AA33" s="98">
        <v>20000</v>
      </c>
      <c r="AB33" s="98">
        <v>20000</v>
      </c>
      <c r="AC33" s="98">
        <v>20000</v>
      </c>
      <c r="AD33" s="98">
        <f>SUM(AA33:AC33)</f>
        <v>60000</v>
      </c>
      <c r="AE33" s="98">
        <f t="shared" si="10"/>
        <v>19.35483870967742</v>
      </c>
      <c r="AG33" s="98">
        <f t="shared" si="43"/>
        <v>117000</v>
      </c>
      <c r="AH33" s="98">
        <f t="shared" si="11"/>
        <v>37.741935483870968</v>
      </c>
      <c r="AJ33" s="98">
        <v>33000</v>
      </c>
      <c r="AK33" s="98">
        <v>40000</v>
      </c>
      <c r="AL33" s="98">
        <v>40000</v>
      </c>
      <c r="AM33" s="98">
        <f>SUM(AJ33:AL33)</f>
        <v>113000</v>
      </c>
      <c r="AN33" s="98">
        <f t="shared" si="12"/>
        <v>36.451612903225808</v>
      </c>
      <c r="AP33" s="98">
        <v>40000</v>
      </c>
      <c r="AQ33" s="98">
        <v>20000</v>
      </c>
      <c r="AR33" s="98">
        <v>20000</v>
      </c>
      <c r="AS33" s="98">
        <f>SUM(AP33:AR33)</f>
        <v>80000</v>
      </c>
      <c r="AT33" s="98">
        <f t="shared" si="13"/>
        <v>25.806451612903224</v>
      </c>
      <c r="AV33" s="98">
        <f t="shared" si="35"/>
        <v>193000</v>
      </c>
      <c r="AW33" s="98">
        <f t="shared" si="36"/>
        <v>62.258064516129032</v>
      </c>
      <c r="AY33" s="98">
        <f t="shared" si="44"/>
        <v>310000</v>
      </c>
      <c r="AZ33" s="98">
        <f t="shared" si="37"/>
        <v>100</v>
      </c>
      <c r="BB33" s="98">
        <f t="shared" si="38"/>
        <v>0</v>
      </c>
      <c r="BC33" s="98" t="e">
        <f t="shared" si="39"/>
        <v>#DIV/0!</v>
      </c>
      <c r="BD33" s="98">
        <f t="shared" si="40"/>
        <v>310000</v>
      </c>
      <c r="BE33" s="483"/>
      <c r="BF33" s="90">
        <f t="shared" si="17"/>
        <v>0</v>
      </c>
    </row>
    <row r="34" spans="1:58" ht="30" customHeight="1" x14ac:dyDescent="0.2">
      <c r="A34" s="12"/>
      <c r="B34" s="3"/>
      <c r="C34" s="3"/>
      <c r="D34" s="8"/>
      <c r="E34" s="7"/>
      <c r="F34" s="3"/>
      <c r="G34" s="4"/>
      <c r="H34" s="5"/>
      <c r="I34" s="6"/>
      <c r="J34" s="7"/>
      <c r="K34" s="59">
        <v>4</v>
      </c>
      <c r="L34" s="142"/>
      <c r="M34" s="8"/>
      <c r="N34" s="41" t="s">
        <v>67</v>
      </c>
      <c r="O34" s="45">
        <v>44000</v>
      </c>
      <c r="P34" s="98"/>
      <c r="Q34" s="98"/>
      <c r="R34" s="98"/>
      <c r="S34" s="98">
        <v>24000</v>
      </c>
      <c r="T34" s="98"/>
      <c r="U34" s="98">
        <v>3000</v>
      </c>
      <c r="V34" s="98">
        <v>0</v>
      </c>
      <c r="W34" s="98">
        <v>0</v>
      </c>
      <c r="X34" s="98">
        <f>SUM(U34:W34)</f>
        <v>3000</v>
      </c>
      <c r="Y34" s="98">
        <f t="shared" si="9"/>
        <v>12.5</v>
      </c>
      <c r="AA34" s="98">
        <v>3000</v>
      </c>
      <c r="AB34" s="98">
        <v>3000</v>
      </c>
      <c r="AC34" s="98">
        <v>3000</v>
      </c>
      <c r="AD34" s="98">
        <f>SUM(AA34:AC34)</f>
        <v>9000</v>
      </c>
      <c r="AE34" s="98">
        <f t="shared" si="10"/>
        <v>37.5</v>
      </c>
      <c r="AG34" s="98">
        <f t="shared" si="43"/>
        <v>12000</v>
      </c>
      <c r="AH34" s="98">
        <f t="shared" si="11"/>
        <v>50</v>
      </c>
      <c r="AJ34" s="98">
        <v>3000</v>
      </c>
      <c r="AK34" s="98">
        <v>3000</v>
      </c>
      <c r="AL34" s="98">
        <v>3000</v>
      </c>
      <c r="AM34" s="98">
        <f>SUM(AJ34:AL34)</f>
        <v>9000</v>
      </c>
      <c r="AN34" s="98">
        <f t="shared" si="12"/>
        <v>37.5</v>
      </c>
      <c r="AP34" s="98">
        <v>2000</v>
      </c>
      <c r="AQ34" s="98">
        <v>1000</v>
      </c>
      <c r="AR34" s="98">
        <v>0</v>
      </c>
      <c r="AS34" s="98">
        <f>SUM(AP34:AR34)</f>
        <v>3000</v>
      </c>
      <c r="AT34" s="98">
        <f t="shared" si="13"/>
        <v>12.5</v>
      </c>
      <c r="AV34" s="98">
        <f t="shared" si="35"/>
        <v>12000</v>
      </c>
      <c r="AW34" s="98">
        <f t="shared" si="36"/>
        <v>50</v>
      </c>
      <c r="AY34" s="98">
        <f t="shared" si="44"/>
        <v>24000</v>
      </c>
      <c r="AZ34" s="98">
        <f t="shared" si="37"/>
        <v>100</v>
      </c>
      <c r="BB34" s="98">
        <f t="shared" si="38"/>
        <v>0</v>
      </c>
      <c r="BC34" s="98" t="e">
        <f t="shared" si="39"/>
        <v>#DIV/0!</v>
      </c>
      <c r="BD34" s="98">
        <f t="shared" si="40"/>
        <v>24000</v>
      </c>
      <c r="BE34" s="483"/>
      <c r="BF34" s="90">
        <f t="shared" si="17"/>
        <v>0</v>
      </c>
    </row>
    <row r="35" spans="1:58" ht="30" customHeight="1" x14ac:dyDescent="0.2">
      <c r="A35" s="12"/>
      <c r="B35" s="3"/>
      <c r="C35" s="3"/>
      <c r="D35" s="8"/>
      <c r="E35" s="7"/>
      <c r="F35" s="3"/>
      <c r="G35" s="4"/>
      <c r="H35" s="5"/>
      <c r="I35" s="6"/>
      <c r="J35" s="24" t="s">
        <v>68</v>
      </c>
      <c r="K35" s="27"/>
      <c r="L35" s="142"/>
      <c r="M35" s="8"/>
      <c r="N35" s="31" t="s">
        <v>32</v>
      </c>
      <c r="O35" s="44">
        <v>13000</v>
      </c>
      <c r="P35" s="97">
        <f>P36</f>
        <v>0</v>
      </c>
      <c r="Q35" s="193">
        <f>Q36</f>
        <v>0</v>
      </c>
      <c r="R35" s="194">
        <f>R36</f>
        <v>0</v>
      </c>
      <c r="S35" s="97">
        <f>S36</f>
        <v>8000</v>
      </c>
      <c r="T35" s="97"/>
      <c r="U35" s="97">
        <f>U36</f>
        <v>1000</v>
      </c>
      <c r="V35" s="97">
        <f>V36</f>
        <v>1000</v>
      </c>
      <c r="W35" s="97">
        <f>W36</f>
        <v>0</v>
      </c>
      <c r="X35" s="97">
        <f>X36</f>
        <v>2000</v>
      </c>
      <c r="Y35" s="97">
        <f t="shared" si="9"/>
        <v>25</v>
      </c>
      <c r="AA35" s="97">
        <f>AA36</f>
        <v>0</v>
      </c>
      <c r="AB35" s="97">
        <f>AB36</f>
        <v>1000</v>
      </c>
      <c r="AC35" s="97">
        <f>AC36</f>
        <v>1000</v>
      </c>
      <c r="AD35" s="97">
        <f>AD36</f>
        <v>2000</v>
      </c>
      <c r="AE35" s="97">
        <f t="shared" si="10"/>
        <v>25</v>
      </c>
      <c r="AG35" s="97">
        <f t="shared" si="43"/>
        <v>4000</v>
      </c>
      <c r="AH35" s="97">
        <f t="shared" si="11"/>
        <v>50</v>
      </c>
      <c r="AJ35" s="97">
        <f>AJ36</f>
        <v>1000</v>
      </c>
      <c r="AK35" s="97">
        <f>AK36</f>
        <v>1000</v>
      </c>
      <c r="AL35" s="97">
        <f>AL36</f>
        <v>1000</v>
      </c>
      <c r="AM35" s="97">
        <f>AM36</f>
        <v>3000</v>
      </c>
      <c r="AN35" s="97">
        <f t="shared" si="12"/>
        <v>37.5</v>
      </c>
      <c r="AP35" s="97">
        <f>AP36</f>
        <v>1000</v>
      </c>
      <c r="AQ35" s="97">
        <f>AQ36</f>
        <v>0</v>
      </c>
      <c r="AR35" s="97">
        <f>AR36</f>
        <v>0</v>
      </c>
      <c r="AS35" s="97">
        <f>AS36</f>
        <v>1000</v>
      </c>
      <c r="AT35" s="97">
        <f t="shared" si="13"/>
        <v>12.5</v>
      </c>
      <c r="AV35" s="97">
        <f t="shared" si="35"/>
        <v>4000</v>
      </c>
      <c r="AW35" s="97">
        <f t="shared" si="36"/>
        <v>50</v>
      </c>
      <c r="AY35" s="97">
        <f t="shared" si="44"/>
        <v>8000</v>
      </c>
      <c r="AZ35" s="97">
        <f t="shared" si="37"/>
        <v>100</v>
      </c>
      <c r="BB35" s="44">
        <f t="shared" si="38"/>
        <v>0</v>
      </c>
      <c r="BC35" s="97" t="e">
        <f t="shared" si="39"/>
        <v>#DIV/0!</v>
      </c>
      <c r="BD35" s="97">
        <f t="shared" si="40"/>
        <v>8000</v>
      </c>
      <c r="BE35" s="483"/>
      <c r="BF35" s="90">
        <f t="shared" si="17"/>
        <v>0</v>
      </c>
    </row>
    <row r="36" spans="1:58" ht="30" customHeight="1" x14ac:dyDescent="0.2">
      <c r="A36" s="12"/>
      <c r="B36" s="3"/>
      <c r="C36" s="3"/>
      <c r="D36" s="8"/>
      <c r="E36" s="7"/>
      <c r="F36" s="3"/>
      <c r="G36" s="4"/>
      <c r="H36" s="5"/>
      <c r="I36" s="6"/>
      <c r="J36" s="7"/>
      <c r="K36" s="59">
        <v>4</v>
      </c>
      <c r="L36" s="142"/>
      <c r="M36" s="8"/>
      <c r="N36" s="41" t="s">
        <v>67</v>
      </c>
      <c r="O36" s="45">
        <v>13000</v>
      </c>
      <c r="P36" s="98"/>
      <c r="Q36" s="98"/>
      <c r="R36" s="98"/>
      <c r="S36" s="98">
        <v>8000</v>
      </c>
      <c r="T36" s="98"/>
      <c r="U36" s="98">
        <v>1000</v>
      </c>
      <c r="V36" s="98">
        <v>1000</v>
      </c>
      <c r="W36" s="98">
        <v>0</v>
      </c>
      <c r="X36" s="98">
        <f>SUM(U36:W36)</f>
        <v>2000</v>
      </c>
      <c r="Y36" s="98">
        <f t="shared" si="9"/>
        <v>25</v>
      </c>
      <c r="AA36" s="98">
        <v>0</v>
      </c>
      <c r="AB36" s="98">
        <v>1000</v>
      </c>
      <c r="AC36" s="98">
        <v>1000</v>
      </c>
      <c r="AD36" s="98">
        <f>SUM(AA36:AC36)</f>
        <v>2000</v>
      </c>
      <c r="AE36" s="98">
        <f t="shared" si="10"/>
        <v>25</v>
      </c>
      <c r="AG36" s="98">
        <f t="shared" si="43"/>
        <v>4000</v>
      </c>
      <c r="AH36" s="98">
        <f t="shared" si="11"/>
        <v>50</v>
      </c>
      <c r="AJ36" s="98">
        <v>1000</v>
      </c>
      <c r="AK36" s="98">
        <v>1000</v>
      </c>
      <c r="AL36" s="98">
        <v>1000</v>
      </c>
      <c r="AM36" s="98">
        <f>SUM(AJ36:AL36)</f>
        <v>3000</v>
      </c>
      <c r="AN36" s="98">
        <f t="shared" si="12"/>
        <v>37.5</v>
      </c>
      <c r="AP36" s="98">
        <v>1000</v>
      </c>
      <c r="AQ36" s="98">
        <v>0</v>
      </c>
      <c r="AR36" s="98">
        <v>0</v>
      </c>
      <c r="AS36" s="98">
        <f>SUM(AP36:AR36)</f>
        <v>1000</v>
      </c>
      <c r="AT36" s="98">
        <f t="shared" si="13"/>
        <v>12.5</v>
      </c>
      <c r="AV36" s="98">
        <f t="shared" si="35"/>
        <v>4000</v>
      </c>
      <c r="AW36" s="98">
        <f t="shared" si="36"/>
        <v>50</v>
      </c>
      <c r="AY36" s="98">
        <f t="shared" si="44"/>
        <v>8000</v>
      </c>
      <c r="AZ36" s="98">
        <f t="shared" si="37"/>
        <v>100</v>
      </c>
      <c r="BB36" s="98">
        <f t="shared" si="38"/>
        <v>0</v>
      </c>
      <c r="BC36" s="98" t="e">
        <f t="shared" si="39"/>
        <v>#DIV/0!</v>
      </c>
      <c r="BD36" s="98">
        <f t="shared" si="40"/>
        <v>8000</v>
      </c>
      <c r="BE36" s="483"/>
      <c r="BF36" s="90">
        <f t="shared" si="17"/>
        <v>0</v>
      </c>
    </row>
    <row r="37" spans="1:58" ht="29.25" customHeight="1" x14ac:dyDescent="0.2">
      <c r="A37" s="12"/>
      <c r="B37" s="3"/>
      <c r="C37" s="3"/>
      <c r="D37" s="8"/>
      <c r="E37" s="7"/>
      <c r="F37" s="3"/>
      <c r="G37" s="4"/>
      <c r="H37" s="5"/>
      <c r="I37" s="6"/>
      <c r="J37" s="24" t="s">
        <v>69</v>
      </c>
      <c r="K37" s="27"/>
      <c r="L37" s="142"/>
      <c r="M37" s="8"/>
      <c r="N37" s="31" t="s">
        <v>16</v>
      </c>
      <c r="O37" s="44">
        <v>125000</v>
      </c>
      <c r="P37" s="97">
        <f>P39+P40+P38+P41</f>
        <v>0</v>
      </c>
      <c r="Q37" s="97">
        <f>Q39+Q40+Q38+Q41</f>
        <v>0</v>
      </c>
      <c r="R37" s="97">
        <f>R39+R40+R38+R41</f>
        <v>0</v>
      </c>
      <c r="S37" s="44">
        <f>S38+S39+S40+S41</f>
        <v>35000</v>
      </c>
      <c r="T37" s="97"/>
      <c r="U37" s="44">
        <f>U38+U39+U40+U41</f>
        <v>8000</v>
      </c>
      <c r="V37" s="44">
        <f>V38+V39+V40+V41</f>
        <v>5000</v>
      </c>
      <c r="W37" s="44">
        <f>W38+W39+W40+W41</f>
        <v>4000</v>
      </c>
      <c r="X37" s="97">
        <f>X38+X39+X40+X41</f>
        <v>17000</v>
      </c>
      <c r="Y37" s="97">
        <f t="shared" si="9"/>
        <v>48.571428571428569</v>
      </c>
      <c r="AA37" s="44">
        <f t="shared" ref="AA37:AF37" si="45">AA38+AA39+AA40+AA41</f>
        <v>3000</v>
      </c>
      <c r="AB37" s="44">
        <f t="shared" si="45"/>
        <v>3000</v>
      </c>
      <c r="AC37" s="44">
        <f t="shared" si="45"/>
        <v>3000</v>
      </c>
      <c r="AD37" s="44">
        <f t="shared" si="45"/>
        <v>9000</v>
      </c>
      <c r="AE37" s="44">
        <f t="shared" si="45"/>
        <v>76.19047619047619</v>
      </c>
      <c r="AF37" s="44">
        <f t="shared" si="45"/>
        <v>0</v>
      </c>
      <c r="AG37" s="97">
        <f t="shared" si="43"/>
        <v>26000</v>
      </c>
      <c r="AH37" s="97">
        <f t="shared" si="11"/>
        <v>74.285714285714292</v>
      </c>
      <c r="AJ37" s="44">
        <f>AJ38+AJ39+AJ40+AJ41</f>
        <v>3000</v>
      </c>
      <c r="AK37" s="44">
        <f>AK38+AK39+AK40+AK41</f>
        <v>2000</v>
      </c>
      <c r="AL37" s="44">
        <f>AL38+AL39+AL40+AL41</f>
        <v>2000</v>
      </c>
      <c r="AM37" s="97">
        <f>AM39+AM40+AM38</f>
        <v>7000</v>
      </c>
      <c r="AN37" s="97">
        <f t="shared" si="12"/>
        <v>20</v>
      </c>
      <c r="AP37" s="44">
        <f>AP38+AP39+AP40+AP41</f>
        <v>2000</v>
      </c>
      <c r="AQ37" s="44">
        <f>AQ38+AQ39+AQ40+AQ41</f>
        <v>0</v>
      </c>
      <c r="AR37" s="44">
        <f>AR38+AR39+AR40+AR41</f>
        <v>0</v>
      </c>
      <c r="AS37" s="97">
        <f>AS39+AS40+AS38</f>
        <v>2000</v>
      </c>
      <c r="AT37" s="97">
        <f t="shared" si="13"/>
        <v>5.7142857142857144</v>
      </c>
      <c r="AV37" s="97">
        <f t="shared" si="35"/>
        <v>9000</v>
      </c>
      <c r="AW37" s="97">
        <f t="shared" si="36"/>
        <v>25.714285714285715</v>
      </c>
      <c r="AY37" s="97">
        <f t="shared" si="44"/>
        <v>35000</v>
      </c>
      <c r="AZ37" s="97">
        <f t="shared" si="37"/>
        <v>100</v>
      </c>
      <c r="BB37" s="44">
        <f t="shared" si="38"/>
        <v>0</v>
      </c>
      <c r="BC37" s="97" t="e">
        <f t="shared" si="39"/>
        <v>#DIV/0!</v>
      </c>
      <c r="BD37" s="97">
        <f t="shared" si="40"/>
        <v>35000</v>
      </c>
      <c r="BE37" s="483"/>
      <c r="BF37" s="90">
        <f t="shared" si="17"/>
        <v>0</v>
      </c>
    </row>
    <row r="38" spans="1:58" ht="25.5" x14ac:dyDescent="0.2">
      <c r="A38" s="12"/>
      <c r="B38" s="3"/>
      <c r="C38" s="3"/>
      <c r="D38" s="8"/>
      <c r="E38" s="7"/>
      <c r="F38" s="3"/>
      <c r="G38" s="4"/>
      <c r="H38" s="5"/>
      <c r="I38" s="6"/>
      <c r="J38" s="490"/>
      <c r="K38" s="494">
        <v>2</v>
      </c>
      <c r="L38" s="495"/>
      <c r="M38" s="489"/>
      <c r="N38" s="518" t="s">
        <v>17</v>
      </c>
      <c r="O38" s="45">
        <v>0</v>
      </c>
      <c r="P38" s="98"/>
      <c r="Q38" s="98"/>
      <c r="R38" s="98"/>
      <c r="S38" s="98">
        <v>7000</v>
      </c>
      <c r="T38" s="98"/>
      <c r="U38" s="98">
        <v>1000</v>
      </c>
      <c r="V38" s="98">
        <v>1000</v>
      </c>
      <c r="W38" s="98">
        <v>1000</v>
      </c>
      <c r="X38" s="98">
        <f t="shared" ref="X38:X41" si="46">SUM(U38:W38)</f>
        <v>3000</v>
      </c>
      <c r="Y38" s="98">
        <f t="shared" si="9"/>
        <v>42.857142857142854</v>
      </c>
      <c r="AA38" s="98">
        <v>1000</v>
      </c>
      <c r="AB38" s="98">
        <v>1000</v>
      </c>
      <c r="AC38" s="98">
        <v>1000</v>
      </c>
      <c r="AD38" s="98">
        <f t="shared" ref="AD38:AD41" si="47">SUM(AA38:AC38)</f>
        <v>3000</v>
      </c>
      <c r="AE38" s="98">
        <f t="shared" si="10"/>
        <v>42.857142857142854</v>
      </c>
      <c r="AG38" s="98">
        <f t="shared" si="43"/>
        <v>6000</v>
      </c>
      <c r="AH38" s="98">
        <f t="shared" si="11"/>
        <v>85.714285714285708</v>
      </c>
      <c r="AJ38" s="98">
        <v>1000</v>
      </c>
      <c r="AK38" s="98">
        <v>0</v>
      </c>
      <c r="AL38" s="98">
        <v>0</v>
      </c>
      <c r="AM38" s="98">
        <f t="shared" ref="AM38:AM41" si="48">SUM(AJ38:AL38)</f>
        <v>1000</v>
      </c>
      <c r="AN38" s="98">
        <f t="shared" si="12"/>
        <v>14.285714285714286</v>
      </c>
      <c r="AP38" s="98">
        <v>0</v>
      </c>
      <c r="AQ38" s="98">
        <v>0</v>
      </c>
      <c r="AR38" s="98">
        <v>0</v>
      </c>
      <c r="AS38" s="98">
        <f t="shared" ref="AS38:AS41" si="49">SUM(AP38:AR38)</f>
        <v>0</v>
      </c>
      <c r="AT38" s="98">
        <f t="shared" si="13"/>
        <v>0</v>
      </c>
      <c r="AV38" s="98">
        <f t="shared" si="35"/>
        <v>1000</v>
      </c>
      <c r="AW38" s="98">
        <f t="shared" si="36"/>
        <v>14.285714285714286</v>
      </c>
      <c r="AY38" s="98">
        <f t="shared" si="44"/>
        <v>7000</v>
      </c>
      <c r="AZ38" s="98">
        <f t="shared" si="37"/>
        <v>100</v>
      </c>
      <c r="BB38" s="98">
        <f t="shared" si="38"/>
        <v>0</v>
      </c>
      <c r="BC38" s="98" t="e">
        <f t="shared" si="39"/>
        <v>#DIV/0!</v>
      </c>
      <c r="BD38" s="98">
        <f t="shared" si="40"/>
        <v>7000</v>
      </c>
      <c r="BE38" s="483"/>
      <c r="BF38" s="90">
        <f t="shared" si="17"/>
        <v>0</v>
      </c>
    </row>
    <row r="39" spans="1:58" ht="30" customHeight="1" x14ac:dyDescent="0.2">
      <c r="A39" s="12"/>
      <c r="B39" s="3"/>
      <c r="C39" s="3"/>
      <c r="D39" s="8"/>
      <c r="E39" s="7"/>
      <c r="F39" s="3"/>
      <c r="G39" s="4"/>
      <c r="H39" s="5"/>
      <c r="I39" s="6"/>
      <c r="J39" s="182"/>
      <c r="K39" s="174">
        <v>3</v>
      </c>
      <c r="L39" s="183"/>
      <c r="M39" s="178"/>
      <c r="N39" s="125" t="s">
        <v>18</v>
      </c>
      <c r="O39" s="513">
        <v>0</v>
      </c>
      <c r="P39" s="98"/>
      <c r="Q39" s="98"/>
      <c r="R39" s="98"/>
      <c r="S39" s="98">
        <v>18000</v>
      </c>
      <c r="T39" s="98"/>
      <c r="U39" s="98">
        <v>2000</v>
      </c>
      <c r="V39" s="98">
        <v>1000</v>
      </c>
      <c r="W39" s="98">
        <v>1000</v>
      </c>
      <c r="X39" s="98">
        <f t="shared" si="46"/>
        <v>4000</v>
      </c>
      <c r="Y39" s="98">
        <f t="shared" si="9"/>
        <v>22.222222222222221</v>
      </c>
      <c r="AA39" s="98">
        <v>2000</v>
      </c>
      <c r="AB39" s="98">
        <v>2000</v>
      </c>
      <c r="AC39" s="98">
        <v>2000</v>
      </c>
      <c r="AD39" s="98">
        <f t="shared" si="47"/>
        <v>6000</v>
      </c>
      <c r="AE39" s="98">
        <f t="shared" si="10"/>
        <v>33.333333333333336</v>
      </c>
      <c r="AG39" s="98">
        <f t="shared" si="43"/>
        <v>10000</v>
      </c>
      <c r="AH39" s="98">
        <f t="shared" si="11"/>
        <v>55.555555555555557</v>
      </c>
      <c r="AJ39" s="98">
        <v>2000</v>
      </c>
      <c r="AK39" s="98">
        <v>2000</v>
      </c>
      <c r="AL39" s="98">
        <v>2000</v>
      </c>
      <c r="AM39" s="98">
        <f t="shared" si="48"/>
        <v>6000</v>
      </c>
      <c r="AN39" s="98">
        <f t="shared" si="12"/>
        <v>33.333333333333336</v>
      </c>
      <c r="AP39" s="98">
        <v>2000</v>
      </c>
      <c r="AQ39" s="98">
        <v>0</v>
      </c>
      <c r="AR39" s="98">
        <v>0</v>
      </c>
      <c r="AS39" s="98">
        <f t="shared" si="49"/>
        <v>2000</v>
      </c>
      <c r="AT39" s="98">
        <f t="shared" si="13"/>
        <v>11.111111111111111</v>
      </c>
      <c r="AV39" s="98">
        <f t="shared" si="35"/>
        <v>8000</v>
      </c>
      <c r="AW39" s="98">
        <f t="shared" si="36"/>
        <v>44.444444444444443</v>
      </c>
      <c r="AY39" s="98">
        <f t="shared" si="44"/>
        <v>18000</v>
      </c>
      <c r="AZ39" s="98">
        <f t="shared" si="37"/>
        <v>100</v>
      </c>
      <c r="BB39" s="98">
        <f t="shared" si="38"/>
        <v>0</v>
      </c>
      <c r="BC39" s="98" t="e">
        <f t="shared" si="39"/>
        <v>#DIV/0!</v>
      </c>
      <c r="BD39" s="98">
        <f t="shared" si="40"/>
        <v>18000</v>
      </c>
      <c r="BE39" s="483"/>
      <c r="BF39" s="90">
        <f t="shared" si="17"/>
        <v>0</v>
      </c>
    </row>
    <row r="40" spans="1:58" ht="30" customHeight="1" x14ac:dyDescent="0.2">
      <c r="A40" s="12"/>
      <c r="B40" s="3"/>
      <c r="C40" s="3"/>
      <c r="D40" s="8"/>
      <c r="E40" s="7"/>
      <c r="F40" s="3"/>
      <c r="G40" s="4"/>
      <c r="H40" s="5"/>
      <c r="I40" s="6"/>
      <c r="J40" s="7"/>
      <c r="K40" s="59">
        <v>5</v>
      </c>
      <c r="L40" s="142"/>
      <c r="M40" s="8"/>
      <c r="N40" s="41" t="s">
        <v>19</v>
      </c>
      <c r="O40" s="45">
        <v>125000</v>
      </c>
      <c r="P40" s="98"/>
      <c r="Q40" s="98"/>
      <c r="R40" s="98"/>
      <c r="S40" s="45">
        <v>8000</v>
      </c>
      <c r="T40" s="45"/>
      <c r="U40" s="98">
        <v>4000</v>
      </c>
      <c r="V40" s="98">
        <v>2000</v>
      </c>
      <c r="W40" s="98">
        <v>2000</v>
      </c>
      <c r="X40" s="45">
        <f t="shared" si="46"/>
        <v>8000</v>
      </c>
      <c r="Y40" s="45">
        <f t="shared" si="9"/>
        <v>100</v>
      </c>
      <c r="AA40" s="98">
        <v>0</v>
      </c>
      <c r="AB40" s="98">
        <v>0</v>
      </c>
      <c r="AC40" s="98">
        <v>0</v>
      </c>
      <c r="AD40" s="45">
        <f t="shared" si="47"/>
        <v>0</v>
      </c>
      <c r="AE40" s="45">
        <f t="shared" si="10"/>
        <v>0</v>
      </c>
      <c r="AG40" s="45">
        <f t="shared" si="43"/>
        <v>8000</v>
      </c>
      <c r="AH40" s="45">
        <f t="shared" si="11"/>
        <v>100</v>
      </c>
      <c r="AJ40" s="98">
        <v>0</v>
      </c>
      <c r="AK40" s="98">
        <v>0</v>
      </c>
      <c r="AL40" s="98">
        <v>0</v>
      </c>
      <c r="AM40" s="45">
        <f t="shared" si="48"/>
        <v>0</v>
      </c>
      <c r="AN40" s="45">
        <f t="shared" si="12"/>
        <v>0</v>
      </c>
      <c r="AP40" s="98"/>
      <c r="AQ40" s="98"/>
      <c r="AR40" s="98"/>
      <c r="AS40" s="45">
        <f t="shared" si="49"/>
        <v>0</v>
      </c>
      <c r="AT40" s="45">
        <f t="shared" si="13"/>
        <v>0</v>
      </c>
      <c r="AV40" s="45">
        <f t="shared" si="35"/>
        <v>0</v>
      </c>
      <c r="AW40" s="45">
        <f t="shared" si="36"/>
        <v>0</v>
      </c>
      <c r="AY40" s="45">
        <f t="shared" si="44"/>
        <v>8000</v>
      </c>
      <c r="AZ40" s="45">
        <f t="shared" si="37"/>
        <v>100</v>
      </c>
      <c r="BB40" s="45">
        <f t="shared" si="38"/>
        <v>0</v>
      </c>
      <c r="BC40" s="45" t="e">
        <f t="shared" si="39"/>
        <v>#DIV/0!</v>
      </c>
      <c r="BD40" s="45">
        <f t="shared" si="40"/>
        <v>8000</v>
      </c>
      <c r="BE40" s="483"/>
      <c r="BF40" s="90">
        <f t="shared" si="17"/>
        <v>0</v>
      </c>
    </row>
    <row r="41" spans="1:58" ht="30" customHeight="1" x14ac:dyDescent="0.2">
      <c r="A41" s="12"/>
      <c r="B41" s="3"/>
      <c r="C41" s="3"/>
      <c r="D41" s="8"/>
      <c r="E41" s="7"/>
      <c r="F41" s="3"/>
      <c r="G41" s="4"/>
      <c r="H41" s="5"/>
      <c r="I41" s="6"/>
      <c r="J41" s="490"/>
      <c r="K41" s="494">
        <v>7</v>
      </c>
      <c r="L41" s="495"/>
      <c r="M41" s="489"/>
      <c r="N41" s="518" t="s">
        <v>110</v>
      </c>
      <c r="O41" s="45"/>
      <c r="P41" s="98"/>
      <c r="Q41" s="98"/>
      <c r="R41" s="98"/>
      <c r="S41" s="45">
        <v>2000</v>
      </c>
      <c r="T41" s="45"/>
      <c r="U41" s="98">
        <v>1000</v>
      </c>
      <c r="V41" s="98">
        <v>1000</v>
      </c>
      <c r="W41" s="98">
        <v>0</v>
      </c>
      <c r="X41" s="45">
        <f t="shared" si="46"/>
        <v>2000</v>
      </c>
      <c r="Y41" s="45">
        <f t="shared" si="9"/>
        <v>100</v>
      </c>
      <c r="AA41" s="98">
        <v>0</v>
      </c>
      <c r="AB41" s="98"/>
      <c r="AC41" s="98"/>
      <c r="AD41" s="45">
        <f t="shared" si="47"/>
        <v>0</v>
      </c>
      <c r="AE41" s="45">
        <f t="shared" si="10"/>
        <v>0</v>
      </c>
      <c r="AG41" s="45">
        <f t="shared" si="43"/>
        <v>2000</v>
      </c>
      <c r="AH41" s="45">
        <f t="shared" si="11"/>
        <v>100</v>
      </c>
      <c r="AJ41" s="98"/>
      <c r="AK41" s="98"/>
      <c r="AL41" s="98"/>
      <c r="AM41" s="45">
        <f t="shared" si="48"/>
        <v>0</v>
      </c>
      <c r="AN41" s="45">
        <f t="shared" si="12"/>
        <v>0</v>
      </c>
      <c r="AP41" s="98"/>
      <c r="AQ41" s="98"/>
      <c r="AR41" s="98"/>
      <c r="AS41" s="45">
        <f t="shared" si="49"/>
        <v>0</v>
      </c>
      <c r="AT41" s="45">
        <f t="shared" si="13"/>
        <v>0</v>
      </c>
      <c r="AV41" s="45">
        <f t="shared" si="35"/>
        <v>0</v>
      </c>
      <c r="AW41" s="45">
        <f t="shared" si="36"/>
        <v>0</v>
      </c>
      <c r="AY41" s="45">
        <f t="shared" si="44"/>
        <v>2000</v>
      </c>
      <c r="AZ41" s="45">
        <f t="shared" si="37"/>
        <v>100</v>
      </c>
      <c r="BB41" s="45">
        <f t="shared" si="38"/>
        <v>0</v>
      </c>
      <c r="BC41" s="45" t="e">
        <f t="shared" si="39"/>
        <v>#DIV/0!</v>
      </c>
      <c r="BD41" s="45">
        <f t="shared" si="40"/>
        <v>2000</v>
      </c>
      <c r="BE41" s="483"/>
      <c r="BF41" s="90">
        <f t="shared" si="17"/>
        <v>0</v>
      </c>
    </row>
    <row r="42" spans="1:58" ht="30" customHeight="1" x14ac:dyDescent="0.2">
      <c r="A42" s="12"/>
      <c r="B42" s="3"/>
      <c r="C42" s="3"/>
      <c r="D42" s="8"/>
      <c r="E42" s="7"/>
      <c r="F42" s="3"/>
      <c r="G42" s="21"/>
      <c r="H42" s="92" t="s">
        <v>97</v>
      </c>
      <c r="I42" s="6"/>
      <c r="J42" s="7"/>
      <c r="K42" s="27"/>
      <c r="L42" s="142"/>
      <c r="M42" s="8"/>
      <c r="N42" s="31" t="s">
        <v>2</v>
      </c>
      <c r="O42" s="44">
        <v>5225000</v>
      </c>
      <c r="P42" s="97">
        <f>P43</f>
        <v>0</v>
      </c>
      <c r="Q42" s="193">
        <f>Q43</f>
        <v>0</v>
      </c>
      <c r="R42" s="194">
        <f>R43</f>
        <v>0</v>
      </c>
      <c r="S42" s="97">
        <f>S43</f>
        <v>13378000</v>
      </c>
      <c r="T42" s="97"/>
      <c r="U42" s="97">
        <f>U43</f>
        <v>2011000</v>
      </c>
      <c r="V42" s="97">
        <f>V43</f>
        <v>877000</v>
      </c>
      <c r="W42" s="97">
        <f>W43</f>
        <v>875000</v>
      </c>
      <c r="X42" s="97">
        <f t="shared" ref="X42:X73" si="50">U42+V42+W42</f>
        <v>3763000</v>
      </c>
      <c r="Y42" s="97">
        <f t="shared" si="9"/>
        <v>28.128270294513381</v>
      </c>
      <c r="AA42" s="97">
        <f>AA43</f>
        <v>1176000</v>
      </c>
      <c r="AB42" s="97">
        <f>AB43</f>
        <v>1175000</v>
      </c>
      <c r="AC42" s="97">
        <f>AC43</f>
        <v>1174000</v>
      </c>
      <c r="AD42" s="97">
        <f>AA42+AB42+AC42</f>
        <v>3525000</v>
      </c>
      <c r="AE42" s="97">
        <f t="shared" si="10"/>
        <v>26.349230079234566</v>
      </c>
      <c r="AG42" s="97">
        <f>X42+AD42</f>
        <v>7288000</v>
      </c>
      <c r="AH42" s="97">
        <f t="shared" si="11"/>
        <v>54.477500373747944</v>
      </c>
      <c r="AJ42" s="97">
        <f>AJ43</f>
        <v>1178000</v>
      </c>
      <c r="AK42" s="97">
        <f>AK43</f>
        <v>1178000</v>
      </c>
      <c r="AL42" s="97">
        <f>AL43</f>
        <v>1177000</v>
      </c>
      <c r="AM42" s="97">
        <f>AJ42+AK42+AL42</f>
        <v>3533000</v>
      </c>
      <c r="AN42" s="97">
        <f t="shared" si="12"/>
        <v>26.409029750336373</v>
      </c>
      <c r="AP42" s="97">
        <f>AP43</f>
        <v>840000</v>
      </c>
      <c r="AQ42" s="97">
        <f>AQ43</f>
        <v>840000</v>
      </c>
      <c r="AR42" s="97">
        <f>AR43</f>
        <v>877000</v>
      </c>
      <c r="AS42" s="97">
        <f>AP42+AQ42+AR42</f>
        <v>2557000</v>
      </c>
      <c r="AT42" s="97">
        <f t="shared" si="13"/>
        <v>19.113469875915683</v>
      </c>
      <c r="AV42" s="97">
        <f>AM42+AS42</f>
        <v>6090000</v>
      </c>
      <c r="AW42" s="97">
        <f t="shared" si="14"/>
        <v>45.522499626252056</v>
      </c>
      <c r="AY42" s="97">
        <f t="shared" si="15"/>
        <v>13378000</v>
      </c>
      <c r="AZ42" s="97">
        <f t="shared" si="16"/>
        <v>100</v>
      </c>
      <c r="BB42" s="44">
        <f t="shared" ref="BB42:BB84" si="51">S42-AY42</f>
        <v>0</v>
      </c>
      <c r="BC42" s="97">
        <f t="shared" ref="BC42:BC54" si="52">BB42/(S42/100)</f>
        <v>0</v>
      </c>
      <c r="BD42" s="97">
        <f t="shared" ref="BD42:BD84" si="53">S42-BB42</f>
        <v>13378000</v>
      </c>
      <c r="BE42" s="483"/>
      <c r="BF42" s="90">
        <f t="shared" si="17"/>
        <v>0</v>
      </c>
    </row>
    <row r="43" spans="1:58" ht="30" customHeight="1" thickBot="1" x14ac:dyDescent="0.25">
      <c r="A43" s="12"/>
      <c r="B43" s="3"/>
      <c r="C43" s="3"/>
      <c r="D43" s="8"/>
      <c r="E43" s="7"/>
      <c r="F43" s="3"/>
      <c r="G43" s="4"/>
      <c r="H43" s="5"/>
      <c r="I43" s="23">
        <v>2</v>
      </c>
      <c r="J43" s="7"/>
      <c r="K43" s="27"/>
      <c r="L43" s="142"/>
      <c r="M43" s="8"/>
      <c r="N43" s="30" t="s">
        <v>126</v>
      </c>
      <c r="O43" s="46">
        <v>5225000</v>
      </c>
      <c r="P43" s="100">
        <f>P44+P47+P50</f>
        <v>0</v>
      </c>
      <c r="Q43" s="202">
        <f>Q44+Q47+Q50</f>
        <v>0</v>
      </c>
      <c r="R43" s="203">
        <f>R44+R47+R50</f>
        <v>0</v>
      </c>
      <c r="S43" s="100">
        <f>S44+S47+S50</f>
        <v>13378000</v>
      </c>
      <c r="T43" s="100"/>
      <c r="U43" s="100">
        <f>U44+U47+U50</f>
        <v>2011000</v>
      </c>
      <c r="V43" s="100">
        <f>V44+V47+V50</f>
        <v>877000</v>
      </c>
      <c r="W43" s="100">
        <f>W44+W47+W50</f>
        <v>875000</v>
      </c>
      <c r="X43" s="100">
        <f t="shared" si="50"/>
        <v>3763000</v>
      </c>
      <c r="Y43" s="100">
        <f t="shared" si="9"/>
        <v>28.128270294513381</v>
      </c>
      <c r="AA43" s="100">
        <f>AA44+AA47+AA50</f>
        <v>1176000</v>
      </c>
      <c r="AB43" s="100">
        <f>AB44+AB47+AB50</f>
        <v>1175000</v>
      </c>
      <c r="AC43" s="100">
        <f>AC44+AC47+AC50</f>
        <v>1174000</v>
      </c>
      <c r="AD43" s="100">
        <f>AA43+AB43+AC43</f>
        <v>3525000</v>
      </c>
      <c r="AE43" s="100">
        <f t="shared" si="10"/>
        <v>26.349230079234566</v>
      </c>
      <c r="AG43" s="100">
        <f>X43+AD43</f>
        <v>7288000</v>
      </c>
      <c r="AH43" s="100">
        <f t="shared" si="11"/>
        <v>54.477500373747944</v>
      </c>
      <c r="AJ43" s="100">
        <f>AJ44+AJ47+AJ50</f>
        <v>1178000</v>
      </c>
      <c r="AK43" s="100">
        <f>AK44+AK47+AK50</f>
        <v>1178000</v>
      </c>
      <c r="AL43" s="100">
        <f>AL44+AL47+AL50</f>
        <v>1177000</v>
      </c>
      <c r="AM43" s="100">
        <f>AJ43+AK43+AL43</f>
        <v>3533000</v>
      </c>
      <c r="AN43" s="100">
        <f t="shared" si="12"/>
        <v>26.409029750336373</v>
      </c>
      <c r="AP43" s="100">
        <f>AP44+AP47+AP50</f>
        <v>840000</v>
      </c>
      <c r="AQ43" s="100">
        <f>AQ44+AQ47+AQ50</f>
        <v>840000</v>
      </c>
      <c r="AR43" s="100">
        <f>AR44+AR47+AR50</f>
        <v>877000</v>
      </c>
      <c r="AS43" s="100">
        <f>AP43+AQ43+AR43</f>
        <v>2557000</v>
      </c>
      <c r="AT43" s="100">
        <f t="shared" si="13"/>
        <v>19.113469875915683</v>
      </c>
      <c r="AV43" s="100">
        <f>AM43+AS43</f>
        <v>6090000</v>
      </c>
      <c r="AW43" s="100">
        <f t="shared" si="14"/>
        <v>45.522499626252056</v>
      </c>
      <c r="AY43" s="100">
        <f t="shared" si="15"/>
        <v>13378000</v>
      </c>
      <c r="AZ43" s="100">
        <f t="shared" si="16"/>
        <v>100</v>
      </c>
      <c r="BB43" s="46">
        <f t="shared" si="51"/>
        <v>0</v>
      </c>
      <c r="BC43" s="100">
        <f t="shared" si="52"/>
        <v>0</v>
      </c>
      <c r="BD43" s="100">
        <f t="shared" si="53"/>
        <v>13378000</v>
      </c>
      <c r="BE43" s="483"/>
      <c r="BF43" s="90">
        <f t="shared" si="17"/>
        <v>0</v>
      </c>
    </row>
    <row r="44" spans="1:58" ht="30" customHeight="1" thickBot="1" x14ac:dyDescent="0.25">
      <c r="A44" s="12"/>
      <c r="B44" s="3"/>
      <c r="C44" s="3"/>
      <c r="D44" s="8"/>
      <c r="E44" s="7"/>
      <c r="F44" s="3"/>
      <c r="G44" s="4"/>
      <c r="H44" s="5"/>
      <c r="I44" s="6"/>
      <c r="J44" s="24" t="s">
        <v>74</v>
      </c>
      <c r="K44" s="27"/>
      <c r="L44" s="142"/>
      <c r="M44" s="8"/>
      <c r="N44" s="31" t="s">
        <v>24</v>
      </c>
      <c r="O44" s="97">
        <v>4596000</v>
      </c>
      <c r="P44" s="97">
        <f>P45+P46</f>
        <v>0</v>
      </c>
      <c r="Q44" s="97">
        <f>Q45+Q46</f>
        <v>0</v>
      </c>
      <c r="R44" s="97">
        <f>R45+R46</f>
        <v>0</v>
      </c>
      <c r="S44" s="97">
        <f>S45+S46</f>
        <v>12519000</v>
      </c>
      <c r="T44" s="97"/>
      <c r="U44" s="97">
        <f>U45+U46</f>
        <v>1879000</v>
      </c>
      <c r="V44" s="97">
        <f>V45+V46</f>
        <v>826000</v>
      </c>
      <c r="W44" s="97">
        <f>W45+W46</f>
        <v>824000</v>
      </c>
      <c r="X44" s="97">
        <f t="shared" si="50"/>
        <v>3529000</v>
      </c>
      <c r="Y44" s="97">
        <f t="shared" ref="Y44:Y54" si="54">X44/(S44/100)</f>
        <v>28.189152488217911</v>
      </c>
      <c r="AA44" s="97">
        <f>AA45+AA46</f>
        <v>1102000</v>
      </c>
      <c r="AB44" s="97">
        <f>AB45+AB46</f>
        <v>1102000</v>
      </c>
      <c r="AC44" s="97">
        <f>AC45+AC46</f>
        <v>1101000</v>
      </c>
      <c r="AD44" s="97">
        <f>AA44+AB44+AC44</f>
        <v>3305000</v>
      </c>
      <c r="AE44" s="96" t="e">
        <f t="shared" ref="AE44:AE49" si="55">AD44/(P44/100)</f>
        <v>#DIV/0!</v>
      </c>
      <c r="AG44" s="97">
        <f>X44+AD44</f>
        <v>6834000</v>
      </c>
      <c r="AH44" s="97">
        <f>AG44/(S44/100)</f>
        <v>54.589024682482624</v>
      </c>
      <c r="AJ44" s="97">
        <f>AJ45+AJ46</f>
        <v>1102000</v>
      </c>
      <c r="AK44" s="97">
        <f>AK45+AK46</f>
        <v>1102000</v>
      </c>
      <c r="AL44" s="97">
        <f>AL45+AL46</f>
        <v>1102000</v>
      </c>
      <c r="AM44" s="97">
        <f>AJ44+AK44+AL44</f>
        <v>3306000</v>
      </c>
      <c r="AN44" s="96" t="e">
        <f t="shared" ref="AN44:AN49" si="56">AM44/(P44/100)</f>
        <v>#DIV/0!</v>
      </c>
      <c r="AP44" s="97">
        <f>AP45+AP46</f>
        <v>778000</v>
      </c>
      <c r="AQ44" s="97">
        <f>AQ45+AQ46</f>
        <v>778000</v>
      </c>
      <c r="AR44" s="97">
        <f>AR45+AR46</f>
        <v>823000</v>
      </c>
      <c r="AS44" s="97">
        <f>AP44+AQ44+AR44</f>
        <v>2379000</v>
      </c>
      <c r="AT44" s="96" t="e">
        <f t="shared" ref="AT44:AT49" si="57">AS44/(P44/100)</f>
        <v>#DIV/0!</v>
      </c>
      <c r="AV44" s="97">
        <f>AM44+AS44</f>
        <v>5685000</v>
      </c>
      <c r="AW44" s="97">
        <f>AV44/(S44/100)</f>
        <v>45.410975317517376</v>
      </c>
      <c r="AY44" s="97">
        <f>AG44+AV44</f>
        <v>12519000</v>
      </c>
      <c r="AZ44" s="97">
        <f>AY44/(S44/100)</f>
        <v>100</v>
      </c>
      <c r="BB44" s="44">
        <f t="shared" si="51"/>
        <v>0</v>
      </c>
      <c r="BC44" s="97">
        <f t="shared" si="52"/>
        <v>0</v>
      </c>
      <c r="BD44" s="97">
        <f t="shared" si="53"/>
        <v>12519000</v>
      </c>
      <c r="BE44" s="483"/>
      <c r="BF44" s="90">
        <f t="shared" si="17"/>
        <v>0</v>
      </c>
    </row>
    <row r="45" spans="1:58" ht="33.75" customHeight="1" thickBot="1" x14ac:dyDescent="0.25">
      <c r="A45" s="12"/>
      <c r="B45" s="3"/>
      <c r="C45" s="3"/>
      <c r="D45" s="8"/>
      <c r="E45" s="7"/>
      <c r="F45" s="3"/>
      <c r="G45" s="4"/>
      <c r="H45" s="5"/>
      <c r="I45" s="6"/>
      <c r="J45" s="7"/>
      <c r="K45" s="59">
        <v>1</v>
      </c>
      <c r="L45" s="142"/>
      <c r="M45" s="8"/>
      <c r="N45" s="41" t="s">
        <v>31</v>
      </c>
      <c r="O45" s="98">
        <v>4568000</v>
      </c>
      <c r="P45" s="98"/>
      <c r="Q45" s="98"/>
      <c r="R45" s="98"/>
      <c r="S45" s="332">
        <v>12497000</v>
      </c>
      <c r="T45" s="98"/>
      <c r="U45" s="332">
        <v>1875000</v>
      </c>
      <c r="V45" s="332">
        <v>824000</v>
      </c>
      <c r="W45" s="332">
        <v>823000</v>
      </c>
      <c r="X45" s="98">
        <f t="shared" si="50"/>
        <v>3522000</v>
      </c>
      <c r="Y45" s="98">
        <f t="shared" si="54"/>
        <v>28.1827638633272</v>
      </c>
      <c r="AA45" s="332">
        <v>1100000</v>
      </c>
      <c r="AB45" s="332">
        <v>1100000</v>
      </c>
      <c r="AC45" s="332">
        <v>1100000</v>
      </c>
      <c r="AD45" s="98">
        <f>AA45+AB45+AC45</f>
        <v>3300000</v>
      </c>
      <c r="AE45" s="96" t="e">
        <f t="shared" si="55"/>
        <v>#DIV/0!</v>
      </c>
      <c r="AG45" s="98">
        <f>X45+AD45</f>
        <v>6822000</v>
      </c>
      <c r="AH45" s="98">
        <f>AG45/(S45/100)</f>
        <v>54.589101384332238</v>
      </c>
      <c r="AJ45" s="332">
        <v>1100000</v>
      </c>
      <c r="AK45" s="332">
        <v>1100000</v>
      </c>
      <c r="AL45" s="332">
        <v>1100000</v>
      </c>
      <c r="AM45" s="98">
        <f>AJ45+AK45+AL45</f>
        <v>3300000</v>
      </c>
      <c r="AN45" s="96" t="e">
        <f t="shared" si="56"/>
        <v>#DIV/0!</v>
      </c>
      <c r="AP45" s="332">
        <v>776000</v>
      </c>
      <c r="AQ45" s="332">
        <v>776000</v>
      </c>
      <c r="AR45" s="332">
        <v>823000</v>
      </c>
      <c r="AS45" s="98">
        <f>AP45+AQ45+AR45</f>
        <v>2375000</v>
      </c>
      <c r="AT45" s="96" t="e">
        <f t="shared" si="57"/>
        <v>#DIV/0!</v>
      </c>
      <c r="AV45" s="98">
        <f>AM45+AS45</f>
        <v>5675000</v>
      </c>
      <c r="AW45" s="98">
        <f>AV45/(S45/100)</f>
        <v>45.410898615667762</v>
      </c>
      <c r="AY45" s="98">
        <f>AG45+AV45</f>
        <v>12497000</v>
      </c>
      <c r="AZ45" s="98">
        <f>AY45/(S45/100)</f>
        <v>100</v>
      </c>
      <c r="BB45" s="98">
        <f t="shared" si="51"/>
        <v>0</v>
      </c>
      <c r="BC45" s="98">
        <f t="shared" si="52"/>
        <v>0</v>
      </c>
      <c r="BD45" s="98">
        <f t="shared" si="53"/>
        <v>12497000</v>
      </c>
      <c r="BE45" s="483"/>
      <c r="BF45" s="90">
        <f t="shared" si="17"/>
        <v>0</v>
      </c>
    </row>
    <row r="46" spans="1:58" ht="31.5" customHeight="1" thickBot="1" x14ac:dyDescent="0.25">
      <c r="A46" s="12"/>
      <c r="B46" s="3"/>
      <c r="C46" s="3"/>
      <c r="D46" s="8"/>
      <c r="E46" s="7"/>
      <c r="F46" s="3"/>
      <c r="G46" s="4"/>
      <c r="H46" s="5"/>
      <c r="I46" s="6"/>
      <c r="J46" s="7"/>
      <c r="K46" s="59">
        <v>4</v>
      </c>
      <c r="L46" s="142"/>
      <c r="M46" s="8"/>
      <c r="N46" s="41" t="s">
        <v>67</v>
      </c>
      <c r="O46" s="98">
        <v>28000</v>
      </c>
      <c r="P46" s="98"/>
      <c r="Q46" s="98"/>
      <c r="R46" s="98"/>
      <c r="S46" s="332">
        <v>22000</v>
      </c>
      <c r="T46" s="98"/>
      <c r="U46" s="332">
        <v>4000</v>
      </c>
      <c r="V46" s="332">
        <v>2000</v>
      </c>
      <c r="W46" s="332">
        <v>1000</v>
      </c>
      <c r="X46" s="98">
        <f t="shared" si="50"/>
        <v>7000</v>
      </c>
      <c r="Y46" s="98">
        <f t="shared" si="54"/>
        <v>31.818181818181817</v>
      </c>
      <c r="AA46" s="332">
        <v>2000</v>
      </c>
      <c r="AB46" s="332">
        <v>2000</v>
      </c>
      <c r="AC46" s="332">
        <v>1000</v>
      </c>
      <c r="AD46" s="98">
        <f>AA46+AB46+AC46</f>
        <v>5000</v>
      </c>
      <c r="AE46" s="96" t="e">
        <f t="shared" si="55"/>
        <v>#DIV/0!</v>
      </c>
      <c r="AG46" s="98">
        <f>X46+AD46</f>
        <v>12000</v>
      </c>
      <c r="AH46" s="98">
        <f>AG46/(S46/100)</f>
        <v>54.545454545454547</v>
      </c>
      <c r="AJ46" s="332">
        <v>2000</v>
      </c>
      <c r="AK46" s="332">
        <v>2000</v>
      </c>
      <c r="AL46" s="332">
        <v>2000</v>
      </c>
      <c r="AM46" s="98">
        <f>AJ46+AK46+AL46</f>
        <v>6000</v>
      </c>
      <c r="AN46" s="96" t="e">
        <f t="shared" si="56"/>
        <v>#DIV/0!</v>
      </c>
      <c r="AP46" s="332">
        <v>2000</v>
      </c>
      <c r="AQ46" s="332">
        <v>2000</v>
      </c>
      <c r="AR46" s="332">
        <v>0</v>
      </c>
      <c r="AS46" s="98">
        <f>AP46+AQ46+AR46</f>
        <v>4000</v>
      </c>
      <c r="AT46" s="96" t="e">
        <f t="shared" si="57"/>
        <v>#DIV/0!</v>
      </c>
      <c r="AV46" s="98">
        <f>AM46+AS46</f>
        <v>10000</v>
      </c>
      <c r="AW46" s="98">
        <f>AV46/(S46/100)</f>
        <v>45.454545454545453</v>
      </c>
      <c r="AY46" s="98">
        <f>AG46+AV46</f>
        <v>22000</v>
      </c>
      <c r="AZ46" s="98">
        <f>AY46/(S46/100)</f>
        <v>100</v>
      </c>
      <c r="BB46" s="98">
        <f t="shared" si="51"/>
        <v>0</v>
      </c>
      <c r="BC46" s="98">
        <f t="shared" si="52"/>
        <v>0</v>
      </c>
      <c r="BD46" s="98">
        <f t="shared" si="53"/>
        <v>22000</v>
      </c>
      <c r="BE46" s="483"/>
      <c r="BF46" s="90">
        <f t="shared" si="17"/>
        <v>0</v>
      </c>
    </row>
    <row r="47" spans="1:58" ht="33" customHeight="1" thickBot="1" x14ac:dyDescent="0.25">
      <c r="A47" s="12"/>
      <c r="B47" s="3"/>
      <c r="C47" s="3"/>
      <c r="D47" s="8"/>
      <c r="E47" s="7"/>
      <c r="F47" s="3"/>
      <c r="G47" s="4"/>
      <c r="H47" s="5"/>
      <c r="I47" s="6"/>
      <c r="J47" s="24" t="s">
        <v>68</v>
      </c>
      <c r="K47" s="27"/>
      <c r="L47" s="142"/>
      <c r="M47" s="8"/>
      <c r="N47" s="31" t="s">
        <v>32</v>
      </c>
      <c r="O47" s="97">
        <v>604000</v>
      </c>
      <c r="P47" s="97">
        <f>P48+P49</f>
        <v>0</v>
      </c>
      <c r="Q47" s="97">
        <f t="shared" ref="Q47:W47" si="58">Q48+Q49</f>
        <v>0</v>
      </c>
      <c r="R47" s="97">
        <f t="shared" si="58"/>
        <v>0</v>
      </c>
      <c r="S47" s="97">
        <f>S48+S49</f>
        <v>834000</v>
      </c>
      <c r="T47" s="97"/>
      <c r="U47" s="97">
        <f t="shared" si="58"/>
        <v>127000</v>
      </c>
      <c r="V47" s="97">
        <f t="shared" si="58"/>
        <v>50000</v>
      </c>
      <c r="W47" s="97">
        <f t="shared" si="58"/>
        <v>51000</v>
      </c>
      <c r="X47" s="97">
        <f t="shared" si="50"/>
        <v>228000</v>
      </c>
      <c r="Y47" s="97">
        <f t="shared" si="54"/>
        <v>27.338129496402878</v>
      </c>
      <c r="AA47" s="97">
        <f>AA48+AA49</f>
        <v>70000</v>
      </c>
      <c r="AB47" s="97">
        <f>AB48+AB49</f>
        <v>71000</v>
      </c>
      <c r="AC47" s="97">
        <f>AC48+AC49</f>
        <v>71000</v>
      </c>
      <c r="AD47" s="97">
        <f t="shared" ref="AD47:AD54" si="59">AA47+AB47+AC47</f>
        <v>212000</v>
      </c>
      <c r="AE47" s="96" t="e">
        <f t="shared" si="55"/>
        <v>#DIV/0!</v>
      </c>
      <c r="AG47" s="97">
        <f t="shared" ref="AG47:AG54" si="60">X47+AD47</f>
        <v>440000</v>
      </c>
      <c r="AH47" s="97">
        <f t="shared" ref="AH47:AH54" si="61">AG47/(S47/100)</f>
        <v>52.757793764988008</v>
      </c>
      <c r="AJ47" s="97">
        <f>AJ48+AJ49</f>
        <v>74000</v>
      </c>
      <c r="AK47" s="97">
        <f>AK48+AK49</f>
        <v>74000</v>
      </c>
      <c r="AL47" s="97">
        <f>AL48+AL49</f>
        <v>74000</v>
      </c>
      <c r="AM47" s="97">
        <f t="shared" ref="AM47:AM54" si="62">AJ47+AK47+AL47</f>
        <v>222000</v>
      </c>
      <c r="AN47" s="96" t="e">
        <f t="shared" si="56"/>
        <v>#DIV/0!</v>
      </c>
      <c r="AP47" s="97">
        <f>AP48+AP49</f>
        <v>59000</v>
      </c>
      <c r="AQ47" s="97">
        <f>AQ48+AQ49</f>
        <v>59000</v>
      </c>
      <c r="AR47" s="97">
        <f>AR48+AR49</f>
        <v>54000</v>
      </c>
      <c r="AS47" s="97">
        <f t="shared" ref="AS47:AS54" si="63">AP47+AQ47+AR47</f>
        <v>172000</v>
      </c>
      <c r="AT47" s="96" t="e">
        <f t="shared" si="57"/>
        <v>#DIV/0!</v>
      </c>
      <c r="AV47" s="97">
        <f t="shared" ref="AV47:AV54" si="64">AM47+AS47</f>
        <v>394000</v>
      </c>
      <c r="AW47" s="97">
        <f t="shared" ref="AW47:AW54" si="65">AV47/(S47/100)</f>
        <v>47.242206235011992</v>
      </c>
      <c r="AY47" s="97">
        <f t="shared" ref="AY47:AY54" si="66">AG47+AV47</f>
        <v>834000</v>
      </c>
      <c r="AZ47" s="97">
        <f t="shared" ref="AZ47:AZ54" si="67">AY47/(S47/100)</f>
        <v>100</v>
      </c>
      <c r="BB47" s="44">
        <f t="shared" si="51"/>
        <v>0</v>
      </c>
      <c r="BC47" s="97">
        <f t="shared" si="52"/>
        <v>0</v>
      </c>
      <c r="BD47" s="97">
        <f t="shared" si="53"/>
        <v>834000</v>
      </c>
      <c r="BE47" s="483"/>
      <c r="BF47" s="90">
        <f t="shared" si="17"/>
        <v>0</v>
      </c>
    </row>
    <row r="48" spans="1:58" ht="30" customHeight="1" thickBot="1" x14ac:dyDescent="0.25">
      <c r="A48" s="12"/>
      <c r="B48" s="3"/>
      <c r="C48" s="3"/>
      <c r="D48" s="8"/>
      <c r="E48" s="7"/>
      <c r="F48" s="3"/>
      <c r="G48" s="4"/>
      <c r="H48" s="5"/>
      <c r="I48" s="6"/>
      <c r="J48" s="7"/>
      <c r="K48" s="59">
        <v>1</v>
      </c>
      <c r="L48" s="142"/>
      <c r="M48" s="8"/>
      <c r="N48" s="41" t="s">
        <v>31</v>
      </c>
      <c r="O48" s="98">
        <v>600000</v>
      </c>
      <c r="P48" s="98"/>
      <c r="Q48" s="98"/>
      <c r="R48" s="98"/>
      <c r="S48" s="332">
        <v>830000</v>
      </c>
      <c r="T48" s="98"/>
      <c r="U48" s="332">
        <v>126000</v>
      </c>
      <c r="V48" s="332">
        <v>50000</v>
      </c>
      <c r="W48" s="332">
        <v>50000</v>
      </c>
      <c r="X48" s="98">
        <f t="shared" si="50"/>
        <v>226000</v>
      </c>
      <c r="Y48" s="98">
        <f t="shared" si="54"/>
        <v>27.228915662650603</v>
      </c>
      <c r="AA48" s="332">
        <v>70000</v>
      </c>
      <c r="AB48" s="332">
        <v>70000</v>
      </c>
      <c r="AC48" s="332">
        <v>70000</v>
      </c>
      <c r="AD48" s="98">
        <f t="shared" si="59"/>
        <v>210000</v>
      </c>
      <c r="AE48" s="96" t="e">
        <f t="shared" si="55"/>
        <v>#DIV/0!</v>
      </c>
      <c r="AG48" s="98">
        <f t="shared" si="60"/>
        <v>436000</v>
      </c>
      <c r="AH48" s="98">
        <f t="shared" si="61"/>
        <v>52.53012048192771</v>
      </c>
      <c r="AJ48" s="332">
        <v>74000</v>
      </c>
      <c r="AK48" s="332">
        <v>74000</v>
      </c>
      <c r="AL48" s="332">
        <v>74000</v>
      </c>
      <c r="AM48" s="98">
        <f t="shared" si="62"/>
        <v>222000</v>
      </c>
      <c r="AN48" s="96" t="e">
        <f t="shared" si="56"/>
        <v>#DIV/0!</v>
      </c>
      <c r="AP48" s="332">
        <v>59000</v>
      </c>
      <c r="AQ48" s="332">
        <v>59000</v>
      </c>
      <c r="AR48" s="332">
        <v>54000</v>
      </c>
      <c r="AS48" s="98">
        <f t="shared" si="63"/>
        <v>172000</v>
      </c>
      <c r="AT48" s="96" t="e">
        <f t="shared" si="57"/>
        <v>#DIV/0!</v>
      </c>
      <c r="AV48" s="98">
        <f t="shared" si="64"/>
        <v>394000</v>
      </c>
      <c r="AW48" s="98">
        <f t="shared" si="65"/>
        <v>47.46987951807229</v>
      </c>
      <c r="AY48" s="98">
        <f t="shared" si="66"/>
        <v>830000</v>
      </c>
      <c r="AZ48" s="98">
        <f t="shared" si="67"/>
        <v>100</v>
      </c>
      <c r="BB48" s="98">
        <f t="shared" si="51"/>
        <v>0</v>
      </c>
      <c r="BC48" s="98">
        <f t="shared" si="52"/>
        <v>0</v>
      </c>
      <c r="BD48" s="98">
        <f t="shared" si="53"/>
        <v>830000</v>
      </c>
      <c r="BE48" s="483"/>
      <c r="BF48" s="90">
        <f t="shared" si="17"/>
        <v>0</v>
      </c>
    </row>
    <row r="49" spans="1:58" ht="30" customHeight="1" x14ac:dyDescent="0.2">
      <c r="A49" s="12"/>
      <c r="B49" s="3"/>
      <c r="C49" s="3"/>
      <c r="D49" s="8"/>
      <c r="E49" s="7"/>
      <c r="F49" s="3"/>
      <c r="G49" s="4"/>
      <c r="H49" s="5"/>
      <c r="I49" s="6"/>
      <c r="J49" s="7"/>
      <c r="K49" s="59">
        <v>4</v>
      </c>
      <c r="L49" s="142"/>
      <c r="M49" s="8"/>
      <c r="N49" s="41" t="s">
        <v>67</v>
      </c>
      <c r="O49" s="98">
        <v>4000</v>
      </c>
      <c r="P49" s="98"/>
      <c r="Q49" s="98"/>
      <c r="R49" s="98"/>
      <c r="S49" s="332">
        <v>4000</v>
      </c>
      <c r="T49" s="98"/>
      <c r="U49" s="332">
        <v>1000</v>
      </c>
      <c r="V49" s="332">
        <v>0</v>
      </c>
      <c r="W49" s="332">
        <v>1000</v>
      </c>
      <c r="X49" s="98">
        <f t="shared" si="50"/>
        <v>2000</v>
      </c>
      <c r="Y49" s="98">
        <f t="shared" si="54"/>
        <v>50</v>
      </c>
      <c r="AA49" s="332">
        <v>0</v>
      </c>
      <c r="AB49" s="332">
        <v>1000</v>
      </c>
      <c r="AC49" s="332">
        <v>1000</v>
      </c>
      <c r="AD49" s="98">
        <f t="shared" si="59"/>
        <v>2000</v>
      </c>
      <c r="AE49" s="96" t="e">
        <f t="shared" si="55"/>
        <v>#DIV/0!</v>
      </c>
      <c r="AG49" s="98">
        <f t="shared" si="60"/>
        <v>4000</v>
      </c>
      <c r="AH49" s="98">
        <f t="shared" si="61"/>
        <v>100</v>
      </c>
      <c r="AJ49" s="332"/>
      <c r="AK49" s="332"/>
      <c r="AL49" s="332"/>
      <c r="AM49" s="98">
        <f t="shared" si="62"/>
        <v>0</v>
      </c>
      <c r="AN49" s="96" t="e">
        <f t="shared" si="56"/>
        <v>#DIV/0!</v>
      </c>
      <c r="AP49" s="332"/>
      <c r="AQ49" s="332"/>
      <c r="AR49" s="332"/>
      <c r="AS49" s="98">
        <f t="shared" si="63"/>
        <v>0</v>
      </c>
      <c r="AT49" s="96" t="e">
        <f t="shared" si="57"/>
        <v>#DIV/0!</v>
      </c>
      <c r="AV49" s="98">
        <f t="shared" si="64"/>
        <v>0</v>
      </c>
      <c r="AW49" s="98">
        <f t="shared" si="65"/>
        <v>0</v>
      </c>
      <c r="AY49" s="98">
        <f t="shared" si="66"/>
        <v>4000</v>
      </c>
      <c r="AZ49" s="98">
        <f t="shared" si="67"/>
        <v>100</v>
      </c>
      <c r="BB49" s="98">
        <f t="shared" si="51"/>
        <v>0</v>
      </c>
      <c r="BC49" s="98">
        <f t="shared" si="52"/>
        <v>0</v>
      </c>
      <c r="BD49" s="98">
        <f t="shared" si="53"/>
        <v>4000</v>
      </c>
      <c r="BE49" s="483"/>
      <c r="BF49" s="90">
        <f t="shared" si="17"/>
        <v>0</v>
      </c>
    </row>
    <row r="50" spans="1:58" ht="30" customHeight="1" x14ac:dyDescent="0.2">
      <c r="A50" s="12"/>
      <c r="B50" s="3"/>
      <c r="C50" s="3"/>
      <c r="D50" s="8"/>
      <c r="E50" s="7"/>
      <c r="F50" s="3"/>
      <c r="G50" s="4"/>
      <c r="H50" s="5"/>
      <c r="I50" s="6"/>
      <c r="J50" s="24" t="s">
        <v>69</v>
      </c>
      <c r="K50" s="27"/>
      <c r="L50" s="142"/>
      <c r="M50" s="8"/>
      <c r="N50" s="31" t="s">
        <v>16</v>
      </c>
      <c r="O50" s="44">
        <v>25000</v>
      </c>
      <c r="P50" s="97">
        <f>P51+P52+P53+P54</f>
        <v>0</v>
      </c>
      <c r="Q50" s="193">
        <f>Q51+Q52+Q53+Q54</f>
        <v>0</v>
      </c>
      <c r="R50" s="194">
        <f>R51+R52+R53+R54</f>
        <v>0</v>
      </c>
      <c r="S50" s="97">
        <f>S51+S52+S53+S54</f>
        <v>25000</v>
      </c>
      <c r="T50" s="97"/>
      <c r="U50" s="97">
        <f>U51+U52+U53+U54</f>
        <v>5000</v>
      </c>
      <c r="V50" s="97">
        <f>V51+V52+V53+V54</f>
        <v>1000</v>
      </c>
      <c r="W50" s="97">
        <f>W51+W52+W53+W54</f>
        <v>0</v>
      </c>
      <c r="X50" s="97">
        <f t="shared" si="50"/>
        <v>6000</v>
      </c>
      <c r="Y50" s="97">
        <f t="shared" si="54"/>
        <v>24</v>
      </c>
      <c r="AA50" s="97">
        <f>AA51+AA52+AA53+AA54</f>
        <v>4000</v>
      </c>
      <c r="AB50" s="97">
        <f>AB51+AB52+AB53+AB54</f>
        <v>2000</v>
      </c>
      <c r="AC50" s="97">
        <f>AC51+AC52+AC53+AC54</f>
        <v>2000</v>
      </c>
      <c r="AD50" s="97">
        <f t="shared" si="59"/>
        <v>8000</v>
      </c>
      <c r="AE50" s="97">
        <f>AD50/(S50/100)</f>
        <v>32</v>
      </c>
      <c r="AG50" s="97">
        <f t="shared" si="60"/>
        <v>14000</v>
      </c>
      <c r="AH50" s="97">
        <f t="shared" si="61"/>
        <v>56</v>
      </c>
      <c r="AJ50" s="97">
        <f>AJ51+AJ52+AJ53+AJ54</f>
        <v>2000</v>
      </c>
      <c r="AK50" s="97">
        <f>AK51+AK52+AK53+AK54</f>
        <v>2000</v>
      </c>
      <c r="AL50" s="97">
        <f>AL51+AL52+AL53+AL54</f>
        <v>1000</v>
      </c>
      <c r="AM50" s="97">
        <f t="shared" si="62"/>
        <v>5000</v>
      </c>
      <c r="AN50" s="97">
        <f>AM50/(S50/100)</f>
        <v>20</v>
      </c>
      <c r="AP50" s="97">
        <f>AP51+AP52+AP53+AP54</f>
        <v>3000</v>
      </c>
      <c r="AQ50" s="97">
        <f>AQ51+AQ52+AQ53+AQ54</f>
        <v>3000</v>
      </c>
      <c r="AR50" s="97">
        <f>AR51+AR52+AR53+AR54</f>
        <v>0</v>
      </c>
      <c r="AS50" s="97">
        <f t="shared" si="63"/>
        <v>6000</v>
      </c>
      <c r="AT50" s="97">
        <f>AS50/(S50/100)</f>
        <v>24</v>
      </c>
      <c r="AV50" s="97">
        <f t="shared" si="64"/>
        <v>11000</v>
      </c>
      <c r="AW50" s="97">
        <f t="shared" si="65"/>
        <v>44</v>
      </c>
      <c r="AY50" s="97">
        <f t="shared" si="66"/>
        <v>25000</v>
      </c>
      <c r="AZ50" s="97">
        <f t="shared" si="67"/>
        <v>100</v>
      </c>
      <c r="BB50" s="44">
        <f t="shared" si="51"/>
        <v>0</v>
      </c>
      <c r="BC50" s="97">
        <f t="shared" si="52"/>
        <v>0</v>
      </c>
      <c r="BD50" s="97">
        <f t="shared" si="53"/>
        <v>25000</v>
      </c>
      <c r="BE50" s="483"/>
      <c r="BF50" s="90">
        <f t="shared" si="17"/>
        <v>0</v>
      </c>
    </row>
    <row r="51" spans="1:58" ht="30" customHeight="1" x14ac:dyDescent="0.2">
      <c r="A51" s="12"/>
      <c r="B51" s="3"/>
      <c r="C51" s="3"/>
      <c r="D51" s="8"/>
      <c r="E51" s="7"/>
      <c r="F51" s="3"/>
      <c r="G51" s="4"/>
      <c r="H51" s="5"/>
      <c r="I51" s="6"/>
      <c r="J51" s="7"/>
      <c r="K51" s="59">
        <v>2</v>
      </c>
      <c r="L51" s="142"/>
      <c r="M51" s="8"/>
      <c r="N51" s="41" t="s">
        <v>17</v>
      </c>
      <c r="O51" s="45">
        <v>3000</v>
      </c>
      <c r="P51" s="98"/>
      <c r="Q51" s="98"/>
      <c r="R51" s="98"/>
      <c r="S51" s="332">
        <v>3000</v>
      </c>
      <c r="T51" s="98"/>
      <c r="U51" s="332">
        <v>1000</v>
      </c>
      <c r="V51" s="332">
        <v>0</v>
      </c>
      <c r="W51" s="332">
        <v>0</v>
      </c>
      <c r="X51" s="98">
        <f t="shared" si="50"/>
        <v>1000</v>
      </c>
      <c r="Y51" s="98">
        <f t="shared" si="54"/>
        <v>33.333333333333336</v>
      </c>
      <c r="AA51" s="332">
        <v>2000</v>
      </c>
      <c r="AB51" s="332">
        <v>0</v>
      </c>
      <c r="AC51" s="332">
        <v>0</v>
      </c>
      <c r="AD51" s="98">
        <f t="shared" si="59"/>
        <v>2000</v>
      </c>
      <c r="AE51" s="98">
        <f>AD51/(S51/100)</f>
        <v>66.666666666666671</v>
      </c>
      <c r="AG51" s="98">
        <f t="shared" si="60"/>
        <v>3000</v>
      </c>
      <c r="AH51" s="98">
        <f t="shared" si="61"/>
        <v>100</v>
      </c>
      <c r="AJ51" s="332">
        <v>0</v>
      </c>
      <c r="AK51" s="332">
        <v>0</v>
      </c>
      <c r="AL51" s="332">
        <v>0</v>
      </c>
      <c r="AM51" s="98">
        <f t="shared" si="62"/>
        <v>0</v>
      </c>
      <c r="AN51" s="98">
        <f>AM51/(S51/100)</f>
        <v>0</v>
      </c>
      <c r="AP51" s="332"/>
      <c r="AQ51" s="332"/>
      <c r="AR51" s="332"/>
      <c r="AS51" s="98">
        <f t="shared" si="63"/>
        <v>0</v>
      </c>
      <c r="AT51" s="98">
        <f>AS51/(S51/100)</f>
        <v>0</v>
      </c>
      <c r="AV51" s="98">
        <f t="shared" si="64"/>
        <v>0</v>
      </c>
      <c r="AW51" s="98">
        <f t="shared" si="65"/>
        <v>0</v>
      </c>
      <c r="AY51" s="98">
        <f t="shared" si="66"/>
        <v>3000</v>
      </c>
      <c r="AZ51" s="98">
        <f t="shared" si="67"/>
        <v>100</v>
      </c>
      <c r="BB51" s="98">
        <f t="shared" si="51"/>
        <v>0</v>
      </c>
      <c r="BC51" s="98">
        <f t="shared" si="52"/>
        <v>0</v>
      </c>
      <c r="BD51" s="98">
        <f t="shared" si="53"/>
        <v>3000</v>
      </c>
      <c r="BE51" s="483"/>
      <c r="BF51" s="90">
        <f t="shared" si="17"/>
        <v>0</v>
      </c>
    </row>
    <row r="52" spans="1:58" ht="30" customHeight="1" x14ac:dyDescent="0.2">
      <c r="A52" s="12"/>
      <c r="B52" s="3"/>
      <c r="C52" s="3"/>
      <c r="D52" s="8"/>
      <c r="E52" s="7"/>
      <c r="F52" s="3"/>
      <c r="G52" s="4"/>
      <c r="H52" s="5"/>
      <c r="I52" s="6"/>
      <c r="J52" s="7"/>
      <c r="K52" s="59">
        <v>3</v>
      </c>
      <c r="L52" s="142"/>
      <c r="M52" s="8"/>
      <c r="N52" s="41" t="s">
        <v>18</v>
      </c>
      <c r="O52" s="45">
        <v>20000</v>
      </c>
      <c r="P52" s="98"/>
      <c r="Q52" s="98"/>
      <c r="R52" s="98"/>
      <c r="S52" s="332">
        <v>18000</v>
      </c>
      <c r="T52" s="98"/>
      <c r="U52" s="332">
        <v>2000</v>
      </c>
      <c r="V52" s="332">
        <v>1000</v>
      </c>
      <c r="W52" s="332">
        <v>0</v>
      </c>
      <c r="X52" s="98">
        <f t="shared" si="50"/>
        <v>3000</v>
      </c>
      <c r="Y52" s="98">
        <f t="shared" si="54"/>
        <v>16.666666666666668</v>
      </c>
      <c r="AA52" s="332">
        <v>0</v>
      </c>
      <c r="AB52" s="332">
        <v>2000</v>
      </c>
      <c r="AC52" s="332">
        <v>2000</v>
      </c>
      <c r="AD52" s="98">
        <f t="shared" si="59"/>
        <v>4000</v>
      </c>
      <c r="AE52" s="98">
        <f>AD52/(S52/100)</f>
        <v>22.222222222222221</v>
      </c>
      <c r="AG52" s="98">
        <f t="shared" si="60"/>
        <v>7000</v>
      </c>
      <c r="AH52" s="98">
        <f t="shared" si="61"/>
        <v>38.888888888888886</v>
      </c>
      <c r="AJ52" s="332">
        <v>2000</v>
      </c>
      <c r="AK52" s="332">
        <v>2000</v>
      </c>
      <c r="AL52" s="332">
        <v>1000</v>
      </c>
      <c r="AM52" s="98">
        <f t="shared" si="62"/>
        <v>5000</v>
      </c>
      <c r="AN52" s="98">
        <f>AM52/(S52/100)</f>
        <v>27.777777777777779</v>
      </c>
      <c r="AP52" s="332">
        <v>3000</v>
      </c>
      <c r="AQ52" s="332">
        <v>3000</v>
      </c>
      <c r="AR52" s="332">
        <v>0</v>
      </c>
      <c r="AS52" s="98">
        <f t="shared" si="63"/>
        <v>6000</v>
      </c>
      <c r="AT52" s="98">
        <f>AS52/(S52/100)</f>
        <v>33.333333333333336</v>
      </c>
      <c r="AV52" s="98">
        <f t="shared" si="64"/>
        <v>11000</v>
      </c>
      <c r="AW52" s="98">
        <f t="shared" si="65"/>
        <v>61.111111111111114</v>
      </c>
      <c r="AY52" s="98">
        <f t="shared" si="66"/>
        <v>18000</v>
      </c>
      <c r="AZ52" s="98">
        <f t="shared" si="67"/>
        <v>100</v>
      </c>
      <c r="BB52" s="98">
        <f t="shared" si="51"/>
        <v>0</v>
      </c>
      <c r="BC52" s="98">
        <f t="shared" si="52"/>
        <v>0</v>
      </c>
      <c r="BD52" s="98">
        <f t="shared" si="53"/>
        <v>18000</v>
      </c>
      <c r="BE52" s="483"/>
      <c r="BF52" s="90">
        <f t="shared" si="17"/>
        <v>0</v>
      </c>
    </row>
    <row r="53" spans="1:58" ht="25.5" customHeight="1" x14ac:dyDescent="0.2">
      <c r="A53" s="12"/>
      <c r="B53" s="3"/>
      <c r="C53" s="3"/>
      <c r="D53" s="8"/>
      <c r="E53" s="7"/>
      <c r="F53" s="3"/>
      <c r="G53" s="4"/>
      <c r="H53" s="5"/>
      <c r="I53" s="6"/>
      <c r="J53" s="490"/>
      <c r="K53" s="494">
        <v>5</v>
      </c>
      <c r="L53" s="495"/>
      <c r="M53" s="489"/>
      <c r="N53" s="529" t="s">
        <v>19</v>
      </c>
      <c r="O53" s="45">
        <v>1000</v>
      </c>
      <c r="P53" s="98"/>
      <c r="Q53" s="98"/>
      <c r="R53" s="98"/>
      <c r="S53" s="332">
        <v>1000</v>
      </c>
      <c r="T53" s="98"/>
      <c r="U53" s="332">
        <v>1000</v>
      </c>
      <c r="V53" s="332">
        <v>0</v>
      </c>
      <c r="W53" s="332">
        <v>0</v>
      </c>
      <c r="X53" s="98">
        <f t="shared" si="50"/>
        <v>1000</v>
      </c>
      <c r="Y53" s="98">
        <f t="shared" si="54"/>
        <v>100</v>
      </c>
      <c r="AA53" s="332"/>
      <c r="AB53" s="332"/>
      <c r="AC53" s="332"/>
      <c r="AD53" s="98">
        <f t="shared" si="59"/>
        <v>0</v>
      </c>
      <c r="AE53" s="98"/>
      <c r="AG53" s="98">
        <f t="shared" si="60"/>
        <v>1000</v>
      </c>
      <c r="AH53" s="98"/>
      <c r="AJ53" s="332"/>
      <c r="AK53" s="332"/>
      <c r="AL53" s="332"/>
      <c r="AM53" s="98">
        <f t="shared" si="62"/>
        <v>0</v>
      </c>
      <c r="AN53" s="98">
        <f>AM53/(S53/100)</f>
        <v>0</v>
      </c>
      <c r="AP53" s="332"/>
      <c r="AQ53" s="332"/>
      <c r="AR53" s="332"/>
      <c r="AS53" s="98">
        <f t="shared" si="63"/>
        <v>0</v>
      </c>
      <c r="AT53" s="98">
        <f>AS53/(S53/100)</f>
        <v>0</v>
      </c>
      <c r="AV53" s="98">
        <f t="shared" si="64"/>
        <v>0</v>
      </c>
      <c r="AW53" s="98"/>
      <c r="AY53" s="98">
        <f t="shared" si="66"/>
        <v>1000</v>
      </c>
      <c r="AZ53" s="98">
        <f t="shared" si="67"/>
        <v>100</v>
      </c>
      <c r="BB53" s="98">
        <f t="shared" si="51"/>
        <v>0</v>
      </c>
      <c r="BC53" s="98">
        <f t="shared" si="52"/>
        <v>0</v>
      </c>
      <c r="BD53" s="98">
        <f t="shared" si="53"/>
        <v>1000</v>
      </c>
      <c r="BE53" s="483"/>
      <c r="BF53" s="90">
        <f t="shared" si="17"/>
        <v>0</v>
      </c>
    </row>
    <row r="54" spans="1:58" ht="30" customHeight="1" x14ac:dyDescent="0.2">
      <c r="A54" s="12"/>
      <c r="B54" s="3"/>
      <c r="C54" s="3"/>
      <c r="D54" s="8"/>
      <c r="E54" s="7"/>
      <c r="F54" s="3"/>
      <c r="G54" s="4"/>
      <c r="H54" s="5"/>
      <c r="I54" s="6"/>
      <c r="J54" s="7"/>
      <c r="K54" s="59">
        <v>7</v>
      </c>
      <c r="L54" s="142"/>
      <c r="M54" s="8"/>
      <c r="N54" s="41" t="s">
        <v>110</v>
      </c>
      <c r="O54" s="45">
        <v>1000</v>
      </c>
      <c r="P54" s="98"/>
      <c r="Q54" s="98"/>
      <c r="R54" s="98"/>
      <c r="S54" s="332">
        <v>3000</v>
      </c>
      <c r="T54" s="98"/>
      <c r="U54" s="332">
        <v>1000</v>
      </c>
      <c r="V54" s="332">
        <v>0</v>
      </c>
      <c r="W54" s="332">
        <v>0</v>
      </c>
      <c r="X54" s="98">
        <f t="shared" si="50"/>
        <v>1000</v>
      </c>
      <c r="Y54" s="98">
        <f t="shared" si="54"/>
        <v>33.333333333333336</v>
      </c>
      <c r="AA54" s="332">
        <v>2000</v>
      </c>
      <c r="AB54" s="332">
        <v>0</v>
      </c>
      <c r="AC54" s="332">
        <v>0</v>
      </c>
      <c r="AD54" s="98">
        <f t="shared" si="59"/>
        <v>2000</v>
      </c>
      <c r="AE54" s="98">
        <f>AD54/(S54/100)</f>
        <v>66.666666666666671</v>
      </c>
      <c r="AG54" s="98">
        <f t="shared" si="60"/>
        <v>3000</v>
      </c>
      <c r="AH54" s="98">
        <f t="shared" si="61"/>
        <v>100</v>
      </c>
      <c r="AJ54" s="332"/>
      <c r="AK54" s="332"/>
      <c r="AL54" s="332"/>
      <c r="AM54" s="98">
        <f t="shared" si="62"/>
        <v>0</v>
      </c>
      <c r="AN54" s="98">
        <f>AM54/(S54/100)</f>
        <v>0</v>
      </c>
      <c r="AP54" s="332"/>
      <c r="AQ54" s="332"/>
      <c r="AR54" s="332"/>
      <c r="AS54" s="98">
        <f t="shared" si="63"/>
        <v>0</v>
      </c>
      <c r="AT54" s="98">
        <f>AS54/(S54/100)</f>
        <v>0</v>
      </c>
      <c r="AV54" s="98">
        <f t="shared" si="64"/>
        <v>0</v>
      </c>
      <c r="AW54" s="98">
        <f t="shared" si="65"/>
        <v>0</v>
      </c>
      <c r="AY54" s="98">
        <f t="shared" si="66"/>
        <v>3000</v>
      </c>
      <c r="AZ54" s="98">
        <f t="shared" si="67"/>
        <v>100</v>
      </c>
      <c r="BB54" s="98">
        <f t="shared" si="51"/>
        <v>0</v>
      </c>
      <c r="BC54" s="98">
        <f t="shared" si="52"/>
        <v>0</v>
      </c>
      <c r="BD54" s="98">
        <f t="shared" si="53"/>
        <v>3000</v>
      </c>
      <c r="BE54" s="483"/>
      <c r="BF54" s="90">
        <f t="shared" si="17"/>
        <v>0</v>
      </c>
    </row>
    <row r="55" spans="1:58" ht="30" customHeight="1" x14ac:dyDescent="0.2">
      <c r="A55" s="12"/>
      <c r="B55" s="3"/>
      <c r="C55" s="3"/>
      <c r="D55" s="14" t="s">
        <v>119</v>
      </c>
      <c r="E55" s="7"/>
      <c r="F55" s="3"/>
      <c r="G55" s="4"/>
      <c r="H55" s="5"/>
      <c r="I55" s="6"/>
      <c r="J55" s="7"/>
      <c r="K55" s="27"/>
      <c r="L55" s="142"/>
      <c r="M55" s="8"/>
      <c r="N55" s="195" t="s">
        <v>54</v>
      </c>
      <c r="O55" s="196">
        <v>19696000</v>
      </c>
      <c r="P55" s="197">
        <f t="shared" ref="P55:W57" si="68">P56</f>
        <v>0</v>
      </c>
      <c r="Q55" s="198">
        <f t="shared" si="68"/>
        <v>0</v>
      </c>
      <c r="R55" s="199">
        <f t="shared" si="68"/>
        <v>0</v>
      </c>
      <c r="S55" s="197">
        <f t="shared" si="68"/>
        <v>26349000</v>
      </c>
      <c r="T55" s="197">
        <f t="shared" si="68"/>
        <v>0</v>
      </c>
      <c r="U55" s="197">
        <f t="shared" si="68"/>
        <v>3961000</v>
      </c>
      <c r="V55" s="197">
        <f t="shared" si="68"/>
        <v>1656000</v>
      </c>
      <c r="W55" s="197">
        <f t="shared" si="68"/>
        <v>1653000</v>
      </c>
      <c r="X55" s="197">
        <f t="shared" si="50"/>
        <v>7270000</v>
      </c>
      <c r="Y55" s="197">
        <f t="shared" si="9"/>
        <v>27.591179930927169</v>
      </c>
      <c r="AA55" s="197">
        <f>AA56</f>
        <v>2571000</v>
      </c>
      <c r="AB55" s="197">
        <f>AB56</f>
        <v>2576000</v>
      </c>
      <c r="AC55" s="197">
        <f>AC56</f>
        <v>2576000</v>
      </c>
      <c r="AD55" s="197">
        <f t="shared" ref="AD55:AD73" si="69">AA55+AB55+AC55</f>
        <v>7723000</v>
      </c>
      <c r="AE55" s="197">
        <f t="shared" si="10"/>
        <v>29.310410262249043</v>
      </c>
      <c r="AG55" s="197">
        <f t="shared" ref="AG55:AG84" si="70">X55+AD55</f>
        <v>14993000</v>
      </c>
      <c r="AH55" s="197">
        <f t="shared" si="11"/>
        <v>56.901590193176212</v>
      </c>
      <c r="AJ55" s="197">
        <f>AJ56</f>
        <v>2699000</v>
      </c>
      <c r="AK55" s="197">
        <f>AK56</f>
        <v>2650000</v>
      </c>
      <c r="AL55" s="197">
        <f>AL56</f>
        <v>2658000</v>
      </c>
      <c r="AM55" s="197">
        <f t="shared" ref="AM55:AM73" si="71">AJ55+AK55+AL55</f>
        <v>8007000</v>
      </c>
      <c r="AN55" s="197">
        <f t="shared" si="12"/>
        <v>30.388250028464078</v>
      </c>
      <c r="AP55" s="197">
        <f>AP56</f>
        <v>1514000</v>
      </c>
      <c r="AQ55" s="197">
        <f>AQ56</f>
        <v>1615000</v>
      </c>
      <c r="AR55" s="197">
        <f>AR56</f>
        <v>220000</v>
      </c>
      <c r="AS55" s="197">
        <f t="shared" ref="AS55:AS73" si="72">AP55+AQ55+AR55</f>
        <v>3349000</v>
      </c>
      <c r="AT55" s="197">
        <f t="shared" si="13"/>
        <v>12.71015977835971</v>
      </c>
      <c r="AV55" s="197">
        <f t="shared" ref="AV55:AV73" si="73">AM55+AS55</f>
        <v>11356000</v>
      </c>
      <c r="AW55" s="197">
        <f t="shared" si="14"/>
        <v>43.098409806823788</v>
      </c>
      <c r="AY55" s="197">
        <f t="shared" si="15"/>
        <v>26349000</v>
      </c>
      <c r="AZ55" s="197">
        <f t="shared" si="16"/>
        <v>100</v>
      </c>
      <c r="BB55" s="196">
        <f t="shared" si="51"/>
        <v>0</v>
      </c>
      <c r="BC55" s="197">
        <f t="shared" ref="BC55:BC84" si="74">BB55/(S55/100)</f>
        <v>0</v>
      </c>
      <c r="BD55" s="197">
        <f t="shared" si="53"/>
        <v>26349000</v>
      </c>
      <c r="BE55" s="483"/>
      <c r="BF55" s="90">
        <f t="shared" si="17"/>
        <v>0</v>
      </c>
    </row>
    <row r="56" spans="1:58" ht="30" customHeight="1" x14ac:dyDescent="0.2">
      <c r="A56" s="12"/>
      <c r="B56" s="3"/>
      <c r="C56" s="3"/>
      <c r="D56" s="8"/>
      <c r="E56" s="1" t="s">
        <v>73</v>
      </c>
      <c r="F56" s="3"/>
      <c r="G56" s="4"/>
      <c r="H56" s="5"/>
      <c r="I56" s="6"/>
      <c r="J56" s="7"/>
      <c r="K56" s="27"/>
      <c r="L56" s="142"/>
      <c r="M56" s="8"/>
      <c r="N56" s="40" t="s">
        <v>14</v>
      </c>
      <c r="O56" s="43">
        <v>19696000</v>
      </c>
      <c r="P56" s="99">
        <f t="shared" si="68"/>
        <v>0</v>
      </c>
      <c r="Q56" s="50">
        <f t="shared" si="68"/>
        <v>0</v>
      </c>
      <c r="R56" s="192">
        <f t="shared" si="68"/>
        <v>0</v>
      </c>
      <c r="S56" s="99">
        <f t="shared" si="68"/>
        <v>26349000</v>
      </c>
      <c r="T56" s="99"/>
      <c r="U56" s="99">
        <f t="shared" si="68"/>
        <v>3961000</v>
      </c>
      <c r="V56" s="99">
        <f t="shared" si="68"/>
        <v>1656000</v>
      </c>
      <c r="W56" s="99">
        <f t="shared" si="68"/>
        <v>1653000</v>
      </c>
      <c r="X56" s="99">
        <f t="shared" si="50"/>
        <v>7270000</v>
      </c>
      <c r="Y56" s="99">
        <f t="shared" si="9"/>
        <v>27.591179930927169</v>
      </c>
      <c r="AA56" s="99">
        <f t="shared" ref="AA56:AC57" si="75">AA57</f>
        <v>2571000</v>
      </c>
      <c r="AB56" s="99">
        <f t="shared" si="75"/>
        <v>2576000</v>
      </c>
      <c r="AC56" s="99">
        <f t="shared" si="75"/>
        <v>2576000</v>
      </c>
      <c r="AD56" s="99">
        <f t="shared" si="69"/>
        <v>7723000</v>
      </c>
      <c r="AE56" s="99">
        <f t="shared" si="10"/>
        <v>29.310410262249043</v>
      </c>
      <c r="AG56" s="99">
        <f t="shared" si="70"/>
        <v>14993000</v>
      </c>
      <c r="AH56" s="99">
        <f t="shared" si="11"/>
        <v>56.901590193176212</v>
      </c>
      <c r="AJ56" s="99">
        <f t="shared" ref="AJ56:AL57" si="76">AJ57</f>
        <v>2699000</v>
      </c>
      <c r="AK56" s="99">
        <f t="shared" si="76"/>
        <v>2650000</v>
      </c>
      <c r="AL56" s="99">
        <f t="shared" si="76"/>
        <v>2658000</v>
      </c>
      <c r="AM56" s="99">
        <f t="shared" si="71"/>
        <v>8007000</v>
      </c>
      <c r="AN56" s="99">
        <f t="shared" si="12"/>
        <v>30.388250028464078</v>
      </c>
      <c r="AP56" s="99">
        <f t="shared" ref="AP56:AR57" si="77">AP57</f>
        <v>1514000</v>
      </c>
      <c r="AQ56" s="99">
        <f t="shared" si="77"/>
        <v>1615000</v>
      </c>
      <c r="AR56" s="99">
        <f t="shared" si="77"/>
        <v>220000</v>
      </c>
      <c r="AS56" s="99">
        <f t="shared" si="72"/>
        <v>3349000</v>
      </c>
      <c r="AT56" s="99">
        <f t="shared" si="13"/>
        <v>12.71015977835971</v>
      </c>
      <c r="AV56" s="99">
        <f t="shared" si="73"/>
        <v>11356000</v>
      </c>
      <c r="AW56" s="99">
        <f t="shared" si="14"/>
        <v>43.098409806823788</v>
      </c>
      <c r="AY56" s="99">
        <f t="shared" si="15"/>
        <v>26349000</v>
      </c>
      <c r="AZ56" s="99">
        <f t="shared" si="16"/>
        <v>100</v>
      </c>
      <c r="BB56" s="43">
        <f t="shared" si="51"/>
        <v>0</v>
      </c>
      <c r="BC56" s="99">
        <f t="shared" si="74"/>
        <v>0</v>
      </c>
      <c r="BD56" s="99">
        <f t="shared" si="53"/>
        <v>26349000</v>
      </c>
      <c r="BE56" s="483"/>
      <c r="BF56" s="90">
        <f t="shared" si="17"/>
        <v>0</v>
      </c>
    </row>
    <row r="57" spans="1:58" ht="30" customHeight="1" x14ac:dyDescent="0.2">
      <c r="A57" s="12"/>
      <c r="B57" s="3"/>
      <c r="C57" s="3"/>
      <c r="D57" s="8"/>
      <c r="E57" s="7"/>
      <c r="F57" s="17">
        <v>4</v>
      </c>
      <c r="G57" s="4"/>
      <c r="H57" s="5"/>
      <c r="I57" s="6"/>
      <c r="J57" s="7"/>
      <c r="K57" s="27"/>
      <c r="L57" s="142"/>
      <c r="M57" s="8"/>
      <c r="N57" s="31" t="s">
        <v>41</v>
      </c>
      <c r="O57" s="44">
        <v>19696000</v>
      </c>
      <c r="P57" s="97">
        <f t="shared" si="68"/>
        <v>0</v>
      </c>
      <c r="Q57" s="193">
        <f t="shared" si="68"/>
        <v>0</v>
      </c>
      <c r="R57" s="194">
        <f t="shared" si="68"/>
        <v>0</v>
      </c>
      <c r="S57" s="97">
        <f t="shared" si="68"/>
        <v>26349000</v>
      </c>
      <c r="T57" s="97"/>
      <c r="U57" s="97">
        <f t="shared" si="68"/>
        <v>3961000</v>
      </c>
      <c r="V57" s="97">
        <f t="shared" si="68"/>
        <v>1656000</v>
      </c>
      <c r="W57" s="97">
        <f t="shared" si="68"/>
        <v>1653000</v>
      </c>
      <c r="X57" s="97">
        <f t="shared" si="50"/>
        <v>7270000</v>
      </c>
      <c r="Y57" s="97">
        <f t="shared" si="9"/>
        <v>27.591179930927169</v>
      </c>
      <c r="AA57" s="97">
        <f t="shared" si="75"/>
        <v>2571000</v>
      </c>
      <c r="AB57" s="97">
        <f t="shared" si="75"/>
        <v>2576000</v>
      </c>
      <c r="AC57" s="97">
        <f t="shared" si="75"/>
        <v>2576000</v>
      </c>
      <c r="AD57" s="97">
        <f t="shared" si="69"/>
        <v>7723000</v>
      </c>
      <c r="AE57" s="97">
        <f t="shared" si="10"/>
        <v>29.310410262249043</v>
      </c>
      <c r="AG57" s="97">
        <f t="shared" si="70"/>
        <v>14993000</v>
      </c>
      <c r="AH57" s="97">
        <f t="shared" si="11"/>
        <v>56.901590193176212</v>
      </c>
      <c r="AJ57" s="97">
        <f t="shared" si="76"/>
        <v>2699000</v>
      </c>
      <c r="AK57" s="97">
        <f t="shared" si="76"/>
        <v>2650000</v>
      </c>
      <c r="AL57" s="97">
        <f t="shared" si="76"/>
        <v>2658000</v>
      </c>
      <c r="AM57" s="97">
        <f t="shared" si="71"/>
        <v>8007000</v>
      </c>
      <c r="AN57" s="97">
        <f t="shared" si="12"/>
        <v>30.388250028464078</v>
      </c>
      <c r="AP57" s="97">
        <f t="shared" si="77"/>
        <v>1514000</v>
      </c>
      <c r="AQ57" s="97">
        <f t="shared" si="77"/>
        <v>1615000</v>
      </c>
      <c r="AR57" s="97">
        <f t="shared" si="77"/>
        <v>220000</v>
      </c>
      <c r="AS57" s="97">
        <f t="shared" si="72"/>
        <v>3349000</v>
      </c>
      <c r="AT57" s="97">
        <f t="shared" si="13"/>
        <v>12.71015977835971</v>
      </c>
      <c r="AV57" s="97">
        <f t="shared" si="73"/>
        <v>11356000</v>
      </c>
      <c r="AW57" s="97">
        <f t="shared" si="14"/>
        <v>43.098409806823788</v>
      </c>
      <c r="AY57" s="97">
        <f t="shared" si="15"/>
        <v>26349000</v>
      </c>
      <c r="AZ57" s="97">
        <f t="shared" si="16"/>
        <v>100</v>
      </c>
      <c r="BB57" s="44">
        <f t="shared" si="51"/>
        <v>0</v>
      </c>
      <c r="BC57" s="97">
        <f t="shared" si="74"/>
        <v>0</v>
      </c>
      <c r="BD57" s="97">
        <f t="shared" si="53"/>
        <v>26349000</v>
      </c>
      <c r="BE57" s="483"/>
      <c r="BF57" s="90">
        <f t="shared" si="17"/>
        <v>0</v>
      </c>
    </row>
    <row r="58" spans="1:58" ht="30" customHeight="1" x14ac:dyDescent="0.2">
      <c r="A58" s="12"/>
      <c r="B58" s="3"/>
      <c r="C58" s="3"/>
      <c r="D58" s="8"/>
      <c r="E58" s="7"/>
      <c r="F58" s="3"/>
      <c r="G58" s="21">
        <v>1</v>
      </c>
      <c r="H58" s="22"/>
      <c r="I58" s="6"/>
      <c r="J58" s="7"/>
      <c r="K58" s="27"/>
      <c r="L58" s="142"/>
      <c r="M58" s="8"/>
      <c r="N58" s="31" t="s">
        <v>112</v>
      </c>
      <c r="O58" s="44">
        <v>19696000</v>
      </c>
      <c r="P58" s="97">
        <f>P59+P74+P85+P95</f>
        <v>0</v>
      </c>
      <c r="Q58" s="97">
        <f>Q59+Q74+Q85+Q95</f>
        <v>0</v>
      </c>
      <c r="R58" s="97">
        <f>R59+R74+R85+R95</f>
        <v>0</v>
      </c>
      <c r="S58" s="97">
        <f>S59+S74+S85+S95</f>
        <v>26349000</v>
      </c>
      <c r="T58" s="97"/>
      <c r="U58" s="97">
        <f>U59+U74+U85+U95</f>
        <v>3961000</v>
      </c>
      <c r="V58" s="97">
        <f>V59+V74+V85+V95</f>
        <v>1656000</v>
      </c>
      <c r="W58" s="97">
        <f>W59+W74+W85+W95</f>
        <v>1653000</v>
      </c>
      <c r="X58" s="97">
        <f t="shared" si="50"/>
        <v>7270000</v>
      </c>
      <c r="Y58" s="97">
        <f t="shared" si="9"/>
        <v>27.591179930927169</v>
      </c>
      <c r="AA58" s="97">
        <f>AA59+AA74+AA85+AA95</f>
        <v>2571000</v>
      </c>
      <c r="AB58" s="97">
        <f>AB59+AB74+AB85+AB95</f>
        <v>2576000</v>
      </c>
      <c r="AC58" s="97">
        <f>AC59+AC74+AC85+AC95</f>
        <v>2576000</v>
      </c>
      <c r="AD58" s="97">
        <f t="shared" si="69"/>
        <v>7723000</v>
      </c>
      <c r="AE58" s="97">
        <f t="shared" si="10"/>
        <v>29.310410262249043</v>
      </c>
      <c r="AG58" s="97">
        <f t="shared" si="70"/>
        <v>14993000</v>
      </c>
      <c r="AH58" s="97">
        <f t="shared" si="11"/>
        <v>56.901590193176212</v>
      </c>
      <c r="AJ58" s="97">
        <f>AJ59+AJ74+AJ85+AJ95</f>
        <v>2699000</v>
      </c>
      <c r="AK58" s="97">
        <f>AK59+AK74+AK85+AK95</f>
        <v>2650000</v>
      </c>
      <c r="AL58" s="97">
        <f>AL59+AL74+AL85+AL95</f>
        <v>2658000</v>
      </c>
      <c r="AM58" s="97">
        <f t="shared" si="71"/>
        <v>8007000</v>
      </c>
      <c r="AN58" s="97">
        <f t="shared" si="12"/>
        <v>30.388250028464078</v>
      </c>
      <c r="AP58" s="97">
        <f>AP59+AP74+AP85+AP95</f>
        <v>1514000</v>
      </c>
      <c r="AQ58" s="97">
        <f>AQ59+AQ74+AQ85+AQ95</f>
        <v>1615000</v>
      </c>
      <c r="AR58" s="97">
        <f>AR59+AR74+AR85+AR95</f>
        <v>220000</v>
      </c>
      <c r="AS58" s="97">
        <f t="shared" si="72"/>
        <v>3349000</v>
      </c>
      <c r="AT58" s="97">
        <f t="shared" si="13"/>
        <v>12.71015977835971</v>
      </c>
      <c r="AV58" s="97">
        <f t="shared" si="73"/>
        <v>11356000</v>
      </c>
      <c r="AW58" s="97">
        <f t="shared" si="14"/>
        <v>43.098409806823788</v>
      </c>
      <c r="AY58" s="97">
        <f t="shared" si="15"/>
        <v>26349000</v>
      </c>
      <c r="AZ58" s="97">
        <f t="shared" si="16"/>
        <v>100</v>
      </c>
      <c r="BB58" s="44">
        <f t="shared" si="51"/>
        <v>0</v>
      </c>
      <c r="BC58" s="97">
        <f t="shared" si="74"/>
        <v>0</v>
      </c>
      <c r="BD58" s="97">
        <f t="shared" si="53"/>
        <v>26349000</v>
      </c>
      <c r="BE58" s="483"/>
      <c r="BF58" s="90">
        <f t="shared" si="17"/>
        <v>0</v>
      </c>
    </row>
    <row r="59" spans="1:58" ht="30" customHeight="1" x14ac:dyDescent="0.2">
      <c r="A59" s="12"/>
      <c r="B59" s="3"/>
      <c r="C59" s="3"/>
      <c r="D59" s="8"/>
      <c r="E59" s="7"/>
      <c r="F59" s="3"/>
      <c r="G59" s="21"/>
      <c r="H59" s="92" t="s">
        <v>97</v>
      </c>
      <c r="I59" s="6"/>
      <c r="J59" s="7"/>
      <c r="K59" s="27"/>
      <c r="L59" s="142"/>
      <c r="M59" s="8"/>
      <c r="N59" s="31" t="s">
        <v>112</v>
      </c>
      <c r="O59" s="44">
        <v>18449000</v>
      </c>
      <c r="P59" s="97">
        <f>P60</f>
        <v>0</v>
      </c>
      <c r="Q59" s="193">
        <f>Q60</f>
        <v>0</v>
      </c>
      <c r="R59" s="194">
        <f>R60</f>
        <v>0</v>
      </c>
      <c r="S59" s="97">
        <f>S60</f>
        <v>25801000</v>
      </c>
      <c r="T59" s="97"/>
      <c r="U59" s="97">
        <f>U60</f>
        <v>3894000</v>
      </c>
      <c r="V59" s="97">
        <f>V60</f>
        <v>1620000</v>
      </c>
      <c r="W59" s="97">
        <f>W60</f>
        <v>1620000</v>
      </c>
      <c r="X59" s="97">
        <f t="shared" si="50"/>
        <v>7134000</v>
      </c>
      <c r="Y59" s="97">
        <f t="shared" si="9"/>
        <v>27.650091081741017</v>
      </c>
      <c r="AA59" s="97">
        <f>AA60</f>
        <v>2526000</v>
      </c>
      <c r="AB59" s="97">
        <f>AB60</f>
        <v>2527000</v>
      </c>
      <c r="AC59" s="97">
        <f>AC60</f>
        <v>2526000</v>
      </c>
      <c r="AD59" s="97">
        <f t="shared" si="69"/>
        <v>7579000</v>
      </c>
      <c r="AE59" s="97">
        <f t="shared" si="10"/>
        <v>29.374830432928956</v>
      </c>
      <c r="AG59" s="97">
        <f t="shared" si="70"/>
        <v>14713000</v>
      </c>
      <c r="AH59" s="97">
        <f t="shared" si="11"/>
        <v>57.024921514669977</v>
      </c>
      <c r="AJ59" s="97">
        <f>AJ60</f>
        <v>2610000</v>
      </c>
      <c r="AK59" s="97">
        <f>AK60</f>
        <v>2611000</v>
      </c>
      <c r="AL59" s="97">
        <f>AL60</f>
        <v>2609000</v>
      </c>
      <c r="AM59" s="97">
        <f t="shared" si="71"/>
        <v>7830000</v>
      </c>
      <c r="AN59" s="97">
        <f t="shared" si="12"/>
        <v>30.347660943374287</v>
      </c>
      <c r="AP59" s="97">
        <f>AP60</f>
        <v>1477000</v>
      </c>
      <c r="AQ59" s="97">
        <f>AQ60</f>
        <v>1578000</v>
      </c>
      <c r="AR59" s="97">
        <f>AR60</f>
        <v>203000</v>
      </c>
      <c r="AS59" s="97">
        <f t="shared" si="72"/>
        <v>3258000</v>
      </c>
      <c r="AT59" s="97">
        <f t="shared" si="13"/>
        <v>12.627417541955738</v>
      </c>
      <c r="AV59" s="97">
        <f t="shared" si="73"/>
        <v>11088000</v>
      </c>
      <c r="AW59" s="97">
        <f t="shared" si="14"/>
        <v>42.975078485330023</v>
      </c>
      <c r="AY59" s="97">
        <f t="shared" si="15"/>
        <v>25801000</v>
      </c>
      <c r="AZ59" s="97">
        <f t="shared" si="16"/>
        <v>100</v>
      </c>
      <c r="BB59" s="44">
        <f t="shared" si="51"/>
        <v>0</v>
      </c>
      <c r="BC59" s="97">
        <f t="shared" si="74"/>
        <v>0</v>
      </c>
      <c r="BD59" s="97">
        <f t="shared" si="53"/>
        <v>25801000</v>
      </c>
      <c r="BE59" s="483"/>
      <c r="BF59" s="90">
        <f t="shared" si="17"/>
        <v>0</v>
      </c>
    </row>
    <row r="60" spans="1:58" ht="30" customHeight="1" thickBot="1" x14ac:dyDescent="0.25">
      <c r="A60" s="12"/>
      <c r="B60" s="3"/>
      <c r="C60" s="3"/>
      <c r="D60" s="8"/>
      <c r="E60" s="7"/>
      <c r="F60" s="3"/>
      <c r="G60" s="4"/>
      <c r="H60" s="5"/>
      <c r="I60" s="23">
        <v>2</v>
      </c>
      <c r="J60" s="7"/>
      <c r="K60" s="27"/>
      <c r="L60" s="142"/>
      <c r="M60" s="8"/>
      <c r="N60" s="30" t="s">
        <v>126</v>
      </c>
      <c r="O60" s="46">
        <v>18449000</v>
      </c>
      <c r="P60" s="100">
        <f>P61+P65+P69</f>
        <v>0</v>
      </c>
      <c r="Q60" s="202">
        <f>Q61+Q65+Q69</f>
        <v>0</v>
      </c>
      <c r="R60" s="203">
        <f>R61+R65+R69</f>
        <v>0</v>
      </c>
      <c r="S60" s="100">
        <f>S61+S65+S69</f>
        <v>25801000</v>
      </c>
      <c r="T60" s="100"/>
      <c r="U60" s="100">
        <f>U61+U65+U69</f>
        <v>3894000</v>
      </c>
      <c r="V60" s="100">
        <f>V61+V65+V69</f>
        <v>1620000</v>
      </c>
      <c r="W60" s="100">
        <f>W61+W65+W69</f>
        <v>1620000</v>
      </c>
      <c r="X60" s="100">
        <f t="shared" si="50"/>
        <v>7134000</v>
      </c>
      <c r="Y60" s="100">
        <f t="shared" si="9"/>
        <v>27.650091081741017</v>
      </c>
      <c r="AA60" s="100">
        <f>AA61+AA65+AA69</f>
        <v>2526000</v>
      </c>
      <c r="AB60" s="100">
        <f>AB61+AB65+AB69</f>
        <v>2527000</v>
      </c>
      <c r="AC60" s="100">
        <f>AC61+AC65+AC69</f>
        <v>2526000</v>
      </c>
      <c r="AD60" s="100">
        <f t="shared" si="69"/>
        <v>7579000</v>
      </c>
      <c r="AE60" s="100">
        <f t="shared" si="10"/>
        <v>29.374830432928956</v>
      </c>
      <c r="AG60" s="100">
        <f t="shared" si="70"/>
        <v>14713000</v>
      </c>
      <c r="AH60" s="100">
        <f t="shared" si="11"/>
        <v>57.024921514669977</v>
      </c>
      <c r="AJ60" s="100">
        <f>AJ61+AJ65+AJ69</f>
        <v>2610000</v>
      </c>
      <c r="AK60" s="100">
        <f>AK61+AK65+AK69</f>
        <v>2611000</v>
      </c>
      <c r="AL60" s="100">
        <f>AL61+AL65+AL69</f>
        <v>2609000</v>
      </c>
      <c r="AM60" s="100">
        <f t="shared" si="71"/>
        <v>7830000</v>
      </c>
      <c r="AN60" s="100">
        <f t="shared" si="12"/>
        <v>30.347660943374287</v>
      </c>
      <c r="AP60" s="100">
        <f>AP61+AP65+AP69</f>
        <v>1477000</v>
      </c>
      <c r="AQ60" s="100">
        <f>AQ61+AQ65+AQ69</f>
        <v>1578000</v>
      </c>
      <c r="AR60" s="100">
        <f>AR61+AR65+AR69</f>
        <v>203000</v>
      </c>
      <c r="AS60" s="100">
        <f t="shared" si="72"/>
        <v>3258000</v>
      </c>
      <c r="AT60" s="100">
        <f t="shared" si="13"/>
        <v>12.627417541955738</v>
      </c>
      <c r="AV60" s="100">
        <f t="shared" si="73"/>
        <v>11088000</v>
      </c>
      <c r="AW60" s="100">
        <f t="shared" si="14"/>
        <v>42.975078485330023</v>
      </c>
      <c r="AY60" s="100">
        <f t="shared" si="15"/>
        <v>25801000</v>
      </c>
      <c r="AZ60" s="100">
        <f t="shared" si="16"/>
        <v>100</v>
      </c>
      <c r="BB60" s="46">
        <f t="shared" si="51"/>
        <v>0</v>
      </c>
      <c r="BC60" s="100">
        <f t="shared" si="74"/>
        <v>0</v>
      </c>
      <c r="BD60" s="100">
        <f t="shared" si="53"/>
        <v>25801000</v>
      </c>
      <c r="BE60" s="483"/>
      <c r="BF60" s="90">
        <f t="shared" si="17"/>
        <v>0</v>
      </c>
    </row>
    <row r="61" spans="1:58" ht="30" customHeight="1" thickBot="1" x14ac:dyDescent="0.25">
      <c r="A61" s="12"/>
      <c r="B61" s="3"/>
      <c r="C61" s="3"/>
      <c r="D61" s="8"/>
      <c r="E61" s="7"/>
      <c r="F61" s="3"/>
      <c r="G61" s="4"/>
      <c r="H61" s="5"/>
      <c r="I61" s="6"/>
      <c r="J61" s="24" t="s">
        <v>74</v>
      </c>
      <c r="K61" s="27"/>
      <c r="L61" s="142"/>
      <c r="M61" s="8"/>
      <c r="N61" s="31" t="s">
        <v>24</v>
      </c>
      <c r="O61" s="97">
        <v>15350000</v>
      </c>
      <c r="P61" s="97">
        <f>P62+P63+P64</f>
        <v>0</v>
      </c>
      <c r="Q61" s="193">
        <f>Q62+Q63+Q64</f>
        <v>0</v>
      </c>
      <c r="R61" s="194">
        <f>R62+R63+R64</f>
        <v>0</v>
      </c>
      <c r="S61" s="97">
        <f>S62+S63+S64</f>
        <v>21882000</v>
      </c>
      <c r="T61" s="97"/>
      <c r="U61" s="97">
        <f>U62+U63+U64</f>
        <v>3307000</v>
      </c>
      <c r="V61" s="97">
        <f>V62+V63+V64</f>
        <v>1306000</v>
      </c>
      <c r="W61" s="97">
        <f>W62+W63+W64</f>
        <v>1306000</v>
      </c>
      <c r="X61" s="97">
        <f t="shared" si="50"/>
        <v>5919000</v>
      </c>
      <c r="Y61" s="97">
        <f t="shared" si="9"/>
        <v>27.049629832739239</v>
      </c>
      <c r="AA61" s="97">
        <f>AA62+AA63+AA64</f>
        <v>2105000</v>
      </c>
      <c r="AB61" s="97">
        <f>AB62+AB63+AB64</f>
        <v>2105000</v>
      </c>
      <c r="AC61" s="97">
        <f>AC62+AC63+AC64</f>
        <v>2105000</v>
      </c>
      <c r="AD61" s="97">
        <f t="shared" si="69"/>
        <v>6315000</v>
      </c>
      <c r="AE61" s="96" t="e">
        <f t="shared" ref="AE61:AE68" si="78">AD61/(P61/100)</f>
        <v>#DIV/0!</v>
      </c>
      <c r="AG61" s="97">
        <f t="shared" si="70"/>
        <v>12234000</v>
      </c>
      <c r="AH61" s="97">
        <f t="shared" si="11"/>
        <v>55.908966273649575</v>
      </c>
      <c r="AJ61" s="97">
        <f>AJ62+AJ63+AJ64</f>
        <v>2306000</v>
      </c>
      <c r="AK61" s="97">
        <f>AK62+AK63+AK64</f>
        <v>2306000</v>
      </c>
      <c r="AL61" s="97">
        <f>AL62+AL63+AL64</f>
        <v>2306000</v>
      </c>
      <c r="AM61" s="97">
        <f t="shared" si="71"/>
        <v>6918000</v>
      </c>
      <c r="AN61" s="96" t="e">
        <f t="shared" ref="AN61:AN68" si="79">AM61/(P61/100)</f>
        <v>#DIV/0!</v>
      </c>
      <c r="AP61" s="97">
        <f>AP62+AP63+AP64</f>
        <v>1315000</v>
      </c>
      <c r="AQ61" s="97">
        <f>AQ62+AQ63+AQ64</f>
        <v>1415000</v>
      </c>
      <c r="AR61" s="97">
        <f>AR62+AR63+AR64</f>
        <v>0</v>
      </c>
      <c r="AS61" s="97">
        <f t="shared" si="72"/>
        <v>2730000</v>
      </c>
      <c r="AT61" s="96" t="e">
        <f t="shared" ref="AT61:AT68" si="80">AS61/(P61/100)</f>
        <v>#DIV/0!</v>
      </c>
      <c r="AV61" s="97">
        <f t="shared" si="73"/>
        <v>9648000</v>
      </c>
      <c r="AW61" s="97">
        <f t="shared" si="14"/>
        <v>44.091033726350425</v>
      </c>
      <c r="AY61" s="97">
        <f t="shared" si="15"/>
        <v>21882000</v>
      </c>
      <c r="AZ61" s="97">
        <f t="shared" si="16"/>
        <v>100</v>
      </c>
      <c r="BB61" s="44">
        <f t="shared" si="51"/>
        <v>0</v>
      </c>
      <c r="BC61" s="97">
        <f t="shared" si="74"/>
        <v>0</v>
      </c>
      <c r="BD61" s="97">
        <f t="shared" si="53"/>
        <v>21882000</v>
      </c>
      <c r="BE61" s="483"/>
      <c r="BF61" s="90">
        <f t="shared" si="17"/>
        <v>0</v>
      </c>
    </row>
    <row r="62" spans="1:58" ht="30" customHeight="1" thickBot="1" x14ac:dyDescent="0.25">
      <c r="A62" s="12"/>
      <c r="B62" s="3"/>
      <c r="C62" s="3"/>
      <c r="D62" s="8"/>
      <c r="E62" s="7"/>
      <c r="F62" s="3"/>
      <c r="G62" s="4"/>
      <c r="H62" s="5"/>
      <c r="I62" s="6"/>
      <c r="J62" s="7"/>
      <c r="K62" s="59">
        <v>1</v>
      </c>
      <c r="L62" s="142"/>
      <c r="M62" s="8"/>
      <c r="N62" s="41" t="s">
        <v>31</v>
      </c>
      <c r="O62" s="98">
        <v>15280000</v>
      </c>
      <c r="P62" s="98"/>
      <c r="Q62" s="98"/>
      <c r="R62" s="98"/>
      <c r="S62" s="98">
        <v>21830000</v>
      </c>
      <c r="T62" s="98"/>
      <c r="U62" s="98">
        <v>3300000</v>
      </c>
      <c r="V62" s="98">
        <v>1300000</v>
      </c>
      <c r="W62" s="98">
        <v>1300000</v>
      </c>
      <c r="X62" s="98">
        <f t="shared" si="50"/>
        <v>5900000</v>
      </c>
      <c r="Y62" s="98">
        <f t="shared" si="9"/>
        <v>27.027027027027028</v>
      </c>
      <c r="Z62" s="514"/>
      <c r="AA62" s="98">
        <v>2100000</v>
      </c>
      <c r="AB62" s="98">
        <v>2100000</v>
      </c>
      <c r="AC62" s="98">
        <v>2100000</v>
      </c>
      <c r="AD62" s="98">
        <f t="shared" si="69"/>
        <v>6300000</v>
      </c>
      <c r="AE62" s="96" t="e">
        <f t="shared" si="78"/>
        <v>#DIV/0!</v>
      </c>
      <c r="AG62" s="98">
        <f t="shared" si="70"/>
        <v>12200000</v>
      </c>
      <c r="AH62" s="98">
        <f t="shared" si="11"/>
        <v>55.886394869445716</v>
      </c>
      <c r="AJ62" s="98">
        <v>2300000</v>
      </c>
      <c r="AK62" s="98">
        <v>2300000</v>
      </c>
      <c r="AL62" s="98">
        <v>2300000</v>
      </c>
      <c r="AM62" s="98">
        <f t="shared" si="71"/>
        <v>6900000</v>
      </c>
      <c r="AN62" s="96" t="e">
        <f t="shared" si="79"/>
        <v>#DIV/0!</v>
      </c>
      <c r="AP62" s="98">
        <v>1315000</v>
      </c>
      <c r="AQ62" s="98">
        <v>1415000</v>
      </c>
      <c r="AR62" s="98">
        <v>0</v>
      </c>
      <c r="AS62" s="98">
        <f t="shared" si="72"/>
        <v>2730000</v>
      </c>
      <c r="AT62" s="96" t="e">
        <f t="shared" si="80"/>
        <v>#DIV/0!</v>
      </c>
      <c r="AV62" s="98">
        <f t="shared" si="73"/>
        <v>9630000</v>
      </c>
      <c r="AW62" s="98">
        <f t="shared" si="14"/>
        <v>44.113605130554284</v>
      </c>
      <c r="AY62" s="98">
        <f t="shared" si="15"/>
        <v>21830000</v>
      </c>
      <c r="AZ62" s="98">
        <f t="shared" si="16"/>
        <v>100</v>
      </c>
      <c r="BB62" s="98">
        <f t="shared" si="51"/>
        <v>0</v>
      </c>
      <c r="BC62" s="98">
        <f t="shared" si="74"/>
        <v>0</v>
      </c>
      <c r="BD62" s="98">
        <f t="shared" si="53"/>
        <v>21830000</v>
      </c>
      <c r="BE62" s="483"/>
      <c r="BF62" s="90">
        <f t="shared" si="17"/>
        <v>0</v>
      </c>
    </row>
    <row r="63" spans="1:58" ht="30" customHeight="1" thickBot="1" x14ac:dyDescent="0.25">
      <c r="A63" s="12"/>
      <c r="B63" s="3"/>
      <c r="C63" s="3"/>
      <c r="D63" s="8"/>
      <c r="E63" s="7"/>
      <c r="F63" s="3"/>
      <c r="G63" s="4"/>
      <c r="H63" s="5"/>
      <c r="I63" s="6"/>
      <c r="J63" s="7"/>
      <c r="K63" s="59">
        <v>2</v>
      </c>
      <c r="L63" s="142"/>
      <c r="M63" s="8"/>
      <c r="N63" s="41" t="s">
        <v>53</v>
      </c>
      <c r="O63" s="98">
        <v>50000</v>
      </c>
      <c r="P63" s="98"/>
      <c r="Q63" s="98"/>
      <c r="R63" s="98"/>
      <c r="S63" s="98">
        <v>41000</v>
      </c>
      <c r="T63" s="98"/>
      <c r="U63" s="98">
        <v>6000</v>
      </c>
      <c r="V63" s="98">
        <v>5000</v>
      </c>
      <c r="W63" s="98">
        <v>5000</v>
      </c>
      <c r="X63" s="98">
        <f t="shared" si="50"/>
        <v>16000</v>
      </c>
      <c r="Y63" s="98">
        <f t="shared" si="9"/>
        <v>39.024390243902438</v>
      </c>
      <c r="AA63" s="98">
        <v>4000</v>
      </c>
      <c r="AB63" s="98">
        <v>4000</v>
      </c>
      <c r="AC63" s="98">
        <v>4000</v>
      </c>
      <c r="AD63" s="98">
        <f t="shared" si="69"/>
        <v>12000</v>
      </c>
      <c r="AE63" s="96" t="e">
        <f t="shared" si="78"/>
        <v>#DIV/0!</v>
      </c>
      <c r="AG63" s="98">
        <f t="shared" si="70"/>
        <v>28000</v>
      </c>
      <c r="AH63" s="98">
        <f t="shared" si="11"/>
        <v>68.292682926829272</v>
      </c>
      <c r="AJ63" s="98">
        <v>4000</v>
      </c>
      <c r="AK63" s="98">
        <v>4000</v>
      </c>
      <c r="AL63" s="98">
        <v>5000</v>
      </c>
      <c r="AM63" s="98">
        <f t="shared" si="71"/>
        <v>13000</v>
      </c>
      <c r="AN63" s="96" t="e">
        <f t="shared" si="79"/>
        <v>#DIV/0!</v>
      </c>
      <c r="AP63" s="98">
        <v>0</v>
      </c>
      <c r="AQ63" s="98">
        <v>0</v>
      </c>
      <c r="AR63" s="98">
        <v>0</v>
      </c>
      <c r="AS63" s="98">
        <f t="shared" si="72"/>
        <v>0</v>
      </c>
      <c r="AT63" s="96" t="e">
        <f t="shared" si="80"/>
        <v>#DIV/0!</v>
      </c>
      <c r="AV63" s="98">
        <f t="shared" si="73"/>
        <v>13000</v>
      </c>
      <c r="AW63" s="98">
        <f t="shared" si="14"/>
        <v>31.707317073170731</v>
      </c>
      <c r="AY63" s="98">
        <f t="shared" si="15"/>
        <v>41000</v>
      </c>
      <c r="AZ63" s="98">
        <f t="shared" si="16"/>
        <v>100</v>
      </c>
      <c r="BB63" s="98">
        <f t="shared" si="51"/>
        <v>0</v>
      </c>
      <c r="BC63" s="98">
        <f t="shared" si="74"/>
        <v>0</v>
      </c>
      <c r="BD63" s="98">
        <f t="shared" si="53"/>
        <v>41000</v>
      </c>
      <c r="BE63" s="483"/>
      <c r="BF63" s="90">
        <f t="shared" si="17"/>
        <v>0</v>
      </c>
    </row>
    <row r="64" spans="1:58" ht="30" customHeight="1" thickBot="1" x14ac:dyDescent="0.25">
      <c r="A64" s="12"/>
      <c r="B64" s="3"/>
      <c r="C64" s="3"/>
      <c r="D64" s="8"/>
      <c r="E64" s="7"/>
      <c r="F64" s="3"/>
      <c r="G64" s="4"/>
      <c r="H64" s="5"/>
      <c r="I64" s="6"/>
      <c r="J64" s="7"/>
      <c r="K64" s="59">
        <v>4</v>
      </c>
      <c r="L64" s="142"/>
      <c r="M64" s="8"/>
      <c r="N64" s="41" t="s">
        <v>67</v>
      </c>
      <c r="O64" s="98">
        <v>20000</v>
      </c>
      <c r="P64" s="98"/>
      <c r="Q64" s="98"/>
      <c r="R64" s="98"/>
      <c r="S64" s="98">
        <v>11000</v>
      </c>
      <c r="T64" s="98"/>
      <c r="U64" s="98">
        <v>1000</v>
      </c>
      <c r="V64" s="98">
        <v>1000</v>
      </c>
      <c r="W64" s="98">
        <v>1000</v>
      </c>
      <c r="X64" s="98">
        <f t="shared" si="50"/>
        <v>3000</v>
      </c>
      <c r="Y64" s="98">
        <f t="shared" si="9"/>
        <v>27.272727272727273</v>
      </c>
      <c r="AA64" s="98">
        <v>1000</v>
      </c>
      <c r="AB64" s="98">
        <v>1000</v>
      </c>
      <c r="AC64" s="98">
        <v>1000</v>
      </c>
      <c r="AD64" s="98">
        <f t="shared" si="69"/>
        <v>3000</v>
      </c>
      <c r="AE64" s="96" t="e">
        <f t="shared" si="78"/>
        <v>#DIV/0!</v>
      </c>
      <c r="AG64" s="98">
        <f t="shared" si="70"/>
        <v>6000</v>
      </c>
      <c r="AH64" s="98">
        <f t="shared" si="11"/>
        <v>54.545454545454547</v>
      </c>
      <c r="AJ64" s="98">
        <v>2000</v>
      </c>
      <c r="AK64" s="98">
        <v>2000</v>
      </c>
      <c r="AL64" s="98">
        <v>1000</v>
      </c>
      <c r="AM64" s="98">
        <f t="shared" si="71"/>
        <v>5000</v>
      </c>
      <c r="AN64" s="96" t="e">
        <f t="shared" si="79"/>
        <v>#DIV/0!</v>
      </c>
      <c r="AP64" s="98">
        <v>0</v>
      </c>
      <c r="AQ64" s="98">
        <v>0</v>
      </c>
      <c r="AR64" s="98">
        <v>0</v>
      </c>
      <c r="AS64" s="98">
        <f t="shared" si="72"/>
        <v>0</v>
      </c>
      <c r="AT64" s="96" t="e">
        <f t="shared" si="80"/>
        <v>#DIV/0!</v>
      </c>
      <c r="AV64" s="98">
        <f t="shared" si="73"/>
        <v>5000</v>
      </c>
      <c r="AW64" s="98">
        <f t="shared" si="14"/>
        <v>45.454545454545453</v>
      </c>
      <c r="AY64" s="98">
        <f t="shared" si="15"/>
        <v>11000</v>
      </c>
      <c r="AZ64" s="98">
        <f t="shared" si="16"/>
        <v>100</v>
      </c>
      <c r="BB64" s="98">
        <f t="shared" si="51"/>
        <v>0</v>
      </c>
      <c r="BC64" s="98">
        <f t="shared" si="74"/>
        <v>0</v>
      </c>
      <c r="BD64" s="98">
        <f t="shared" si="53"/>
        <v>11000</v>
      </c>
      <c r="BE64" s="483"/>
      <c r="BF64" s="90">
        <f t="shared" si="17"/>
        <v>0</v>
      </c>
    </row>
    <row r="65" spans="1:58" ht="35.25" customHeight="1" thickBot="1" x14ac:dyDescent="0.25">
      <c r="A65" s="12"/>
      <c r="B65" s="3"/>
      <c r="C65" s="3"/>
      <c r="D65" s="8"/>
      <c r="E65" s="7"/>
      <c r="F65" s="3"/>
      <c r="G65" s="4"/>
      <c r="H65" s="5"/>
      <c r="I65" s="6"/>
      <c r="J65" s="24" t="s">
        <v>68</v>
      </c>
      <c r="K65" s="27"/>
      <c r="L65" s="142"/>
      <c r="M65" s="8"/>
      <c r="N65" s="31" t="s">
        <v>32</v>
      </c>
      <c r="O65" s="97">
        <v>2825000</v>
      </c>
      <c r="P65" s="97">
        <f>P66+P67+P68</f>
        <v>0</v>
      </c>
      <c r="Q65" s="193">
        <f>Q66+Q67+Q68</f>
        <v>0</v>
      </c>
      <c r="R65" s="194">
        <f>R66+R67+R68</f>
        <v>0</v>
      </c>
      <c r="S65" s="97">
        <f>S66+S67+S68</f>
        <v>3722000</v>
      </c>
      <c r="T65" s="97"/>
      <c r="U65" s="97">
        <f>U66+U67+U68</f>
        <v>571000</v>
      </c>
      <c r="V65" s="97">
        <f>V66+V67+V68</f>
        <v>301000</v>
      </c>
      <c r="W65" s="97">
        <f>W66+W67+W68</f>
        <v>301000</v>
      </c>
      <c r="X65" s="97">
        <f t="shared" si="50"/>
        <v>1173000</v>
      </c>
      <c r="Y65" s="97">
        <f t="shared" si="9"/>
        <v>31.515314347125202</v>
      </c>
      <c r="AA65" s="97">
        <f>AA66+AA67+AA68</f>
        <v>402000</v>
      </c>
      <c r="AB65" s="97">
        <f>AB66+AB67+AB68</f>
        <v>402000</v>
      </c>
      <c r="AC65" s="97">
        <f>AC66+AC67+AC68</f>
        <v>401000</v>
      </c>
      <c r="AD65" s="97">
        <f t="shared" si="69"/>
        <v>1205000</v>
      </c>
      <c r="AE65" s="96" t="e">
        <f t="shared" si="78"/>
        <v>#DIV/0!</v>
      </c>
      <c r="AG65" s="97">
        <f t="shared" si="70"/>
        <v>2378000</v>
      </c>
      <c r="AH65" s="97">
        <f t="shared" si="11"/>
        <v>63.890381515314346</v>
      </c>
      <c r="AJ65" s="97">
        <f>AJ66+AJ67+AJ68</f>
        <v>282000</v>
      </c>
      <c r="AK65" s="97">
        <f>AK66+AK67+AK68</f>
        <v>283000</v>
      </c>
      <c r="AL65" s="97">
        <f>AL66+AL67+AL68</f>
        <v>282000</v>
      </c>
      <c r="AM65" s="97">
        <f t="shared" si="71"/>
        <v>847000</v>
      </c>
      <c r="AN65" s="96" t="e">
        <f t="shared" si="79"/>
        <v>#DIV/0!</v>
      </c>
      <c r="AP65" s="97">
        <f>AP66+AP67+AP68</f>
        <v>152000</v>
      </c>
      <c r="AQ65" s="97">
        <f>AQ66+AQ67+AQ68</f>
        <v>152000</v>
      </c>
      <c r="AR65" s="97">
        <f>AR66+AR67+AR68</f>
        <v>193000</v>
      </c>
      <c r="AS65" s="97">
        <f t="shared" si="72"/>
        <v>497000</v>
      </c>
      <c r="AT65" s="96" t="e">
        <f t="shared" si="80"/>
        <v>#DIV/0!</v>
      </c>
      <c r="AV65" s="97">
        <f t="shared" si="73"/>
        <v>1344000</v>
      </c>
      <c r="AW65" s="97">
        <f t="shared" si="14"/>
        <v>36.109618484685654</v>
      </c>
      <c r="AY65" s="97">
        <f t="shared" si="15"/>
        <v>3722000</v>
      </c>
      <c r="AZ65" s="97">
        <f t="shared" si="16"/>
        <v>100</v>
      </c>
      <c r="BB65" s="44">
        <f t="shared" si="51"/>
        <v>0</v>
      </c>
      <c r="BC65" s="97">
        <f t="shared" si="74"/>
        <v>0</v>
      </c>
      <c r="BD65" s="97">
        <f t="shared" si="53"/>
        <v>3722000</v>
      </c>
      <c r="BE65" s="483"/>
      <c r="BF65" s="90">
        <f t="shared" si="17"/>
        <v>0</v>
      </c>
    </row>
    <row r="66" spans="1:58" ht="30" customHeight="1" thickBot="1" x14ac:dyDescent="0.25">
      <c r="A66" s="12"/>
      <c r="B66" s="3"/>
      <c r="C66" s="3"/>
      <c r="D66" s="8"/>
      <c r="E66" s="7"/>
      <c r="F66" s="3"/>
      <c r="G66" s="4"/>
      <c r="H66" s="5"/>
      <c r="I66" s="6"/>
      <c r="J66" s="7"/>
      <c r="K66" s="59">
        <v>1</v>
      </c>
      <c r="L66" s="142"/>
      <c r="M66" s="8"/>
      <c r="N66" s="41" t="s">
        <v>31</v>
      </c>
      <c r="O66" s="98">
        <v>2810000</v>
      </c>
      <c r="P66" s="98"/>
      <c r="Q66" s="98"/>
      <c r="R66" s="98"/>
      <c r="S66" s="98">
        <v>3700000</v>
      </c>
      <c r="T66" s="98"/>
      <c r="U66" s="98">
        <v>567000</v>
      </c>
      <c r="V66" s="98">
        <v>300000</v>
      </c>
      <c r="W66" s="98">
        <v>300000</v>
      </c>
      <c r="X66" s="98">
        <f t="shared" si="50"/>
        <v>1167000</v>
      </c>
      <c r="Y66" s="98">
        <f t="shared" si="9"/>
        <v>31.54054054054054</v>
      </c>
      <c r="AA66" s="98">
        <v>400000</v>
      </c>
      <c r="AB66" s="98">
        <v>400000</v>
      </c>
      <c r="AC66" s="98">
        <v>400000</v>
      </c>
      <c r="AD66" s="98">
        <f t="shared" si="69"/>
        <v>1200000</v>
      </c>
      <c r="AE66" s="96" t="e">
        <f t="shared" si="78"/>
        <v>#DIV/0!</v>
      </c>
      <c r="AG66" s="98">
        <f t="shared" si="70"/>
        <v>2367000</v>
      </c>
      <c r="AH66" s="98">
        <f t="shared" si="11"/>
        <v>63.972972972972975</v>
      </c>
      <c r="AJ66" s="98">
        <v>280000</v>
      </c>
      <c r="AK66" s="98">
        <v>280000</v>
      </c>
      <c r="AL66" s="98">
        <v>280000</v>
      </c>
      <c r="AM66" s="98">
        <f t="shared" si="71"/>
        <v>840000</v>
      </c>
      <c r="AN66" s="96" t="e">
        <f t="shared" si="79"/>
        <v>#DIV/0!</v>
      </c>
      <c r="AP66" s="98">
        <v>150000</v>
      </c>
      <c r="AQ66" s="98">
        <v>150000</v>
      </c>
      <c r="AR66" s="98">
        <v>193000</v>
      </c>
      <c r="AS66" s="98">
        <f t="shared" si="72"/>
        <v>493000</v>
      </c>
      <c r="AT66" s="96" t="e">
        <f t="shared" si="80"/>
        <v>#DIV/0!</v>
      </c>
      <c r="AV66" s="98">
        <f t="shared" si="73"/>
        <v>1333000</v>
      </c>
      <c r="AW66" s="98">
        <f t="shared" si="14"/>
        <v>36.027027027027025</v>
      </c>
      <c r="AY66" s="98">
        <f t="shared" si="15"/>
        <v>3700000</v>
      </c>
      <c r="AZ66" s="98">
        <f t="shared" si="16"/>
        <v>100</v>
      </c>
      <c r="BB66" s="98">
        <f t="shared" si="51"/>
        <v>0</v>
      </c>
      <c r="BC66" s="98">
        <f t="shared" si="74"/>
        <v>0</v>
      </c>
      <c r="BD66" s="98">
        <f t="shared" si="53"/>
        <v>3700000</v>
      </c>
      <c r="BE66" s="483"/>
      <c r="BF66" s="90">
        <f t="shared" si="17"/>
        <v>0</v>
      </c>
    </row>
    <row r="67" spans="1:58" ht="30" customHeight="1" thickBot="1" x14ac:dyDescent="0.25">
      <c r="A67" s="12"/>
      <c r="B67" s="3"/>
      <c r="C67" s="3"/>
      <c r="D67" s="8"/>
      <c r="E67" s="7"/>
      <c r="F67" s="3"/>
      <c r="G67" s="4"/>
      <c r="H67" s="5"/>
      <c r="I67" s="6"/>
      <c r="J67" s="7"/>
      <c r="K67" s="59">
        <v>2</v>
      </c>
      <c r="L67" s="142"/>
      <c r="M67" s="8"/>
      <c r="N67" s="41" t="s">
        <v>53</v>
      </c>
      <c r="O67" s="98">
        <v>12000</v>
      </c>
      <c r="P67" s="98"/>
      <c r="Q67" s="98"/>
      <c r="R67" s="98"/>
      <c r="S67" s="98">
        <v>20000</v>
      </c>
      <c r="T67" s="98"/>
      <c r="U67" s="98">
        <v>3000</v>
      </c>
      <c r="V67" s="98">
        <v>1000</v>
      </c>
      <c r="W67" s="98">
        <v>1000</v>
      </c>
      <c r="X67" s="98">
        <f t="shared" si="50"/>
        <v>5000</v>
      </c>
      <c r="Y67" s="98">
        <f t="shared" si="9"/>
        <v>25</v>
      </c>
      <c r="AA67" s="98">
        <v>2000</v>
      </c>
      <c r="AB67" s="98">
        <v>2000</v>
      </c>
      <c r="AC67" s="98">
        <v>1000</v>
      </c>
      <c r="AD67" s="98">
        <f t="shared" si="69"/>
        <v>5000</v>
      </c>
      <c r="AE67" s="96" t="e">
        <f t="shared" si="78"/>
        <v>#DIV/0!</v>
      </c>
      <c r="AG67" s="98">
        <f t="shared" si="70"/>
        <v>10000</v>
      </c>
      <c r="AH67" s="98">
        <f t="shared" si="11"/>
        <v>50</v>
      </c>
      <c r="AJ67" s="98">
        <v>2000</v>
      </c>
      <c r="AK67" s="98">
        <v>2000</v>
      </c>
      <c r="AL67" s="98">
        <v>2000</v>
      </c>
      <c r="AM67" s="98">
        <f t="shared" si="71"/>
        <v>6000</v>
      </c>
      <c r="AN67" s="96" t="e">
        <f t="shared" si="79"/>
        <v>#DIV/0!</v>
      </c>
      <c r="AP67" s="98">
        <v>2000</v>
      </c>
      <c r="AQ67" s="98">
        <v>2000</v>
      </c>
      <c r="AR67" s="98"/>
      <c r="AS67" s="98">
        <f t="shared" si="72"/>
        <v>4000</v>
      </c>
      <c r="AT67" s="96" t="e">
        <f t="shared" si="80"/>
        <v>#DIV/0!</v>
      </c>
      <c r="AV67" s="98">
        <f t="shared" si="73"/>
        <v>10000</v>
      </c>
      <c r="AW67" s="98">
        <f t="shared" si="14"/>
        <v>50</v>
      </c>
      <c r="AY67" s="98">
        <f t="shared" si="15"/>
        <v>20000</v>
      </c>
      <c r="AZ67" s="98">
        <f t="shared" si="16"/>
        <v>100</v>
      </c>
      <c r="BB67" s="98">
        <f t="shared" si="51"/>
        <v>0</v>
      </c>
      <c r="BC67" s="98">
        <f t="shared" si="74"/>
        <v>0</v>
      </c>
      <c r="BD67" s="98">
        <f t="shared" si="53"/>
        <v>20000</v>
      </c>
      <c r="BE67" s="483"/>
      <c r="BF67" s="90">
        <f t="shared" si="17"/>
        <v>0</v>
      </c>
    </row>
    <row r="68" spans="1:58" ht="30" customHeight="1" x14ac:dyDescent="0.2">
      <c r="A68" s="12"/>
      <c r="B68" s="3"/>
      <c r="C68" s="3"/>
      <c r="D68" s="8"/>
      <c r="E68" s="7"/>
      <c r="F68" s="3"/>
      <c r="G68" s="4"/>
      <c r="H68" s="5"/>
      <c r="I68" s="6"/>
      <c r="J68" s="7"/>
      <c r="K68" s="59">
        <v>4</v>
      </c>
      <c r="L68" s="142"/>
      <c r="M68" s="8"/>
      <c r="N68" s="41" t="s">
        <v>67</v>
      </c>
      <c r="O68" s="98">
        <v>3000</v>
      </c>
      <c r="P68" s="98"/>
      <c r="Q68" s="98"/>
      <c r="R68" s="98"/>
      <c r="S68" s="98">
        <v>2000</v>
      </c>
      <c r="T68" s="98"/>
      <c r="U68" s="98">
        <v>1000</v>
      </c>
      <c r="V68" s="98">
        <v>0</v>
      </c>
      <c r="W68" s="98"/>
      <c r="X68" s="98">
        <f t="shared" si="50"/>
        <v>1000</v>
      </c>
      <c r="Y68" s="98">
        <f t="shared" si="9"/>
        <v>50</v>
      </c>
      <c r="AA68" s="98">
        <v>0</v>
      </c>
      <c r="AB68" s="98">
        <v>0</v>
      </c>
      <c r="AC68" s="98">
        <v>0</v>
      </c>
      <c r="AD68" s="98">
        <f t="shared" si="69"/>
        <v>0</v>
      </c>
      <c r="AE68" s="96" t="e">
        <f t="shared" si="78"/>
        <v>#DIV/0!</v>
      </c>
      <c r="AG68" s="98">
        <f t="shared" si="70"/>
        <v>1000</v>
      </c>
      <c r="AH68" s="98">
        <f t="shared" si="11"/>
        <v>50</v>
      </c>
      <c r="AJ68" s="98">
        <v>0</v>
      </c>
      <c r="AK68" s="98">
        <v>1000</v>
      </c>
      <c r="AL68" s="98">
        <v>0</v>
      </c>
      <c r="AM68" s="98">
        <f t="shared" si="71"/>
        <v>1000</v>
      </c>
      <c r="AN68" s="96" t="e">
        <f t="shared" si="79"/>
        <v>#DIV/0!</v>
      </c>
      <c r="AP68" s="98"/>
      <c r="AQ68" s="98"/>
      <c r="AR68" s="98"/>
      <c r="AS68" s="98">
        <f t="shared" si="72"/>
        <v>0</v>
      </c>
      <c r="AT68" s="96" t="e">
        <f t="shared" si="80"/>
        <v>#DIV/0!</v>
      </c>
      <c r="AV68" s="98">
        <f t="shared" si="73"/>
        <v>1000</v>
      </c>
      <c r="AW68" s="98">
        <f t="shared" si="14"/>
        <v>50</v>
      </c>
      <c r="AY68" s="98">
        <f t="shared" si="15"/>
        <v>2000</v>
      </c>
      <c r="AZ68" s="98">
        <f t="shared" si="16"/>
        <v>100</v>
      </c>
      <c r="BB68" s="98">
        <f t="shared" si="51"/>
        <v>0</v>
      </c>
      <c r="BC68" s="98">
        <f t="shared" si="74"/>
        <v>0</v>
      </c>
      <c r="BD68" s="98">
        <f t="shared" si="53"/>
        <v>2000</v>
      </c>
      <c r="BE68" s="483"/>
      <c r="BF68" s="90">
        <f t="shared" si="17"/>
        <v>0</v>
      </c>
    </row>
    <row r="69" spans="1:58" ht="30" customHeight="1" x14ac:dyDescent="0.2">
      <c r="A69" s="12"/>
      <c r="B69" s="3"/>
      <c r="C69" s="3"/>
      <c r="D69" s="8"/>
      <c r="E69" s="7"/>
      <c r="F69" s="3"/>
      <c r="G69" s="4"/>
      <c r="H69" s="5"/>
      <c r="I69" s="6"/>
      <c r="J69" s="24" t="s">
        <v>69</v>
      </c>
      <c r="K69" s="27"/>
      <c r="L69" s="142"/>
      <c r="M69" s="8"/>
      <c r="N69" s="31" t="s">
        <v>16</v>
      </c>
      <c r="O69" s="44">
        <v>274000</v>
      </c>
      <c r="P69" s="97">
        <f>P70+P71+P72+P73</f>
        <v>0</v>
      </c>
      <c r="Q69" s="193">
        <f>Q70+Q71+Q72+Q73</f>
        <v>0</v>
      </c>
      <c r="R69" s="194">
        <f>R70+R71+R72+R73</f>
        <v>0</v>
      </c>
      <c r="S69" s="97">
        <f>S70+S71+S72+S73</f>
        <v>197000</v>
      </c>
      <c r="T69" s="97"/>
      <c r="U69" s="97">
        <f>U70+U71+U72+U73</f>
        <v>16000</v>
      </c>
      <c r="V69" s="97">
        <f>V70+V71+V72+V73</f>
        <v>13000</v>
      </c>
      <c r="W69" s="97">
        <f>W70+W71+W72+W73</f>
        <v>13000</v>
      </c>
      <c r="X69" s="97">
        <f t="shared" si="50"/>
        <v>42000</v>
      </c>
      <c r="Y69" s="97">
        <f t="shared" si="9"/>
        <v>21.319796954314722</v>
      </c>
      <c r="AA69" s="97">
        <f>AA70+AA71+AA72+AA73</f>
        <v>19000</v>
      </c>
      <c r="AB69" s="97">
        <f>AB70+AB71+AB72+AB73</f>
        <v>20000</v>
      </c>
      <c r="AC69" s="97">
        <f>AC70+AC71+AC72+AC73</f>
        <v>20000</v>
      </c>
      <c r="AD69" s="97">
        <f t="shared" si="69"/>
        <v>59000</v>
      </c>
      <c r="AE69" s="97">
        <f>AD69/(S69/100)</f>
        <v>29.949238578680202</v>
      </c>
      <c r="AG69" s="97">
        <f t="shared" si="70"/>
        <v>101000</v>
      </c>
      <c r="AH69" s="97">
        <f t="shared" si="11"/>
        <v>51.269035532994927</v>
      </c>
      <c r="AJ69" s="97">
        <f>AJ70+AJ71+AJ72+AJ73</f>
        <v>22000</v>
      </c>
      <c r="AK69" s="97">
        <f>AK70+AK71+AK72+AK73</f>
        <v>22000</v>
      </c>
      <c r="AL69" s="97">
        <f>AL70+AL71+AL72+AL73</f>
        <v>21000</v>
      </c>
      <c r="AM69" s="97">
        <f t="shared" si="71"/>
        <v>65000</v>
      </c>
      <c r="AN69" s="97">
        <f>AM69/(S69/100)</f>
        <v>32.994923857868024</v>
      </c>
      <c r="AP69" s="97">
        <f>AP70+AP71+AP72+AP73</f>
        <v>10000</v>
      </c>
      <c r="AQ69" s="97">
        <f>AQ70+AQ71+AQ72+AQ73</f>
        <v>11000</v>
      </c>
      <c r="AR69" s="97">
        <f>AR70+AR71+AR72+AR73</f>
        <v>10000</v>
      </c>
      <c r="AS69" s="97">
        <f t="shared" si="72"/>
        <v>31000</v>
      </c>
      <c r="AT69" s="97">
        <f>AS69/(S69/100)</f>
        <v>15.736040609137056</v>
      </c>
      <c r="AV69" s="97">
        <f t="shared" si="73"/>
        <v>96000</v>
      </c>
      <c r="AW69" s="97">
        <f t="shared" si="14"/>
        <v>48.730964467005073</v>
      </c>
      <c r="AY69" s="97">
        <f t="shared" si="15"/>
        <v>197000</v>
      </c>
      <c r="AZ69" s="97">
        <f t="shared" si="16"/>
        <v>100</v>
      </c>
      <c r="BB69" s="44">
        <f t="shared" si="51"/>
        <v>0</v>
      </c>
      <c r="BC69" s="97">
        <f t="shared" si="74"/>
        <v>0</v>
      </c>
      <c r="BD69" s="97">
        <f t="shared" si="53"/>
        <v>197000</v>
      </c>
      <c r="BE69" s="483"/>
      <c r="BF69" s="90">
        <f t="shared" si="17"/>
        <v>0</v>
      </c>
    </row>
    <row r="70" spans="1:58" ht="30" customHeight="1" x14ac:dyDescent="0.2">
      <c r="A70" s="12"/>
      <c r="B70" s="3"/>
      <c r="C70" s="3"/>
      <c r="D70" s="8"/>
      <c r="E70" s="7"/>
      <c r="F70" s="3"/>
      <c r="G70" s="4"/>
      <c r="H70" s="5"/>
      <c r="I70" s="6"/>
      <c r="J70" s="7"/>
      <c r="K70" s="59">
        <v>2</v>
      </c>
      <c r="L70" s="142"/>
      <c r="M70" s="8"/>
      <c r="N70" s="41" t="s">
        <v>17</v>
      </c>
      <c r="O70" s="45">
        <v>22000</v>
      </c>
      <c r="P70" s="98"/>
      <c r="Q70" s="98"/>
      <c r="R70" s="98"/>
      <c r="S70" s="98">
        <v>17000</v>
      </c>
      <c r="T70" s="98"/>
      <c r="U70" s="98">
        <v>1000</v>
      </c>
      <c r="V70" s="98">
        <v>0</v>
      </c>
      <c r="W70" s="98">
        <v>0</v>
      </c>
      <c r="X70" s="98">
        <f t="shared" si="50"/>
        <v>1000</v>
      </c>
      <c r="Y70" s="98">
        <f t="shared" si="9"/>
        <v>5.882352941176471</v>
      </c>
      <c r="AA70" s="98">
        <v>1000</v>
      </c>
      <c r="AB70" s="98">
        <v>1000</v>
      </c>
      <c r="AC70" s="98">
        <v>1000</v>
      </c>
      <c r="AD70" s="98">
        <f t="shared" si="69"/>
        <v>3000</v>
      </c>
      <c r="AE70" s="98">
        <f>AD70/(S70/100)</f>
        <v>17.647058823529413</v>
      </c>
      <c r="AG70" s="98">
        <f t="shared" si="70"/>
        <v>4000</v>
      </c>
      <c r="AH70" s="98">
        <f t="shared" si="11"/>
        <v>23.529411764705884</v>
      </c>
      <c r="AJ70" s="98">
        <v>2000</v>
      </c>
      <c r="AK70" s="98">
        <v>2000</v>
      </c>
      <c r="AL70" s="98">
        <v>1000</v>
      </c>
      <c r="AM70" s="98">
        <f t="shared" si="71"/>
        <v>5000</v>
      </c>
      <c r="AN70" s="98">
        <f>AM70/(S70/100)</f>
        <v>29.411764705882351</v>
      </c>
      <c r="AP70" s="98">
        <v>2000</v>
      </c>
      <c r="AQ70" s="98">
        <v>3000</v>
      </c>
      <c r="AR70" s="98">
        <v>3000</v>
      </c>
      <c r="AS70" s="98">
        <f t="shared" si="72"/>
        <v>8000</v>
      </c>
      <c r="AT70" s="98">
        <f>AS70/(S70/100)</f>
        <v>47.058823529411768</v>
      </c>
      <c r="AV70" s="98">
        <f t="shared" si="73"/>
        <v>13000</v>
      </c>
      <c r="AW70" s="98">
        <f t="shared" si="14"/>
        <v>76.470588235294116</v>
      </c>
      <c r="AY70" s="98">
        <f t="shared" si="15"/>
        <v>17000</v>
      </c>
      <c r="AZ70" s="98">
        <f t="shared" si="16"/>
        <v>100</v>
      </c>
      <c r="BB70" s="98">
        <f t="shared" si="51"/>
        <v>0</v>
      </c>
      <c r="BC70" s="98">
        <f t="shared" si="74"/>
        <v>0</v>
      </c>
      <c r="BD70" s="98">
        <f t="shared" si="53"/>
        <v>17000</v>
      </c>
      <c r="BE70" s="483"/>
      <c r="BF70" s="90">
        <f t="shared" si="17"/>
        <v>0</v>
      </c>
    </row>
    <row r="71" spans="1:58" ht="30" customHeight="1" x14ac:dyDescent="0.2">
      <c r="A71" s="12"/>
      <c r="B71" s="3"/>
      <c r="C71" s="3"/>
      <c r="D71" s="8"/>
      <c r="E71" s="7"/>
      <c r="F71" s="3"/>
      <c r="G71" s="4"/>
      <c r="H71" s="5"/>
      <c r="I71" s="6"/>
      <c r="J71" s="7"/>
      <c r="K71" s="59">
        <v>3</v>
      </c>
      <c r="L71" s="142"/>
      <c r="M71" s="8"/>
      <c r="N71" s="41" t="s">
        <v>18</v>
      </c>
      <c r="O71" s="45">
        <v>230000</v>
      </c>
      <c r="P71" s="98"/>
      <c r="Q71" s="98"/>
      <c r="R71" s="98"/>
      <c r="S71" s="98">
        <v>171000</v>
      </c>
      <c r="T71" s="98"/>
      <c r="U71" s="98">
        <v>14000</v>
      </c>
      <c r="V71" s="98">
        <v>10000</v>
      </c>
      <c r="W71" s="98">
        <v>10000</v>
      </c>
      <c r="X71" s="98">
        <f t="shared" si="50"/>
        <v>34000</v>
      </c>
      <c r="Y71" s="98">
        <f t="shared" si="9"/>
        <v>19.883040935672515</v>
      </c>
      <c r="AA71" s="98">
        <v>18000</v>
      </c>
      <c r="AB71" s="98">
        <v>18000</v>
      </c>
      <c r="AC71" s="98">
        <v>18000</v>
      </c>
      <c r="AD71" s="98">
        <f t="shared" si="69"/>
        <v>54000</v>
      </c>
      <c r="AE71" s="98">
        <f>AD71/(S71/100)</f>
        <v>31.578947368421051</v>
      </c>
      <c r="AG71" s="98">
        <f t="shared" si="70"/>
        <v>88000</v>
      </c>
      <c r="AH71" s="98">
        <f t="shared" si="11"/>
        <v>51.461988304093566</v>
      </c>
      <c r="AJ71" s="98">
        <v>20000</v>
      </c>
      <c r="AK71" s="98">
        <v>20000</v>
      </c>
      <c r="AL71" s="98">
        <v>20000</v>
      </c>
      <c r="AM71" s="98">
        <f t="shared" si="71"/>
        <v>60000</v>
      </c>
      <c r="AN71" s="98">
        <f>AM71/(S71/100)</f>
        <v>35.087719298245617</v>
      </c>
      <c r="AP71" s="98">
        <v>8000</v>
      </c>
      <c r="AQ71" s="98">
        <v>8000</v>
      </c>
      <c r="AR71" s="98">
        <v>7000</v>
      </c>
      <c r="AS71" s="98">
        <f t="shared" si="72"/>
        <v>23000</v>
      </c>
      <c r="AT71" s="98">
        <f>AS71/(S71/100)</f>
        <v>13.450292397660819</v>
      </c>
      <c r="AV71" s="98">
        <f t="shared" si="73"/>
        <v>83000</v>
      </c>
      <c r="AW71" s="98">
        <f t="shared" si="14"/>
        <v>48.538011695906434</v>
      </c>
      <c r="AY71" s="98">
        <f t="shared" si="15"/>
        <v>171000</v>
      </c>
      <c r="AZ71" s="98">
        <f t="shared" si="16"/>
        <v>100</v>
      </c>
      <c r="BB71" s="98">
        <f t="shared" si="51"/>
        <v>0</v>
      </c>
      <c r="BC71" s="98">
        <f t="shared" si="74"/>
        <v>0</v>
      </c>
      <c r="BD71" s="98">
        <f t="shared" si="53"/>
        <v>171000</v>
      </c>
      <c r="BE71" s="483"/>
      <c r="BF71" s="90">
        <f t="shared" si="17"/>
        <v>0</v>
      </c>
    </row>
    <row r="72" spans="1:58" ht="30" customHeight="1" x14ac:dyDescent="0.2">
      <c r="A72" s="12"/>
      <c r="B72" s="3"/>
      <c r="C72" s="3"/>
      <c r="D72" s="8"/>
      <c r="E72" s="7"/>
      <c r="F72" s="3"/>
      <c r="G72" s="4"/>
      <c r="H72" s="5"/>
      <c r="I72" s="6"/>
      <c r="J72" s="7"/>
      <c r="K72" s="59">
        <v>5</v>
      </c>
      <c r="L72" s="142"/>
      <c r="M72" s="8"/>
      <c r="N72" s="41" t="s">
        <v>19</v>
      </c>
      <c r="O72" s="45">
        <v>8000</v>
      </c>
      <c r="P72" s="98"/>
      <c r="Q72" s="98"/>
      <c r="R72" s="98"/>
      <c r="S72" s="98">
        <v>6000</v>
      </c>
      <c r="T72" s="98"/>
      <c r="U72" s="98">
        <v>1000</v>
      </c>
      <c r="V72" s="98">
        <v>2000</v>
      </c>
      <c r="W72" s="98">
        <v>3000</v>
      </c>
      <c r="X72" s="98">
        <f t="shared" si="50"/>
        <v>6000</v>
      </c>
      <c r="Y72" s="98">
        <f t="shared" si="9"/>
        <v>100</v>
      </c>
      <c r="AA72" s="98"/>
      <c r="AB72" s="98"/>
      <c r="AC72" s="98"/>
      <c r="AD72" s="98">
        <f t="shared" si="69"/>
        <v>0</v>
      </c>
      <c r="AE72" s="98">
        <f>AD72/(S72/100)</f>
        <v>0</v>
      </c>
      <c r="AG72" s="98">
        <f t="shared" si="70"/>
        <v>6000</v>
      </c>
      <c r="AH72" s="98">
        <f t="shared" si="11"/>
        <v>100</v>
      </c>
      <c r="AJ72" s="98"/>
      <c r="AK72" s="98"/>
      <c r="AL72" s="98"/>
      <c r="AM72" s="98">
        <f t="shared" si="71"/>
        <v>0</v>
      </c>
      <c r="AN72" s="98">
        <f>AM72/(S72/100)</f>
        <v>0</v>
      </c>
      <c r="AP72" s="98"/>
      <c r="AQ72" s="98"/>
      <c r="AR72" s="98"/>
      <c r="AS72" s="98">
        <f t="shared" si="72"/>
        <v>0</v>
      </c>
      <c r="AT72" s="98">
        <f>AS72/(S72/100)</f>
        <v>0</v>
      </c>
      <c r="AV72" s="98">
        <f t="shared" si="73"/>
        <v>0</v>
      </c>
      <c r="AW72" s="98">
        <f t="shared" si="14"/>
        <v>0</v>
      </c>
      <c r="AY72" s="98">
        <f t="shared" si="15"/>
        <v>6000</v>
      </c>
      <c r="AZ72" s="98">
        <f t="shared" si="16"/>
        <v>100</v>
      </c>
      <c r="BB72" s="98">
        <f t="shared" si="51"/>
        <v>0</v>
      </c>
      <c r="BC72" s="98">
        <f t="shared" si="74"/>
        <v>0</v>
      </c>
      <c r="BD72" s="98">
        <f t="shared" si="53"/>
        <v>6000</v>
      </c>
      <c r="BE72" s="483"/>
      <c r="BF72" s="90">
        <f t="shared" si="17"/>
        <v>0</v>
      </c>
    </row>
    <row r="73" spans="1:58" ht="30" customHeight="1" x14ac:dyDescent="0.2">
      <c r="A73" s="12"/>
      <c r="B73" s="3"/>
      <c r="C73" s="3"/>
      <c r="D73" s="8"/>
      <c r="E73" s="7"/>
      <c r="F73" s="3"/>
      <c r="G73" s="4"/>
      <c r="H73" s="5"/>
      <c r="I73" s="6"/>
      <c r="J73" s="7"/>
      <c r="K73" s="59">
        <v>7</v>
      </c>
      <c r="L73" s="142"/>
      <c r="M73" s="8"/>
      <c r="N73" s="41" t="s">
        <v>110</v>
      </c>
      <c r="O73" s="45">
        <v>14000</v>
      </c>
      <c r="P73" s="98"/>
      <c r="Q73" s="98"/>
      <c r="R73" s="98"/>
      <c r="S73" s="98">
        <v>3000</v>
      </c>
      <c r="T73" s="98"/>
      <c r="U73" s="98">
        <v>0</v>
      </c>
      <c r="V73" s="98">
        <v>1000</v>
      </c>
      <c r="W73" s="98">
        <v>0</v>
      </c>
      <c r="X73" s="98">
        <f t="shared" si="50"/>
        <v>1000</v>
      </c>
      <c r="Y73" s="98">
        <f t="shared" si="9"/>
        <v>33.333333333333336</v>
      </c>
      <c r="AA73" s="98">
        <v>0</v>
      </c>
      <c r="AB73" s="98">
        <v>1000</v>
      </c>
      <c r="AC73" s="98">
        <v>1000</v>
      </c>
      <c r="AD73" s="98">
        <f t="shared" si="69"/>
        <v>2000</v>
      </c>
      <c r="AE73" s="98">
        <f>AD73/(S73/100)</f>
        <v>66.666666666666671</v>
      </c>
      <c r="AG73" s="98">
        <f t="shared" si="70"/>
        <v>3000</v>
      </c>
      <c r="AH73" s="98">
        <f t="shared" si="11"/>
        <v>100</v>
      </c>
      <c r="AJ73" s="98">
        <v>0</v>
      </c>
      <c r="AK73" s="98"/>
      <c r="AL73" s="98"/>
      <c r="AM73" s="98">
        <f t="shared" si="71"/>
        <v>0</v>
      </c>
      <c r="AN73" s="98">
        <f>AM73/(S73/100)</f>
        <v>0</v>
      </c>
      <c r="AP73" s="98"/>
      <c r="AQ73" s="98"/>
      <c r="AR73" s="98"/>
      <c r="AS73" s="98">
        <f t="shared" si="72"/>
        <v>0</v>
      </c>
      <c r="AT73" s="98">
        <f>AS73/(S73/100)</f>
        <v>0</v>
      </c>
      <c r="AV73" s="98">
        <f t="shared" si="73"/>
        <v>0</v>
      </c>
      <c r="AW73" s="98">
        <f t="shared" si="14"/>
        <v>0</v>
      </c>
      <c r="AY73" s="98">
        <f t="shared" si="15"/>
        <v>3000</v>
      </c>
      <c r="AZ73" s="98">
        <f t="shared" si="16"/>
        <v>100</v>
      </c>
      <c r="BB73" s="98">
        <f t="shared" si="51"/>
        <v>0</v>
      </c>
      <c r="BC73" s="98">
        <f t="shared" si="74"/>
        <v>0</v>
      </c>
      <c r="BD73" s="98">
        <f t="shared" si="53"/>
        <v>3000</v>
      </c>
      <c r="BE73" s="483"/>
      <c r="BF73" s="90">
        <f t="shared" si="17"/>
        <v>0</v>
      </c>
    </row>
    <row r="74" spans="1:58" ht="30" customHeight="1" x14ac:dyDescent="0.2">
      <c r="A74" s="12"/>
      <c r="B74" s="3"/>
      <c r="C74" s="3"/>
      <c r="D74" s="8"/>
      <c r="E74" s="7"/>
      <c r="F74" s="3"/>
      <c r="G74" s="21"/>
      <c r="H74" s="71" t="s">
        <v>72</v>
      </c>
      <c r="I74" s="66"/>
      <c r="J74" s="67"/>
      <c r="K74" s="170"/>
      <c r="L74" s="146"/>
      <c r="M74" s="116"/>
      <c r="N74" s="69" t="s">
        <v>100</v>
      </c>
      <c r="O74" s="70">
        <v>839000</v>
      </c>
      <c r="P74" s="103">
        <f>P75</f>
        <v>0</v>
      </c>
      <c r="Q74" s="200">
        <f>Q75</f>
        <v>0</v>
      </c>
      <c r="R74" s="201">
        <f>R75</f>
        <v>0</v>
      </c>
      <c r="S74" s="103">
        <f>S75</f>
        <v>548000</v>
      </c>
      <c r="T74" s="103"/>
      <c r="U74" s="103">
        <f>U75</f>
        <v>67000</v>
      </c>
      <c r="V74" s="103">
        <f>V75</f>
        <v>36000</v>
      </c>
      <c r="W74" s="103">
        <f>W75</f>
        <v>33000</v>
      </c>
      <c r="X74" s="103">
        <f t="shared" ref="X74:X84" si="81">SUM(U74:W74)</f>
        <v>136000</v>
      </c>
      <c r="Y74" s="103">
        <f t="shared" si="9"/>
        <v>24.817518248175183</v>
      </c>
      <c r="AA74" s="103">
        <f>AA75</f>
        <v>45000</v>
      </c>
      <c r="AB74" s="103">
        <f>AB75</f>
        <v>49000</v>
      </c>
      <c r="AC74" s="103">
        <f>AC75</f>
        <v>50000</v>
      </c>
      <c r="AD74" s="103">
        <f t="shared" ref="AD74:AD84" si="82">SUM(AA74:AC74)</f>
        <v>144000</v>
      </c>
      <c r="AE74" s="103">
        <f t="shared" ref="AE74:AE84" si="83">AD74/(S74/100)</f>
        <v>26.277372262773724</v>
      </c>
      <c r="AG74" s="103">
        <f t="shared" si="70"/>
        <v>280000</v>
      </c>
      <c r="AH74" s="103">
        <f t="shared" si="11"/>
        <v>51.094890510948908</v>
      </c>
      <c r="AJ74" s="103">
        <f>AJ75</f>
        <v>89000</v>
      </c>
      <c r="AK74" s="103">
        <f>AK75</f>
        <v>39000</v>
      </c>
      <c r="AL74" s="103">
        <f>AL75</f>
        <v>49000</v>
      </c>
      <c r="AM74" s="103">
        <f t="shared" ref="AM74:AM84" si="84">SUM(AJ74:AL74)</f>
        <v>177000</v>
      </c>
      <c r="AN74" s="103">
        <f t="shared" ref="AN74:AN84" si="85">AM74/(S74/100)</f>
        <v>32.299270072992698</v>
      </c>
      <c r="AP74" s="103">
        <f>AP75</f>
        <v>37000</v>
      </c>
      <c r="AQ74" s="103">
        <f>AQ75</f>
        <v>37000</v>
      </c>
      <c r="AR74" s="103">
        <f>AR75</f>
        <v>17000</v>
      </c>
      <c r="AS74" s="103">
        <f t="shared" ref="AS74:AS84" si="86">SUM(AP74:AR74)</f>
        <v>91000</v>
      </c>
      <c r="AT74" s="103">
        <f t="shared" ref="AT74:AT84" si="87">AS74/(S74/100)</f>
        <v>16.605839416058394</v>
      </c>
      <c r="AV74" s="103">
        <f>AM74+AS74</f>
        <v>268000</v>
      </c>
      <c r="AW74" s="103">
        <f t="shared" si="14"/>
        <v>48.905109489051092</v>
      </c>
      <c r="AY74" s="103">
        <f t="shared" si="15"/>
        <v>548000</v>
      </c>
      <c r="AZ74" s="103">
        <f t="shared" si="16"/>
        <v>100</v>
      </c>
      <c r="BB74" s="103">
        <f t="shared" si="51"/>
        <v>0</v>
      </c>
      <c r="BC74" s="98">
        <f t="shared" si="74"/>
        <v>0</v>
      </c>
      <c r="BD74" s="103">
        <f t="shared" si="53"/>
        <v>548000</v>
      </c>
      <c r="BE74" s="483"/>
      <c r="BF74" s="90">
        <f t="shared" si="17"/>
        <v>0</v>
      </c>
    </row>
    <row r="75" spans="1:58" ht="30" customHeight="1" x14ac:dyDescent="0.2">
      <c r="A75" s="12"/>
      <c r="B75" s="3"/>
      <c r="C75" s="3"/>
      <c r="D75" s="8"/>
      <c r="E75" s="7"/>
      <c r="F75" s="3"/>
      <c r="G75" s="4"/>
      <c r="H75" s="5"/>
      <c r="I75" s="23">
        <v>2</v>
      </c>
      <c r="J75" s="7"/>
      <c r="K75" s="27"/>
      <c r="L75" s="142"/>
      <c r="M75" s="8"/>
      <c r="N75" s="30" t="s">
        <v>126</v>
      </c>
      <c r="O75" s="46">
        <v>839000</v>
      </c>
      <c r="P75" s="100">
        <f>P76+P79+P81</f>
        <v>0</v>
      </c>
      <c r="Q75" s="202">
        <f>Q76+Q79+Q81</f>
        <v>0</v>
      </c>
      <c r="R75" s="203">
        <f>R76+R79+R81</f>
        <v>0</v>
      </c>
      <c r="S75" s="100">
        <f>S76+S79+S81</f>
        <v>548000</v>
      </c>
      <c r="T75" s="100"/>
      <c r="U75" s="100">
        <f>U76+U79+U81</f>
        <v>67000</v>
      </c>
      <c r="V75" s="100">
        <f>V76+V79+V81</f>
        <v>36000</v>
      </c>
      <c r="W75" s="100">
        <f>W76+W79+W81</f>
        <v>33000</v>
      </c>
      <c r="X75" s="100">
        <f t="shared" si="81"/>
        <v>136000</v>
      </c>
      <c r="Y75" s="100">
        <f t="shared" si="9"/>
        <v>24.817518248175183</v>
      </c>
      <c r="AA75" s="100">
        <f>AA76+AA79+AA81</f>
        <v>45000</v>
      </c>
      <c r="AB75" s="100">
        <f>AB76+AB79+AB81</f>
        <v>49000</v>
      </c>
      <c r="AC75" s="100">
        <f>AC76+AC79+AC81</f>
        <v>50000</v>
      </c>
      <c r="AD75" s="100">
        <f t="shared" si="82"/>
        <v>144000</v>
      </c>
      <c r="AE75" s="100">
        <f t="shared" si="83"/>
        <v>26.277372262773724</v>
      </c>
      <c r="AG75" s="100">
        <f t="shared" si="70"/>
        <v>280000</v>
      </c>
      <c r="AH75" s="100">
        <f t="shared" si="11"/>
        <v>51.094890510948908</v>
      </c>
      <c r="AJ75" s="100">
        <f>AJ76+AJ79+AJ81</f>
        <v>89000</v>
      </c>
      <c r="AK75" s="100">
        <f>AK76+AK79+AK81</f>
        <v>39000</v>
      </c>
      <c r="AL75" s="100">
        <f>AL76+AL79+AL81</f>
        <v>49000</v>
      </c>
      <c r="AM75" s="100">
        <f t="shared" si="84"/>
        <v>177000</v>
      </c>
      <c r="AN75" s="100">
        <f t="shared" si="85"/>
        <v>32.299270072992698</v>
      </c>
      <c r="AP75" s="100">
        <f>AP76+AP79+AP81</f>
        <v>37000</v>
      </c>
      <c r="AQ75" s="100">
        <f>AQ76+AQ79+AQ81</f>
        <v>37000</v>
      </c>
      <c r="AR75" s="100">
        <f>AR76+AR79+AR81</f>
        <v>17000</v>
      </c>
      <c r="AS75" s="100">
        <f t="shared" si="86"/>
        <v>91000</v>
      </c>
      <c r="AT75" s="100">
        <f t="shared" si="87"/>
        <v>16.605839416058394</v>
      </c>
      <c r="AV75" s="100">
        <f>AM75+AS75</f>
        <v>268000</v>
      </c>
      <c r="AW75" s="100">
        <f t="shared" si="14"/>
        <v>48.905109489051092</v>
      </c>
      <c r="AY75" s="100">
        <f t="shared" si="15"/>
        <v>548000</v>
      </c>
      <c r="AZ75" s="100">
        <f t="shared" si="16"/>
        <v>100</v>
      </c>
      <c r="BB75" s="100">
        <f t="shared" si="51"/>
        <v>0</v>
      </c>
      <c r="BC75" s="98">
        <f t="shared" si="74"/>
        <v>0</v>
      </c>
      <c r="BD75" s="100">
        <f t="shared" si="53"/>
        <v>548000</v>
      </c>
      <c r="BE75" s="483"/>
      <c r="BF75" s="90">
        <f t="shared" si="17"/>
        <v>0</v>
      </c>
    </row>
    <row r="76" spans="1:58" ht="30" customHeight="1" x14ac:dyDescent="0.2">
      <c r="A76" s="12"/>
      <c r="B76" s="3"/>
      <c r="C76" s="3"/>
      <c r="D76" s="8"/>
      <c r="E76" s="7"/>
      <c r="F76" s="3"/>
      <c r="G76" s="4"/>
      <c r="H76" s="5"/>
      <c r="I76" s="6"/>
      <c r="J76" s="24" t="s">
        <v>74</v>
      </c>
      <c r="K76" s="27"/>
      <c r="L76" s="142"/>
      <c r="M76" s="8"/>
      <c r="N76" s="31" t="s">
        <v>24</v>
      </c>
      <c r="O76" s="44">
        <v>755000</v>
      </c>
      <c r="P76" s="97">
        <f>P77+P78</f>
        <v>0</v>
      </c>
      <c r="Q76" s="193">
        <f>Q77+Q78</f>
        <v>0</v>
      </c>
      <c r="R76" s="194">
        <f>R77+R78</f>
        <v>0</v>
      </c>
      <c r="S76" s="97">
        <f>S77+S78</f>
        <v>466000</v>
      </c>
      <c r="T76" s="97"/>
      <c r="U76" s="97">
        <f>U77+U78</f>
        <v>61000</v>
      </c>
      <c r="V76" s="97">
        <f>V77+V78</f>
        <v>31000</v>
      </c>
      <c r="W76" s="97">
        <f>W77+W78</f>
        <v>30000</v>
      </c>
      <c r="X76" s="97">
        <f t="shared" si="81"/>
        <v>122000</v>
      </c>
      <c r="Y76" s="97">
        <f t="shared" si="9"/>
        <v>26.180257510729614</v>
      </c>
      <c r="AA76" s="97">
        <f>AA77+AA78</f>
        <v>40000</v>
      </c>
      <c r="AB76" s="97">
        <f>AB77+AB78</f>
        <v>40000</v>
      </c>
      <c r="AC76" s="97">
        <f>AC77+AC78</f>
        <v>41000</v>
      </c>
      <c r="AD76" s="97">
        <f t="shared" si="82"/>
        <v>121000</v>
      </c>
      <c r="AE76" s="97">
        <f t="shared" si="83"/>
        <v>25.965665236051503</v>
      </c>
      <c r="AG76" s="97">
        <f t="shared" si="70"/>
        <v>243000</v>
      </c>
      <c r="AH76" s="97">
        <f t="shared" si="11"/>
        <v>52.145922746781117</v>
      </c>
      <c r="AJ76" s="97">
        <f>AJ77+AJ78</f>
        <v>81000</v>
      </c>
      <c r="AK76" s="97">
        <f>AK77+AK78</f>
        <v>31000</v>
      </c>
      <c r="AL76" s="97">
        <f>AL77+AL78</f>
        <v>41000</v>
      </c>
      <c r="AM76" s="97">
        <f t="shared" si="84"/>
        <v>153000</v>
      </c>
      <c r="AN76" s="97">
        <f t="shared" si="85"/>
        <v>32.832618025751074</v>
      </c>
      <c r="AP76" s="97">
        <f>AP77+AP78</f>
        <v>30000</v>
      </c>
      <c r="AQ76" s="97">
        <f>AQ77+AQ78</f>
        <v>30000</v>
      </c>
      <c r="AR76" s="97">
        <f>AR77+AR78</f>
        <v>10000</v>
      </c>
      <c r="AS76" s="97">
        <f t="shared" si="86"/>
        <v>70000</v>
      </c>
      <c r="AT76" s="97">
        <f t="shared" si="87"/>
        <v>15.021459227467812</v>
      </c>
      <c r="AV76" s="97">
        <f>AV77+AV78</f>
        <v>223000</v>
      </c>
      <c r="AW76" s="97">
        <f t="shared" si="14"/>
        <v>47.854077253218883</v>
      </c>
      <c r="AY76" s="97">
        <f>AY77+AY78</f>
        <v>466000</v>
      </c>
      <c r="AZ76" s="97">
        <f t="shared" si="16"/>
        <v>100</v>
      </c>
      <c r="BB76" s="97">
        <f t="shared" si="51"/>
        <v>0</v>
      </c>
      <c r="BC76" s="98">
        <f t="shared" si="74"/>
        <v>0</v>
      </c>
      <c r="BD76" s="97">
        <f t="shared" si="53"/>
        <v>466000</v>
      </c>
      <c r="BE76" s="483"/>
      <c r="BF76" s="90">
        <f t="shared" ref="BF76:BF139" si="88">S76-AY76</f>
        <v>0</v>
      </c>
    </row>
    <row r="77" spans="1:58" ht="30" customHeight="1" x14ac:dyDescent="0.2">
      <c r="A77" s="12"/>
      <c r="B77" s="3"/>
      <c r="C77" s="3"/>
      <c r="D77" s="8"/>
      <c r="E77" s="7"/>
      <c r="F77" s="3"/>
      <c r="G77" s="4"/>
      <c r="H77" s="5"/>
      <c r="I77" s="6"/>
      <c r="J77" s="7"/>
      <c r="K77" s="59">
        <v>1</v>
      </c>
      <c r="L77" s="142"/>
      <c r="M77" s="8"/>
      <c r="N77" s="41" t="s">
        <v>31</v>
      </c>
      <c r="O77" s="45">
        <v>750000</v>
      </c>
      <c r="P77" s="98"/>
      <c r="Q77" s="98"/>
      <c r="R77" s="98"/>
      <c r="S77" s="98">
        <v>460000</v>
      </c>
      <c r="T77" s="98"/>
      <c r="U77" s="98">
        <v>60000</v>
      </c>
      <c r="V77" s="98">
        <v>30000</v>
      </c>
      <c r="W77" s="98">
        <v>30000</v>
      </c>
      <c r="X77" s="98">
        <f t="shared" ref="X77" si="89">SUM(U77:W77)</f>
        <v>120000</v>
      </c>
      <c r="Y77" s="98">
        <f t="shared" ref="Y77" si="90">X77/(S77/100)</f>
        <v>26.086956521739129</v>
      </c>
      <c r="AA77" s="98">
        <v>40000</v>
      </c>
      <c r="AB77" s="98">
        <v>40000</v>
      </c>
      <c r="AC77" s="98">
        <v>40000</v>
      </c>
      <c r="AD77" s="98">
        <f t="shared" ref="AD77" si="91">SUM(AA77:AC77)</f>
        <v>120000</v>
      </c>
      <c r="AE77" s="98">
        <f t="shared" si="83"/>
        <v>26.086956521739129</v>
      </c>
      <c r="AG77" s="98">
        <f t="shared" si="70"/>
        <v>240000</v>
      </c>
      <c r="AH77" s="98">
        <f t="shared" ref="AH77" si="92">AG77/(S77/100)</f>
        <v>52.173913043478258</v>
      </c>
      <c r="AJ77" s="98">
        <v>80000</v>
      </c>
      <c r="AK77" s="98">
        <v>30000</v>
      </c>
      <c r="AL77" s="98">
        <v>40000</v>
      </c>
      <c r="AM77" s="98">
        <f t="shared" ref="AM77" si="93">SUM(AJ77:AL77)</f>
        <v>150000</v>
      </c>
      <c r="AN77" s="98">
        <f t="shared" si="85"/>
        <v>32.608695652173914</v>
      </c>
      <c r="AP77" s="98">
        <v>30000</v>
      </c>
      <c r="AQ77" s="98">
        <v>30000</v>
      </c>
      <c r="AR77" s="98">
        <v>10000</v>
      </c>
      <c r="AS77" s="98">
        <f t="shared" ref="AS77" si="94">SUM(AP77:AR77)</f>
        <v>70000</v>
      </c>
      <c r="AT77" s="98">
        <f t="shared" si="87"/>
        <v>15.217391304347826</v>
      </c>
      <c r="AV77" s="98">
        <f t="shared" ref="AV77" si="95">AM77+AS77</f>
        <v>220000</v>
      </c>
      <c r="AW77" s="98">
        <f t="shared" ref="AW77" si="96">AV77/(S77/100)</f>
        <v>47.826086956521742</v>
      </c>
      <c r="AY77" s="98">
        <f t="shared" ref="AY77" si="97">AG77+AV77</f>
        <v>460000</v>
      </c>
      <c r="AZ77" s="98">
        <f t="shared" ref="AZ77" si="98">AY77/(S77/100)</f>
        <v>100</v>
      </c>
      <c r="BB77" s="98">
        <f t="shared" si="51"/>
        <v>0</v>
      </c>
      <c r="BC77" s="98">
        <f t="shared" si="74"/>
        <v>0</v>
      </c>
      <c r="BD77" s="98">
        <f t="shared" si="53"/>
        <v>460000</v>
      </c>
      <c r="BE77" s="483"/>
      <c r="BF77" s="90">
        <f t="shared" si="88"/>
        <v>0</v>
      </c>
    </row>
    <row r="78" spans="1:58" ht="30" customHeight="1" x14ac:dyDescent="0.2">
      <c r="A78" s="12"/>
      <c r="B78" s="3"/>
      <c r="C78" s="3"/>
      <c r="D78" s="8"/>
      <c r="E78" s="7"/>
      <c r="F78" s="3"/>
      <c r="G78" s="4"/>
      <c r="H78" s="5"/>
      <c r="I78" s="6"/>
      <c r="J78" s="7"/>
      <c r="K78" s="59">
        <v>4</v>
      </c>
      <c r="L78" s="142"/>
      <c r="M78" s="8"/>
      <c r="N78" s="41" t="s">
        <v>67</v>
      </c>
      <c r="O78" s="45">
        <v>5000</v>
      </c>
      <c r="P78" s="98"/>
      <c r="Q78" s="98"/>
      <c r="R78" s="98"/>
      <c r="S78" s="98">
        <v>6000</v>
      </c>
      <c r="T78" s="98"/>
      <c r="U78" s="98">
        <v>1000</v>
      </c>
      <c r="V78" s="98">
        <v>1000</v>
      </c>
      <c r="W78" s="98">
        <v>0</v>
      </c>
      <c r="X78" s="98">
        <f t="shared" si="81"/>
        <v>2000</v>
      </c>
      <c r="Y78" s="98">
        <f t="shared" ref="Y78:Y84" si="99">X78/(S78/100)</f>
        <v>33.333333333333336</v>
      </c>
      <c r="AA78" s="98">
        <v>0</v>
      </c>
      <c r="AB78" s="98">
        <v>0</v>
      </c>
      <c r="AC78" s="98">
        <v>1000</v>
      </c>
      <c r="AD78" s="98">
        <f t="shared" si="82"/>
        <v>1000</v>
      </c>
      <c r="AE78" s="98">
        <f t="shared" si="83"/>
        <v>16.666666666666668</v>
      </c>
      <c r="AG78" s="98">
        <f t="shared" si="70"/>
        <v>3000</v>
      </c>
      <c r="AH78" s="98">
        <f t="shared" ref="AH78:AH84" si="100">AG78/(S78/100)</f>
        <v>50</v>
      </c>
      <c r="AJ78" s="98">
        <v>1000</v>
      </c>
      <c r="AK78" s="98">
        <v>1000</v>
      </c>
      <c r="AL78" s="98">
        <v>1000</v>
      </c>
      <c r="AM78" s="98">
        <f t="shared" si="84"/>
        <v>3000</v>
      </c>
      <c r="AN78" s="98">
        <f t="shared" si="85"/>
        <v>50</v>
      </c>
      <c r="AP78" s="98">
        <v>0</v>
      </c>
      <c r="AQ78" s="98">
        <v>0</v>
      </c>
      <c r="AR78" s="98"/>
      <c r="AS78" s="98">
        <f t="shared" si="86"/>
        <v>0</v>
      </c>
      <c r="AT78" s="98">
        <f t="shared" si="87"/>
        <v>0</v>
      </c>
      <c r="AV78" s="98">
        <f t="shared" ref="AV78:AV84" si="101">AM78+AS78</f>
        <v>3000</v>
      </c>
      <c r="AW78" s="98">
        <f t="shared" ref="AW78:AW84" si="102">AV78/(S78/100)</f>
        <v>50</v>
      </c>
      <c r="AY78" s="98">
        <f t="shared" ref="AY78:AY84" si="103">AG78+AV78</f>
        <v>6000</v>
      </c>
      <c r="AZ78" s="98">
        <f t="shared" ref="AZ78:AZ84" si="104">AY78/(S78/100)</f>
        <v>100</v>
      </c>
      <c r="BB78" s="98">
        <f t="shared" si="51"/>
        <v>0</v>
      </c>
      <c r="BC78" s="98">
        <f t="shared" si="74"/>
        <v>0</v>
      </c>
      <c r="BD78" s="98">
        <f t="shared" si="53"/>
        <v>6000</v>
      </c>
      <c r="BE78" s="483"/>
      <c r="BF78" s="90">
        <f t="shared" si="88"/>
        <v>0</v>
      </c>
    </row>
    <row r="79" spans="1:58" ht="30" customHeight="1" x14ac:dyDescent="0.2">
      <c r="A79" s="12"/>
      <c r="B79" s="3"/>
      <c r="C79" s="3"/>
      <c r="D79" s="8"/>
      <c r="E79" s="7"/>
      <c r="F79" s="3"/>
      <c r="G79" s="4"/>
      <c r="H79" s="5"/>
      <c r="I79" s="6"/>
      <c r="J79" s="24" t="s">
        <v>68</v>
      </c>
      <c r="K79" s="27"/>
      <c r="L79" s="142"/>
      <c r="M79" s="8"/>
      <c r="N79" s="31" t="s">
        <v>32</v>
      </c>
      <c r="O79" s="44">
        <v>2000</v>
      </c>
      <c r="P79" s="97">
        <f>P80</f>
        <v>0</v>
      </c>
      <c r="Q79" s="193">
        <f>Q80</f>
        <v>0</v>
      </c>
      <c r="R79" s="194">
        <f>R80</f>
        <v>0</v>
      </c>
      <c r="S79" s="97">
        <f>S80</f>
        <v>4000</v>
      </c>
      <c r="T79" s="97"/>
      <c r="U79" s="97">
        <f>U80</f>
        <v>1000</v>
      </c>
      <c r="V79" s="97">
        <f>V80</f>
        <v>0</v>
      </c>
      <c r="W79" s="97">
        <f>W80</f>
        <v>0</v>
      </c>
      <c r="X79" s="97">
        <f t="shared" si="81"/>
        <v>1000</v>
      </c>
      <c r="Y79" s="97">
        <f t="shared" si="99"/>
        <v>25</v>
      </c>
      <c r="AA79" s="97">
        <f>AA80</f>
        <v>1000</v>
      </c>
      <c r="AB79" s="97">
        <f>AB80</f>
        <v>1000</v>
      </c>
      <c r="AC79" s="97">
        <f>AC80</f>
        <v>1000</v>
      </c>
      <c r="AD79" s="97">
        <f t="shared" si="82"/>
        <v>3000</v>
      </c>
      <c r="AE79" s="97">
        <f t="shared" si="83"/>
        <v>75</v>
      </c>
      <c r="AG79" s="97">
        <f t="shared" si="70"/>
        <v>4000</v>
      </c>
      <c r="AH79" s="97">
        <f t="shared" si="100"/>
        <v>100</v>
      </c>
      <c r="AJ79" s="97">
        <f>AJ80</f>
        <v>0</v>
      </c>
      <c r="AK79" s="97">
        <f>AK80</f>
        <v>0</v>
      </c>
      <c r="AL79" s="97">
        <f>AL80</f>
        <v>0</v>
      </c>
      <c r="AM79" s="97">
        <f t="shared" si="84"/>
        <v>0</v>
      </c>
      <c r="AN79" s="97">
        <f t="shared" si="85"/>
        <v>0</v>
      </c>
      <c r="AP79" s="97">
        <f>AP80</f>
        <v>0</v>
      </c>
      <c r="AQ79" s="97">
        <f>AQ80</f>
        <v>0</v>
      </c>
      <c r="AR79" s="97">
        <f>AR80</f>
        <v>0</v>
      </c>
      <c r="AS79" s="97">
        <f t="shared" si="86"/>
        <v>0</v>
      </c>
      <c r="AT79" s="97">
        <f t="shared" si="87"/>
        <v>0</v>
      </c>
      <c r="AV79" s="97">
        <f t="shared" si="101"/>
        <v>0</v>
      </c>
      <c r="AW79" s="97">
        <f t="shared" si="102"/>
        <v>0</v>
      </c>
      <c r="AY79" s="97">
        <f t="shared" si="103"/>
        <v>4000</v>
      </c>
      <c r="AZ79" s="97">
        <f t="shared" si="104"/>
        <v>100</v>
      </c>
      <c r="BB79" s="97">
        <f t="shared" si="51"/>
        <v>0</v>
      </c>
      <c r="BC79" s="98">
        <f t="shared" si="74"/>
        <v>0</v>
      </c>
      <c r="BD79" s="97">
        <f t="shared" si="53"/>
        <v>4000</v>
      </c>
      <c r="BE79" s="483"/>
      <c r="BF79" s="90">
        <f t="shared" si="88"/>
        <v>0</v>
      </c>
    </row>
    <row r="80" spans="1:58" ht="30" customHeight="1" x14ac:dyDescent="0.2">
      <c r="A80" s="12"/>
      <c r="B80" s="3"/>
      <c r="C80" s="3"/>
      <c r="D80" s="8"/>
      <c r="E80" s="7"/>
      <c r="F80" s="3"/>
      <c r="G80" s="4"/>
      <c r="H80" s="5"/>
      <c r="I80" s="6"/>
      <c r="J80" s="7"/>
      <c r="K80" s="59">
        <v>4</v>
      </c>
      <c r="L80" s="142"/>
      <c r="M80" s="8"/>
      <c r="N80" s="41" t="s">
        <v>67</v>
      </c>
      <c r="O80" s="45">
        <v>2000</v>
      </c>
      <c r="P80" s="98"/>
      <c r="Q80" s="98"/>
      <c r="R80" s="98"/>
      <c r="S80" s="98">
        <v>4000</v>
      </c>
      <c r="T80" s="98"/>
      <c r="U80" s="98">
        <v>1000</v>
      </c>
      <c r="V80" s="98">
        <v>0</v>
      </c>
      <c r="W80" s="98"/>
      <c r="X80" s="98">
        <f t="shared" si="81"/>
        <v>1000</v>
      </c>
      <c r="Y80" s="98">
        <f t="shared" si="99"/>
        <v>25</v>
      </c>
      <c r="AA80" s="98">
        <v>1000</v>
      </c>
      <c r="AB80" s="98">
        <v>1000</v>
      </c>
      <c r="AC80" s="98">
        <v>1000</v>
      </c>
      <c r="AD80" s="98">
        <f t="shared" si="82"/>
        <v>3000</v>
      </c>
      <c r="AE80" s="98">
        <f t="shared" si="83"/>
        <v>75</v>
      </c>
      <c r="AG80" s="98">
        <f t="shared" si="70"/>
        <v>4000</v>
      </c>
      <c r="AH80" s="98">
        <f t="shared" si="100"/>
        <v>100</v>
      </c>
      <c r="AJ80" s="98">
        <v>0</v>
      </c>
      <c r="AK80" s="98">
        <v>0</v>
      </c>
      <c r="AL80" s="98"/>
      <c r="AM80" s="98">
        <f t="shared" si="84"/>
        <v>0</v>
      </c>
      <c r="AN80" s="98">
        <f t="shared" si="85"/>
        <v>0</v>
      </c>
      <c r="AP80" s="98"/>
      <c r="AQ80" s="98"/>
      <c r="AR80" s="98"/>
      <c r="AS80" s="98">
        <f t="shared" si="86"/>
        <v>0</v>
      </c>
      <c r="AT80" s="98">
        <f t="shared" si="87"/>
        <v>0</v>
      </c>
      <c r="AV80" s="98">
        <f t="shared" si="101"/>
        <v>0</v>
      </c>
      <c r="AW80" s="98">
        <f t="shared" si="102"/>
        <v>0</v>
      </c>
      <c r="AY80" s="98">
        <f t="shared" si="103"/>
        <v>4000</v>
      </c>
      <c r="AZ80" s="98">
        <f t="shared" si="104"/>
        <v>100</v>
      </c>
      <c r="BB80" s="98">
        <f t="shared" si="51"/>
        <v>0</v>
      </c>
      <c r="BC80" s="98">
        <f t="shared" si="74"/>
        <v>0</v>
      </c>
      <c r="BD80" s="98">
        <f t="shared" si="53"/>
        <v>4000</v>
      </c>
      <c r="BE80" s="483"/>
      <c r="BF80" s="90">
        <f t="shared" si="88"/>
        <v>0</v>
      </c>
    </row>
    <row r="81" spans="1:58" ht="30" customHeight="1" x14ac:dyDescent="0.2">
      <c r="A81" s="12"/>
      <c r="B81" s="3"/>
      <c r="C81" s="3"/>
      <c r="D81" s="8"/>
      <c r="E81" s="7"/>
      <c r="F81" s="3"/>
      <c r="G81" s="4"/>
      <c r="H81" s="5"/>
      <c r="I81" s="6"/>
      <c r="J81" s="24" t="s">
        <v>69</v>
      </c>
      <c r="K81" s="27"/>
      <c r="L81" s="142"/>
      <c r="M81" s="8"/>
      <c r="N81" s="31" t="s">
        <v>16</v>
      </c>
      <c r="O81" s="44">
        <v>82000</v>
      </c>
      <c r="P81" s="97">
        <f>P82+P83+P84</f>
        <v>0</v>
      </c>
      <c r="Q81" s="193">
        <f>Q82+Q83+Q84</f>
        <v>0</v>
      </c>
      <c r="R81" s="194">
        <f>R82+R83+R84</f>
        <v>0</v>
      </c>
      <c r="S81" s="97">
        <f>S82+S83+S84</f>
        <v>78000</v>
      </c>
      <c r="T81" s="97"/>
      <c r="U81" s="97">
        <f>U82+U83+U84</f>
        <v>5000</v>
      </c>
      <c r="V81" s="97">
        <f>V82+V83+V84</f>
        <v>5000</v>
      </c>
      <c r="W81" s="97">
        <f>W82+W83+W84</f>
        <v>3000</v>
      </c>
      <c r="X81" s="97">
        <f t="shared" si="81"/>
        <v>13000</v>
      </c>
      <c r="Y81" s="97">
        <f t="shared" si="99"/>
        <v>16.666666666666668</v>
      </c>
      <c r="AA81" s="97">
        <f>AA82+AA83+AA84</f>
        <v>4000</v>
      </c>
      <c r="AB81" s="97">
        <f>AB82+AB83+AB84</f>
        <v>8000</v>
      </c>
      <c r="AC81" s="97">
        <f>AC82+AC83+AC84</f>
        <v>8000</v>
      </c>
      <c r="AD81" s="97">
        <f t="shared" si="82"/>
        <v>20000</v>
      </c>
      <c r="AE81" s="97">
        <f t="shared" si="83"/>
        <v>25.641025641025642</v>
      </c>
      <c r="AG81" s="97">
        <f t="shared" si="70"/>
        <v>33000</v>
      </c>
      <c r="AH81" s="97">
        <f t="shared" si="100"/>
        <v>42.307692307692307</v>
      </c>
      <c r="AJ81" s="97">
        <f>AJ82+AJ83+AJ84</f>
        <v>8000</v>
      </c>
      <c r="AK81" s="97">
        <f>AK82+AK83+AK84</f>
        <v>8000</v>
      </c>
      <c r="AL81" s="97">
        <f>AL82+AL83+AL84</f>
        <v>8000</v>
      </c>
      <c r="AM81" s="97">
        <f t="shared" si="84"/>
        <v>24000</v>
      </c>
      <c r="AN81" s="97">
        <f t="shared" si="85"/>
        <v>30.76923076923077</v>
      </c>
      <c r="AP81" s="97">
        <f>AP82+AP83+AP84</f>
        <v>7000</v>
      </c>
      <c r="AQ81" s="97">
        <f>AQ82+AQ83+AQ84</f>
        <v>7000</v>
      </c>
      <c r="AR81" s="97">
        <f>AR82+AR83+AR84</f>
        <v>7000</v>
      </c>
      <c r="AS81" s="97">
        <f t="shared" si="86"/>
        <v>21000</v>
      </c>
      <c r="AT81" s="97">
        <f t="shared" si="87"/>
        <v>26.923076923076923</v>
      </c>
      <c r="AV81" s="97">
        <f t="shared" si="101"/>
        <v>45000</v>
      </c>
      <c r="AW81" s="97">
        <f t="shared" si="102"/>
        <v>57.692307692307693</v>
      </c>
      <c r="AY81" s="97">
        <f t="shared" si="103"/>
        <v>78000</v>
      </c>
      <c r="AZ81" s="97">
        <f t="shared" si="104"/>
        <v>100</v>
      </c>
      <c r="BB81" s="97">
        <f t="shared" si="51"/>
        <v>0</v>
      </c>
      <c r="BC81" s="98">
        <f t="shared" si="74"/>
        <v>0</v>
      </c>
      <c r="BD81" s="97">
        <f t="shared" si="53"/>
        <v>78000</v>
      </c>
      <c r="BE81" s="483"/>
      <c r="BF81" s="90">
        <f t="shared" si="88"/>
        <v>0</v>
      </c>
    </row>
    <row r="82" spans="1:58" ht="30" customHeight="1" x14ac:dyDescent="0.2">
      <c r="A82" s="12"/>
      <c r="B82" s="3"/>
      <c r="C82" s="3"/>
      <c r="D82" s="8"/>
      <c r="E82" s="7"/>
      <c r="F82" s="3"/>
      <c r="G82" s="4"/>
      <c r="H82" s="5"/>
      <c r="I82" s="6"/>
      <c r="J82" s="7"/>
      <c r="K82" s="59">
        <v>2</v>
      </c>
      <c r="L82" s="142"/>
      <c r="M82" s="8"/>
      <c r="N82" s="41" t="s">
        <v>17</v>
      </c>
      <c r="O82" s="45">
        <v>41000</v>
      </c>
      <c r="P82" s="98"/>
      <c r="Q82" s="98"/>
      <c r="R82" s="98"/>
      <c r="S82" s="98">
        <v>37000</v>
      </c>
      <c r="T82" s="98"/>
      <c r="U82" s="98">
        <v>3000</v>
      </c>
      <c r="V82" s="98">
        <v>3000</v>
      </c>
      <c r="W82" s="98">
        <v>1000</v>
      </c>
      <c r="X82" s="98">
        <f t="shared" si="81"/>
        <v>7000</v>
      </c>
      <c r="Y82" s="98">
        <f t="shared" si="99"/>
        <v>18.918918918918919</v>
      </c>
      <c r="AA82" s="98">
        <v>3000</v>
      </c>
      <c r="AB82" s="98">
        <v>3000</v>
      </c>
      <c r="AC82" s="98">
        <v>3000</v>
      </c>
      <c r="AD82" s="98">
        <f t="shared" si="82"/>
        <v>9000</v>
      </c>
      <c r="AE82" s="98">
        <f t="shared" si="83"/>
        <v>24.324324324324323</v>
      </c>
      <c r="AG82" s="98">
        <f t="shared" si="70"/>
        <v>16000</v>
      </c>
      <c r="AH82" s="98">
        <f t="shared" si="100"/>
        <v>43.243243243243242</v>
      </c>
      <c r="AJ82" s="98">
        <v>4000</v>
      </c>
      <c r="AK82" s="98">
        <v>4000</v>
      </c>
      <c r="AL82" s="98">
        <v>4000</v>
      </c>
      <c r="AM82" s="98">
        <f t="shared" si="84"/>
        <v>12000</v>
      </c>
      <c r="AN82" s="98">
        <f t="shared" si="85"/>
        <v>32.432432432432435</v>
      </c>
      <c r="AP82" s="98">
        <v>3000</v>
      </c>
      <c r="AQ82" s="98">
        <v>3000</v>
      </c>
      <c r="AR82" s="98">
        <v>3000</v>
      </c>
      <c r="AS82" s="98">
        <f t="shared" si="86"/>
        <v>9000</v>
      </c>
      <c r="AT82" s="98">
        <f t="shared" si="87"/>
        <v>24.324324324324323</v>
      </c>
      <c r="AV82" s="98">
        <f t="shared" si="101"/>
        <v>21000</v>
      </c>
      <c r="AW82" s="98">
        <f t="shared" si="102"/>
        <v>56.756756756756758</v>
      </c>
      <c r="AY82" s="98">
        <f t="shared" si="103"/>
        <v>37000</v>
      </c>
      <c r="AZ82" s="98">
        <f t="shared" si="104"/>
        <v>100</v>
      </c>
      <c r="BB82" s="98">
        <f t="shared" si="51"/>
        <v>0</v>
      </c>
      <c r="BC82" s="98">
        <f t="shared" si="74"/>
        <v>0</v>
      </c>
      <c r="BD82" s="98">
        <f t="shared" si="53"/>
        <v>37000</v>
      </c>
      <c r="BE82" s="483"/>
      <c r="BF82" s="90">
        <f t="shared" si="88"/>
        <v>0</v>
      </c>
    </row>
    <row r="83" spans="1:58" ht="30" customHeight="1" x14ac:dyDescent="0.2">
      <c r="A83" s="12"/>
      <c r="B83" s="3"/>
      <c r="C83" s="3"/>
      <c r="D83" s="8"/>
      <c r="E83" s="7"/>
      <c r="F83" s="3"/>
      <c r="G83" s="4"/>
      <c r="H83" s="5"/>
      <c r="I83" s="6"/>
      <c r="J83" s="7"/>
      <c r="K83" s="59">
        <v>5</v>
      </c>
      <c r="L83" s="142"/>
      <c r="M83" s="8"/>
      <c r="N83" s="41" t="s">
        <v>19</v>
      </c>
      <c r="O83" s="45">
        <v>8000</v>
      </c>
      <c r="P83" s="98"/>
      <c r="Q83" s="98"/>
      <c r="R83" s="98"/>
      <c r="S83" s="98">
        <v>10000</v>
      </c>
      <c r="T83" s="98"/>
      <c r="U83" s="98">
        <v>1000</v>
      </c>
      <c r="V83" s="98">
        <v>2000</v>
      </c>
      <c r="W83" s="98">
        <v>2000</v>
      </c>
      <c r="X83" s="98">
        <f t="shared" si="81"/>
        <v>5000</v>
      </c>
      <c r="Y83" s="98">
        <f t="shared" si="99"/>
        <v>50</v>
      </c>
      <c r="AA83" s="98">
        <v>1000</v>
      </c>
      <c r="AB83" s="98">
        <v>2000</v>
      </c>
      <c r="AC83" s="98">
        <v>2000</v>
      </c>
      <c r="AD83" s="98">
        <f t="shared" si="82"/>
        <v>5000</v>
      </c>
      <c r="AE83" s="98">
        <f t="shared" si="83"/>
        <v>50</v>
      </c>
      <c r="AG83" s="98">
        <f t="shared" si="70"/>
        <v>10000</v>
      </c>
      <c r="AH83" s="98">
        <f t="shared" si="100"/>
        <v>100</v>
      </c>
      <c r="AJ83" s="98"/>
      <c r="AK83" s="98"/>
      <c r="AL83" s="98"/>
      <c r="AM83" s="98">
        <f t="shared" si="84"/>
        <v>0</v>
      </c>
      <c r="AN83" s="98">
        <f t="shared" si="85"/>
        <v>0</v>
      </c>
      <c r="AP83" s="98"/>
      <c r="AQ83" s="98"/>
      <c r="AR83" s="98"/>
      <c r="AS83" s="98">
        <f t="shared" si="86"/>
        <v>0</v>
      </c>
      <c r="AT83" s="98">
        <f t="shared" si="87"/>
        <v>0</v>
      </c>
      <c r="AV83" s="98">
        <f t="shared" si="101"/>
        <v>0</v>
      </c>
      <c r="AW83" s="98">
        <f t="shared" si="102"/>
        <v>0</v>
      </c>
      <c r="AY83" s="98">
        <f t="shared" si="103"/>
        <v>10000</v>
      </c>
      <c r="AZ83" s="98">
        <f t="shared" si="104"/>
        <v>100</v>
      </c>
      <c r="BB83" s="98">
        <f t="shared" si="51"/>
        <v>0</v>
      </c>
      <c r="BC83" s="98">
        <f t="shared" si="74"/>
        <v>0</v>
      </c>
      <c r="BD83" s="98">
        <f t="shared" si="53"/>
        <v>10000</v>
      </c>
      <c r="BE83" s="483"/>
      <c r="BF83" s="90">
        <f t="shared" si="88"/>
        <v>0</v>
      </c>
    </row>
    <row r="84" spans="1:58" ht="30" customHeight="1" x14ac:dyDescent="0.2">
      <c r="A84" s="12"/>
      <c r="B84" s="3"/>
      <c r="C84" s="3"/>
      <c r="D84" s="8"/>
      <c r="E84" s="7"/>
      <c r="F84" s="3"/>
      <c r="G84" s="4"/>
      <c r="H84" s="5"/>
      <c r="I84" s="6"/>
      <c r="J84" s="7"/>
      <c r="K84" s="59">
        <v>7</v>
      </c>
      <c r="L84" s="142"/>
      <c r="M84" s="8"/>
      <c r="N84" s="41" t="s">
        <v>110</v>
      </c>
      <c r="O84" s="45">
        <v>33000</v>
      </c>
      <c r="P84" s="98"/>
      <c r="Q84" s="98"/>
      <c r="R84" s="98"/>
      <c r="S84" s="98">
        <v>31000</v>
      </c>
      <c r="T84" s="98"/>
      <c r="U84" s="98">
        <v>1000</v>
      </c>
      <c r="V84" s="98">
        <v>0</v>
      </c>
      <c r="W84" s="98"/>
      <c r="X84" s="98">
        <f t="shared" si="81"/>
        <v>1000</v>
      </c>
      <c r="Y84" s="98">
        <f t="shared" si="99"/>
        <v>3.225806451612903</v>
      </c>
      <c r="AA84" s="98">
        <v>0</v>
      </c>
      <c r="AB84" s="98">
        <v>3000</v>
      </c>
      <c r="AC84" s="98">
        <v>3000</v>
      </c>
      <c r="AD84" s="98">
        <f t="shared" si="82"/>
        <v>6000</v>
      </c>
      <c r="AE84" s="98">
        <f t="shared" si="83"/>
        <v>19.35483870967742</v>
      </c>
      <c r="AG84" s="98">
        <f t="shared" si="70"/>
        <v>7000</v>
      </c>
      <c r="AH84" s="98">
        <f t="shared" si="100"/>
        <v>22.580645161290324</v>
      </c>
      <c r="AJ84" s="98">
        <v>4000</v>
      </c>
      <c r="AK84" s="98">
        <v>4000</v>
      </c>
      <c r="AL84" s="98">
        <v>4000</v>
      </c>
      <c r="AM84" s="98">
        <f t="shared" si="84"/>
        <v>12000</v>
      </c>
      <c r="AN84" s="98">
        <f t="shared" si="85"/>
        <v>38.70967741935484</v>
      </c>
      <c r="AP84" s="98">
        <v>4000</v>
      </c>
      <c r="AQ84" s="98">
        <v>4000</v>
      </c>
      <c r="AR84" s="98">
        <v>4000</v>
      </c>
      <c r="AS84" s="98">
        <f t="shared" si="86"/>
        <v>12000</v>
      </c>
      <c r="AT84" s="98">
        <f t="shared" si="87"/>
        <v>38.70967741935484</v>
      </c>
      <c r="AV84" s="98">
        <f t="shared" si="101"/>
        <v>24000</v>
      </c>
      <c r="AW84" s="98">
        <f t="shared" si="102"/>
        <v>77.41935483870968</v>
      </c>
      <c r="AY84" s="98">
        <f t="shared" si="103"/>
        <v>31000</v>
      </c>
      <c r="AZ84" s="98">
        <f t="shared" si="104"/>
        <v>100</v>
      </c>
      <c r="BB84" s="98">
        <f t="shared" si="51"/>
        <v>0</v>
      </c>
      <c r="BC84" s="98">
        <f t="shared" si="74"/>
        <v>0</v>
      </c>
      <c r="BD84" s="98">
        <f t="shared" si="53"/>
        <v>31000</v>
      </c>
      <c r="BE84" s="483"/>
      <c r="BF84" s="90">
        <f t="shared" si="88"/>
        <v>0</v>
      </c>
    </row>
    <row r="85" spans="1:58" ht="30" hidden="1" customHeight="1" x14ac:dyDescent="0.2">
      <c r="A85" s="12"/>
      <c r="B85" s="3"/>
      <c r="C85" s="3"/>
      <c r="D85" s="8"/>
      <c r="E85" s="7"/>
      <c r="F85" s="3"/>
      <c r="G85" s="21"/>
      <c r="H85" s="72" t="s">
        <v>75</v>
      </c>
      <c r="I85" s="88"/>
      <c r="J85" s="57"/>
      <c r="K85" s="171"/>
      <c r="L85" s="147"/>
      <c r="M85" s="58"/>
      <c r="N85" s="73" t="s">
        <v>101</v>
      </c>
      <c r="O85" s="60">
        <v>408000</v>
      </c>
      <c r="P85" s="104">
        <f>P86</f>
        <v>0</v>
      </c>
      <c r="Q85" s="204">
        <f>Q86</f>
        <v>0</v>
      </c>
      <c r="R85" s="205">
        <f>R86</f>
        <v>0</v>
      </c>
      <c r="S85" s="104">
        <f>S86</f>
        <v>0</v>
      </c>
      <c r="T85" s="104"/>
      <c r="U85" s="104">
        <f>U86</f>
        <v>0</v>
      </c>
      <c r="V85" s="104">
        <f>V86</f>
        <v>0</v>
      </c>
      <c r="W85" s="104">
        <f>W86</f>
        <v>0</v>
      </c>
      <c r="X85" s="104">
        <f>SUM(U85:W85)</f>
        <v>0</v>
      </c>
      <c r="Y85" s="104" t="e">
        <f t="shared" ref="Y85:Y138" si="105">X85/(S85/100)</f>
        <v>#DIV/0!</v>
      </c>
      <c r="AA85" s="104">
        <f>AA86</f>
        <v>0</v>
      </c>
      <c r="AB85" s="104">
        <f>AB86</f>
        <v>0</v>
      </c>
      <c r="AC85" s="104">
        <f>AC86</f>
        <v>0</v>
      </c>
      <c r="AD85" s="104">
        <f>SUM(AA85:AC85)</f>
        <v>0</v>
      </c>
      <c r="AE85" s="104" t="e">
        <f t="shared" ref="AE85:AE138" si="106">AD85/(S85/100)</f>
        <v>#DIV/0!</v>
      </c>
      <c r="AG85" s="104">
        <f t="shared" ref="AG85:AG92" si="107">X85+AD85</f>
        <v>0</v>
      </c>
      <c r="AH85" s="104" t="e">
        <f t="shared" ref="AH85:AH92" si="108">AG85/(S85/100)</f>
        <v>#DIV/0!</v>
      </c>
      <c r="AJ85" s="104">
        <f>AJ86</f>
        <v>0</v>
      </c>
      <c r="AK85" s="104">
        <f>AK86</f>
        <v>0</v>
      </c>
      <c r="AL85" s="104">
        <f>AL86</f>
        <v>0</v>
      </c>
      <c r="AM85" s="104">
        <f>SUM(AJ85:AL85)</f>
        <v>0</v>
      </c>
      <c r="AN85" s="104" t="e">
        <f t="shared" ref="AN85:AN138" si="109">AM85/(S85/100)</f>
        <v>#DIV/0!</v>
      </c>
      <c r="AP85" s="104">
        <f>AP86</f>
        <v>0</v>
      </c>
      <c r="AQ85" s="104">
        <f>AQ86</f>
        <v>0</v>
      </c>
      <c r="AR85" s="104">
        <f>AR86</f>
        <v>0</v>
      </c>
      <c r="AS85" s="104">
        <f>SUM(AP85:AR85)</f>
        <v>0</v>
      </c>
      <c r="AT85" s="104" t="e">
        <f t="shared" ref="AT85:AT138" si="110">AS85/(S85/100)</f>
        <v>#DIV/0!</v>
      </c>
      <c r="AV85" s="104">
        <f t="shared" ref="AV85:AV138" si="111">AM85+AS85</f>
        <v>0</v>
      </c>
      <c r="AW85" s="104" t="e">
        <f t="shared" ref="AW85:AW138" si="112">AV85/(S85/100)</f>
        <v>#DIV/0!</v>
      </c>
      <c r="AY85" s="104">
        <f>AG85+AV85</f>
        <v>0</v>
      </c>
      <c r="AZ85" s="354" t="e">
        <f t="shared" ref="AZ85:AZ138" si="113">AY85/(S85/100)</f>
        <v>#DIV/0!</v>
      </c>
      <c r="BB85" s="60">
        <f t="shared" ref="BB85:BB138" si="114">S85-AY85</f>
        <v>0</v>
      </c>
      <c r="BC85" s="104" t="e">
        <f t="shared" ref="BC85:BC92" si="115">BB85/(P85/100)</f>
        <v>#DIV/0!</v>
      </c>
      <c r="BD85" s="104">
        <f t="shared" ref="BD85:BD138" si="116">S85-BB85</f>
        <v>0</v>
      </c>
      <c r="BE85" s="483"/>
      <c r="BF85" s="90">
        <f t="shared" si="88"/>
        <v>0</v>
      </c>
    </row>
    <row r="86" spans="1:58" ht="30" hidden="1" customHeight="1" x14ac:dyDescent="0.2">
      <c r="A86" s="12"/>
      <c r="B86" s="3"/>
      <c r="C86" s="3"/>
      <c r="D86" s="8"/>
      <c r="E86" s="7"/>
      <c r="F86" s="3"/>
      <c r="G86" s="4"/>
      <c r="H86" s="5"/>
      <c r="I86" s="23">
        <v>2</v>
      </c>
      <c r="J86" s="7"/>
      <c r="K86" s="27"/>
      <c r="L86" s="142"/>
      <c r="M86" s="8"/>
      <c r="N86" s="30" t="s">
        <v>126</v>
      </c>
      <c r="O86" s="46">
        <v>408000</v>
      </c>
      <c r="P86" s="100">
        <f>P87+P89</f>
        <v>0</v>
      </c>
      <c r="Q86" s="100">
        <f>Q87+Q89</f>
        <v>0</v>
      </c>
      <c r="R86" s="100">
        <f>R87+R89</f>
        <v>0</v>
      </c>
      <c r="S86" s="100">
        <f>S87+S89</f>
        <v>0</v>
      </c>
      <c r="T86" s="100"/>
      <c r="U86" s="100">
        <f>U87+U89</f>
        <v>0</v>
      </c>
      <c r="V86" s="100">
        <f>V87+V89</f>
        <v>0</v>
      </c>
      <c r="W86" s="100">
        <f>W87+W89</f>
        <v>0</v>
      </c>
      <c r="X86" s="100">
        <f>SUM(U86:W86)</f>
        <v>0</v>
      </c>
      <c r="Y86" s="100" t="e">
        <f t="shared" si="105"/>
        <v>#DIV/0!</v>
      </c>
      <c r="AA86" s="100">
        <f>AA87+AA89</f>
        <v>0</v>
      </c>
      <c r="AB86" s="100">
        <f>AB87+AB89</f>
        <v>0</v>
      </c>
      <c r="AC86" s="100">
        <f>AC87+AC89</f>
        <v>0</v>
      </c>
      <c r="AD86" s="100">
        <f>SUM(AA86:AC86)</f>
        <v>0</v>
      </c>
      <c r="AE86" s="100" t="e">
        <f t="shared" si="106"/>
        <v>#DIV/0!</v>
      </c>
      <c r="AG86" s="100">
        <f t="shared" si="107"/>
        <v>0</v>
      </c>
      <c r="AH86" s="100" t="e">
        <f t="shared" si="108"/>
        <v>#DIV/0!</v>
      </c>
      <c r="AJ86" s="100">
        <f>AJ87+AJ89</f>
        <v>0</v>
      </c>
      <c r="AK86" s="100">
        <f>AK87+AK89</f>
        <v>0</v>
      </c>
      <c r="AL86" s="100">
        <f>AL87+AL89</f>
        <v>0</v>
      </c>
      <c r="AM86" s="100">
        <f>SUM(AJ86:AL86)</f>
        <v>0</v>
      </c>
      <c r="AN86" s="100" t="e">
        <f t="shared" si="109"/>
        <v>#DIV/0!</v>
      </c>
      <c r="AP86" s="100">
        <f>AP87+AP89</f>
        <v>0</v>
      </c>
      <c r="AQ86" s="100">
        <f>AQ87+AQ89</f>
        <v>0</v>
      </c>
      <c r="AR86" s="100">
        <f>AR87+AR89</f>
        <v>0</v>
      </c>
      <c r="AS86" s="100">
        <f>SUM(AP86:AR86)</f>
        <v>0</v>
      </c>
      <c r="AT86" s="100" t="e">
        <f t="shared" si="110"/>
        <v>#DIV/0!</v>
      </c>
      <c r="AV86" s="100">
        <f t="shared" si="111"/>
        <v>0</v>
      </c>
      <c r="AW86" s="100" t="e">
        <f t="shared" si="112"/>
        <v>#DIV/0!</v>
      </c>
      <c r="AY86" s="100">
        <f>AG86+AV86</f>
        <v>0</v>
      </c>
      <c r="AZ86" s="352" t="e">
        <f t="shared" si="113"/>
        <v>#DIV/0!</v>
      </c>
      <c r="BB86" s="46">
        <f t="shared" si="114"/>
        <v>0</v>
      </c>
      <c r="BC86" s="100" t="e">
        <f t="shared" si="115"/>
        <v>#DIV/0!</v>
      </c>
      <c r="BD86" s="100">
        <f t="shared" si="116"/>
        <v>0</v>
      </c>
      <c r="BE86" s="483"/>
      <c r="BF86" s="90">
        <f t="shared" si="88"/>
        <v>0</v>
      </c>
    </row>
    <row r="87" spans="1:58" ht="30" hidden="1" customHeight="1" x14ac:dyDescent="0.2">
      <c r="A87" s="12"/>
      <c r="B87" s="3"/>
      <c r="C87" s="3"/>
      <c r="D87" s="8"/>
      <c r="E87" s="7"/>
      <c r="F87" s="3"/>
      <c r="G87" s="4"/>
      <c r="H87" s="5"/>
      <c r="I87" s="6"/>
      <c r="J87" s="24" t="s">
        <v>74</v>
      </c>
      <c r="K87" s="27"/>
      <c r="L87" s="142"/>
      <c r="M87" s="8"/>
      <c r="N87" s="31" t="s">
        <v>24</v>
      </c>
      <c r="O87" s="44">
        <v>370000</v>
      </c>
      <c r="P87" s="97">
        <f>P88</f>
        <v>0</v>
      </c>
      <c r="Q87" s="97">
        <f>Q88</f>
        <v>0</v>
      </c>
      <c r="R87" s="97">
        <f>R88</f>
        <v>0</v>
      </c>
      <c r="S87" s="97">
        <f>S88</f>
        <v>0</v>
      </c>
      <c r="T87" s="97"/>
      <c r="U87" s="97">
        <f>U88</f>
        <v>0</v>
      </c>
      <c r="V87" s="97">
        <f>V88</f>
        <v>0</v>
      </c>
      <c r="W87" s="97">
        <f>W88</f>
        <v>0</v>
      </c>
      <c r="X87" s="97">
        <f>X88</f>
        <v>0</v>
      </c>
      <c r="Y87" s="97" t="e">
        <f t="shared" si="105"/>
        <v>#DIV/0!</v>
      </c>
      <c r="AA87" s="97">
        <f>AA88</f>
        <v>0</v>
      </c>
      <c r="AB87" s="97">
        <f>AB88</f>
        <v>0</v>
      </c>
      <c r="AC87" s="97">
        <f>AC88</f>
        <v>0</v>
      </c>
      <c r="AD87" s="97">
        <f>AD88</f>
        <v>0</v>
      </c>
      <c r="AE87" s="97" t="e">
        <f t="shared" si="106"/>
        <v>#DIV/0!</v>
      </c>
      <c r="AG87" s="97">
        <f t="shared" si="107"/>
        <v>0</v>
      </c>
      <c r="AH87" s="97" t="e">
        <f t="shared" si="108"/>
        <v>#DIV/0!</v>
      </c>
      <c r="AJ87" s="97">
        <f>AJ88</f>
        <v>0</v>
      </c>
      <c r="AK87" s="97">
        <f>AK88</f>
        <v>0</v>
      </c>
      <c r="AL87" s="97">
        <f>AL88</f>
        <v>0</v>
      </c>
      <c r="AM87" s="97">
        <f>AM88</f>
        <v>0</v>
      </c>
      <c r="AN87" s="97" t="e">
        <f t="shared" si="109"/>
        <v>#DIV/0!</v>
      </c>
      <c r="AP87" s="97">
        <f>AP88</f>
        <v>0</v>
      </c>
      <c r="AQ87" s="97">
        <f>AQ88</f>
        <v>0</v>
      </c>
      <c r="AR87" s="97">
        <f>AR88</f>
        <v>0</v>
      </c>
      <c r="AS87" s="97">
        <f>AS88</f>
        <v>0</v>
      </c>
      <c r="AT87" s="97" t="e">
        <f t="shared" si="110"/>
        <v>#DIV/0!</v>
      </c>
      <c r="AV87" s="97">
        <f t="shared" si="111"/>
        <v>0</v>
      </c>
      <c r="AW87" s="97" t="e">
        <f t="shared" si="112"/>
        <v>#DIV/0!</v>
      </c>
      <c r="AY87" s="97">
        <f>AY88</f>
        <v>0</v>
      </c>
      <c r="AZ87" s="350" t="e">
        <f t="shared" si="113"/>
        <v>#DIV/0!</v>
      </c>
      <c r="BB87" s="44">
        <f t="shared" si="114"/>
        <v>0</v>
      </c>
      <c r="BC87" s="97" t="e">
        <f t="shared" si="115"/>
        <v>#DIV/0!</v>
      </c>
      <c r="BD87" s="97">
        <f t="shared" si="116"/>
        <v>0</v>
      </c>
      <c r="BE87" s="483"/>
      <c r="BF87" s="90">
        <f t="shared" si="88"/>
        <v>0</v>
      </c>
    </row>
    <row r="88" spans="1:58" ht="30" hidden="1" customHeight="1" x14ac:dyDescent="0.2">
      <c r="A88" s="12"/>
      <c r="B88" s="3"/>
      <c r="C88" s="3"/>
      <c r="D88" s="8"/>
      <c r="E88" s="7"/>
      <c r="F88" s="3"/>
      <c r="G88" s="4"/>
      <c r="H88" s="5"/>
      <c r="I88" s="6"/>
      <c r="J88" s="7"/>
      <c r="K88" s="59">
        <v>1</v>
      </c>
      <c r="L88" s="142"/>
      <c r="M88" s="8"/>
      <c r="N88" s="41" t="s">
        <v>31</v>
      </c>
      <c r="O88" s="45">
        <v>370000</v>
      </c>
      <c r="P88" s="98"/>
      <c r="Q88" s="98"/>
      <c r="R88" s="98"/>
      <c r="S88" s="98"/>
      <c r="T88" s="98"/>
      <c r="U88" s="98"/>
      <c r="V88" s="98"/>
      <c r="W88" s="98"/>
      <c r="X88" s="98">
        <f>SUM(U88:W88)</f>
        <v>0</v>
      </c>
      <c r="Y88" s="98" t="e">
        <f t="shared" si="105"/>
        <v>#DIV/0!</v>
      </c>
      <c r="AA88" s="98"/>
      <c r="AB88" s="98"/>
      <c r="AC88" s="98"/>
      <c r="AD88" s="98">
        <f>SUM(AA88:AC88)</f>
        <v>0</v>
      </c>
      <c r="AE88" s="98" t="e">
        <f t="shared" si="106"/>
        <v>#DIV/0!</v>
      </c>
      <c r="AG88" s="98">
        <f t="shared" si="107"/>
        <v>0</v>
      </c>
      <c r="AH88" s="98" t="e">
        <f t="shared" si="108"/>
        <v>#DIV/0!</v>
      </c>
      <c r="AJ88" s="98"/>
      <c r="AK88" s="98"/>
      <c r="AL88" s="98"/>
      <c r="AM88" s="98">
        <f>SUM(AJ88:AL88)</f>
        <v>0</v>
      </c>
      <c r="AN88" s="98" t="e">
        <f t="shared" si="109"/>
        <v>#DIV/0!</v>
      </c>
      <c r="AP88" s="98"/>
      <c r="AQ88" s="98"/>
      <c r="AR88" s="98"/>
      <c r="AS88" s="98">
        <f>SUM(AP88:AR88)</f>
        <v>0</v>
      </c>
      <c r="AT88" s="98" t="e">
        <f t="shared" si="110"/>
        <v>#DIV/0!</v>
      </c>
      <c r="AV88" s="98">
        <f t="shared" si="111"/>
        <v>0</v>
      </c>
      <c r="AW88" s="98" t="e">
        <f t="shared" si="112"/>
        <v>#DIV/0!</v>
      </c>
      <c r="AY88" s="98">
        <f t="shared" ref="AY88:AY116" si="117">AG88+AV88</f>
        <v>0</v>
      </c>
      <c r="AZ88" s="353" t="e">
        <f t="shared" si="113"/>
        <v>#DIV/0!</v>
      </c>
      <c r="BB88" s="98">
        <f t="shared" si="114"/>
        <v>0</v>
      </c>
      <c r="BC88" s="98" t="e">
        <f t="shared" si="115"/>
        <v>#DIV/0!</v>
      </c>
      <c r="BD88" s="98">
        <f t="shared" si="116"/>
        <v>0</v>
      </c>
      <c r="BE88" s="483"/>
      <c r="BF88" s="90">
        <f t="shared" si="88"/>
        <v>0</v>
      </c>
    </row>
    <row r="89" spans="1:58" ht="30" hidden="1" customHeight="1" x14ac:dyDescent="0.2">
      <c r="A89" s="12"/>
      <c r="B89" s="3"/>
      <c r="C89" s="3"/>
      <c r="D89" s="8"/>
      <c r="E89" s="7"/>
      <c r="F89" s="3"/>
      <c r="G89" s="4"/>
      <c r="H89" s="5"/>
      <c r="I89" s="6"/>
      <c r="J89" s="24" t="s">
        <v>69</v>
      </c>
      <c r="K89" s="27"/>
      <c r="L89" s="142"/>
      <c r="M89" s="8"/>
      <c r="N89" s="31" t="s">
        <v>16</v>
      </c>
      <c r="O89" s="44">
        <v>38000</v>
      </c>
      <c r="P89" s="97">
        <f>P90+P91+P92</f>
        <v>0</v>
      </c>
      <c r="Q89" s="193">
        <f>Q90+Q91+Q92</f>
        <v>0</v>
      </c>
      <c r="R89" s="194">
        <f>R90+R91+R92</f>
        <v>0</v>
      </c>
      <c r="S89" s="97">
        <f>S90+S91+S92</f>
        <v>0</v>
      </c>
      <c r="T89" s="97"/>
      <c r="U89" s="97">
        <f>U90+U91+U92</f>
        <v>0</v>
      </c>
      <c r="V89" s="97">
        <f>V90+V91+V92</f>
        <v>0</v>
      </c>
      <c r="W89" s="97">
        <f>W90+W91+W92</f>
        <v>0</v>
      </c>
      <c r="X89" s="97">
        <f>SUM(U89:W89)</f>
        <v>0</v>
      </c>
      <c r="Y89" s="97" t="e">
        <f t="shared" si="105"/>
        <v>#DIV/0!</v>
      </c>
      <c r="AA89" s="97">
        <f>AA90+AA91+AA92</f>
        <v>0</v>
      </c>
      <c r="AB89" s="97">
        <f>AB90+AB91+AB92</f>
        <v>0</v>
      </c>
      <c r="AC89" s="97">
        <f>AC90+AC91+AC92</f>
        <v>0</v>
      </c>
      <c r="AD89" s="97">
        <f>SUM(AA89:AC89)</f>
        <v>0</v>
      </c>
      <c r="AE89" s="97" t="e">
        <f t="shared" si="106"/>
        <v>#DIV/0!</v>
      </c>
      <c r="AG89" s="97">
        <f t="shared" si="107"/>
        <v>0</v>
      </c>
      <c r="AH89" s="97" t="e">
        <f t="shared" si="108"/>
        <v>#DIV/0!</v>
      </c>
      <c r="AJ89" s="97">
        <f>AJ90+AJ91+AJ92</f>
        <v>0</v>
      </c>
      <c r="AK89" s="97">
        <f>AK90+AK91+AK92</f>
        <v>0</v>
      </c>
      <c r="AL89" s="97">
        <f>AL90+AL91+AL92</f>
        <v>0</v>
      </c>
      <c r="AM89" s="97">
        <f>SUM(AJ89:AL89)</f>
        <v>0</v>
      </c>
      <c r="AN89" s="97" t="e">
        <f t="shared" si="109"/>
        <v>#DIV/0!</v>
      </c>
      <c r="AP89" s="97">
        <f>AP90+AP91+AP92</f>
        <v>0</v>
      </c>
      <c r="AQ89" s="97">
        <f>AQ90+AQ91+AQ92</f>
        <v>0</v>
      </c>
      <c r="AR89" s="97">
        <f>AR90+AR91+AR92</f>
        <v>0</v>
      </c>
      <c r="AS89" s="97">
        <f>SUM(AP89:AR89)</f>
        <v>0</v>
      </c>
      <c r="AT89" s="97" t="e">
        <f t="shared" si="110"/>
        <v>#DIV/0!</v>
      </c>
      <c r="AV89" s="97">
        <f t="shared" si="111"/>
        <v>0</v>
      </c>
      <c r="AW89" s="97" t="e">
        <f t="shared" si="112"/>
        <v>#DIV/0!</v>
      </c>
      <c r="AY89" s="97">
        <f t="shared" si="117"/>
        <v>0</v>
      </c>
      <c r="AZ89" s="350" t="e">
        <f t="shared" si="113"/>
        <v>#DIV/0!</v>
      </c>
      <c r="BB89" s="44">
        <f t="shared" si="114"/>
        <v>0</v>
      </c>
      <c r="BC89" s="97" t="e">
        <f t="shared" si="115"/>
        <v>#DIV/0!</v>
      </c>
      <c r="BD89" s="97">
        <f t="shared" si="116"/>
        <v>0</v>
      </c>
      <c r="BE89" s="483"/>
      <c r="BF89" s="90">
        <f t="shared" si="88"/>
        <v>0</v>
      </c>
    </row>
    <row r="90" spans="1:58" ht="30" hidden="1" customHeight="1" x14ac:dyDescent="0.2">
      <c r="A90" s="12"/>
      <c r="B90" s="3"/>
      <c r="C90" s="3"/>
      <c r="D90" s="8"/>
      <c r="E90" s="7"/>
      <c r="F90" s="3"/>
      <c r="G90" s="4"/>
      <c r="H90" s="5"/>
      <c r="I90" s="6"/>
      <c r="J90" s="7"/>
      <c r="K90" s="59">
        <v>2</v>
      </c>
      <c r="L90" s="142"/>
      <c r="M90" s="8"/>
      <c r="N90" s="41" t="s">
        <v>17</v>
      </c>
      <c r="O90" s="45">
        <v>36000</v>
      </c>
      <c r="P90" s="98"/>
      <c r="Q90" s="98"/>
      <c r="R90" s="98"/>
      <c r="S90" s="98"/>
      <c r="T90" s="98"/>
      <c r="U90" s="98"/>
      <c r="V90" s="98"/>
      <c r="W90" s="98"/>
      <c r="X90" s="98">
        <f>SUM(U90:W90)</f>
        <v>0</v>
      </c>
      <c r="Y90" s="98" t="e">
        <f t="shared" si="105"/>
        <v>#DIV/0!</v>
      </c>
      <c r="AA90" s="98"/>
      <c r="AB90" s="98"/>
      <c r="AC90" s="98"/>
      <c r="AD90" s="98">
        <f>SUM(AA90:AC90)</f>
        <v>0</v>
      </c>
      <c r="AE90" s="98" t="e">
        <f t="shared" si="106"/>
        <v>#DIV/0!</v>
      </c>
      <c r="AG90" s="98">
        <f t="shared" si="107"/>
        <v>0</v>
      </c>
      <c r="AH90" s="98" t="e">
        <f t="shared" si="108"/>
        <v>#DIV/0!</v>
      </c>
      <c r="AJ90" s="98"/>
      <c r="AK90" s="98"/>
      <c r="AL90" s="98"/>
      <c r="AM90" s="98">
        <f>SUM(AJ90:AL90)</f>
        <v>0</v>
      </c>
      <c r="AN90" s="98" t="e">
        <f t="shared" si="109"/>
        <v>#DIV/0!</v>
      </c>
      <c r="AP90" s="98">
        <v>0</v>
      </c>
      <c r="AQ90" s="98"/>
      <c r="AR90" s="98"/>
      <c r="AS90" s="98">
        <f>SUM(AP90:AR90)</f>
        <v>0</v>
      </c>
      <c r="AT90" s="98" t="e">
        <f t="shared" si="110"/>
        <v>#DIV/0!</v>
      </c>
      <c r="AV90" s="98">
        <f t="shared" si="111"/>
        <v>0</v>
      </c>
      <c r="AW90" s="98" t="e">
        <f t="shared" si="112"/>
        <v>#DIV/0!</v>
      </c>
      <c r="AY90" s="98">
        <f t="shared" si="117"/>
        <v>0</v>
      </c>
      <c r="AZ90" s="353" t="e">
        <f t="shared" si="113"/>
        <v>#DIV/0!</v>
      </c>
      <c r="BB90" s="98">
        <f t="shared" si="114"/>
        <v>0</v>
      </c>
      <c r="BC90" s="98" t="e">
        <f t="shared" si="115"/>
        <v>#DIV/0!</v>
      </c>
      <c r="BD90" s="98">
        <f t="shared" si="116"/>
        <v>0</v>
      </c>
      <c r="BE90" s="483"/>
      <c r="BF90" s="90">
        <f t="shared" si="88"/>
        <v>0</v>
      </c>
    </row>
    <row r="91" spans="1:58" ht="30" hidden="1" customHeight="1" x14ac:dyDescent="0.2">
      <c r="A91" s="12"/>
      <c r="B91" s="3"/>
      <c r="C91" s="3"/>
      <c r="D91" s="8"/>
      <c r="E91" s="7"/>
      <c r="F91" s="3"/>
      <c r="G91" s="4"/>
      <c r="H91" s="5"/>
      <c r="I91" s="6"/>
      <c r="J91" s="7"/>
      <c r="K91" s="59">
        <v>5</v>
      </c>
      <c r="L91" s="142"/>
      <c r="M91" s="8"/>
      <c r="N91" s="41" t="s">
        <v>19</v>
      </c>
      <c r="O91" s="45">
        <v>1000</v>
      </c>
      <c r="P91" s="98"/>
      <c r="Q91" s="98"/>
      <c r="R91" s="98"/>
      <c r="S91" s="98"/>
      <c r="T91" s="98"/>
      <c r="U91" s="98"/>
      <c r="V91" s="98"/>
      <c r="W91" s="98"/>
      <c r="X91" s="98">
        <f>SUM(U91:W91)</f>
        <v>0</v>
      </c>
      <c r="Y91" s="98" t="e">
        <f t="shared" si="105"/>
        <v>#DIV/0!</v>
      </c>
      <c r="AA91" s="98"/>
      <c r="AB91" s="98"/>
      <c r="AC91" s="98"/>
      <c r="AD91" s="98">
        <f>SUM(AA91:AC91)</f>
        <v>0</v>
      </c>
      <c r="AE91" s="98" t="e">
        <f t="shared" si="106"/>
        <v>#DIV/0!</v>
      </c>
      <c r="AG91" s="98">
        <f t="shared" si="107"/>
        <v>0</v>
      </c>
      <c r="AH91" s="98" t="e">
        <f t="shared" si="108"/>
        <v>#DIV/0!</v>
      </c>
      <c r="AJ91" s="98"/>
      <c r="AK91" s="98"/>
      <c r="AL91" s="98"/>
      <c r="AM91" s="98">
        <f>SUM(AJ91:AL91)</f>
        <v>0</v>
      </c>
      <c r="AN91" s="98" t="e">
        <f t="shared" si="109"/>
        <v>#DIV/0!</v>
      </c>
      <c r="AP91" s="98"/>
      <c r="AQ91" s="98"/>
      <c r="AR91" s="98"/>
      <c r="AS91" s="98">
        <f>SUM(AP91:AR91)</f>
        <v>0</v>
      </c>
      <c r="AT91" s="98" t="e">
        <f t="shared" si="110"/>
        <v>#DIV/0!</v>
      </c>
      <c r="AV91" s="98">
        <f t="shared" si="111"/>
        <v>0</v>
      </c>
      <c r="AW91" s="98" t="e">
        <f t="shared" si="112"/>
        <v>#DIV/0!</v>
      </c>
      <c r="AY91" s="98">
        <f t="shared" si="117"/>
        <v>0</v>
      </c>
      <c r="AZ91" s="353" t="e">
        <f t="shared" si="113"/>
        <v>#DIV/0!</v>
      </c>
      <c r="BB91" s="98">
        <f t="shared" si="114"/>
        <v>0</v>
      </c>
      <c r="BC91" s="98" t="e">
        <f t="shared" si="115"/>
        <v>#DIV/0!</v>
      </c>
      <c r="BD91" s="98">
        <f t="shared" si="116"/>
        <v>0</v>
      </c>
      <c r="BE91" s="483"/>
      <c r="BF91" s="90">
        <f t="shared" si="88"/>
        <v>0</v>
      </c>
    </row>
    <row r="92" spans="1:58" ht="30" hidden="1" customHeight="1" thickBot="1" x14ac:dyDescent="0.25">
      <c r="A92" s="12"/>
      <c r="B92" s="3"/>
      <c r="C92" s="3"/>
      <c r="D92" s="8"/>
      <c r="E92" s="7"/>
      <c r="F92" s="3"/>
      <c r="G92" s="4"/>
      <c r="H92" s="5"/>
      <c r="I92" s="6"/>
      <c r="J92" s="7"/>
      <c r="K92" s="59">
        <v>7</v>
      </c>
      <c r="L92" s="142"/>
      <c r="M92" s="8"/>
      <c r="N92" s="41" t="s">
        <v>110</v>
      </c>
      <c r="O92" s="45">
        <v>1000</v>
      </c>
      <c r="P92" s="98"/>
      <c r="Q92" s="98"/>
      <c r="R92" s="98"/>
      <c r="S92" s="98"/>
      <c r="T92" s="98"/>
      <c r="U92" s="98"/>
      <c r="V92" s="98"/>
      <c r="W92" s="98"/>
      <c r="X92" s="98">
        <f>SUM(U92:W92)</f>
        <v>0</v>
      </c>
      <c r="Y92" s="98" t="e">
        <f t="shared" si="105"/>
        <v>#DIV/0!</v>
      </c>
      <c r="AA92" s="98"/>
      <c r="AB92" s="98"/>
      <c r="AC92" s="98"/>
      <c r="AD92" s="98">
        <f>SUM(AA92:AC92)</f>
        <v>0</v>
      </c>
      <c r="AE92" s="98" t="e">
        <f t="shared" si="106"/>
        <v>#DIV/0!</v>
      </c>
      <c r="AG92" s="98">
        <f t="shared" si="107"/>
        <v>0</v>
      </c>
      <c r="AH92" s="98" t="e">
        <f t="shared" si="108"/>
        <v>#DIV/0!</v>
      </c>
      <c r="AJ92" s="98"/>
      <c r="AK92" s="98"/>
      <c r="AL92" s="98"/>
      <c r="AM92" s="98">
        <f>SUM(AJ92:AL92)</f>
        <v>0</v>
      </c>
      <c r="AN92" s="98" t="e">
        <f t="shared" si="109"/>
        <v>#DIV/0!</v>
      </c>
      <c r="AP92" s="98"/>
      <c r="AQ92" s="98"/>
      <c r="AR92" s="98"/>
      <c r="AS92" s="98">
        <f>SUM(AP92:AR92)</f>
        <v>0</v>
      </c>
      <c r="AT92" s="98" t="e">
        <f t="shared" si="110"/>
        <v>#DIV/0!</v>
      </c>
      <c r="AV92" s="98">
        <f t="shared" si="111"/>
        <v>0</v>
      </c>
      <c r="AW92" s="98" t="e">
        <f t="shared" si="112"/>
        <v>#DIV/0!</v>
      </c>
      <c r="AY92" s="98">
        <f t="shared" si="117"/>
        <v>0</v>
      </c>
      <c r="AZ92" s="353" t="e">
        <f t="shared" si="113"/>
        <v>#DIV/0!</v>
      </c>
      <c r="BB92" s="98">
        <f t="shared" si="114"/>
        <v>0</v>
      </c>
      <c r="BC92" s="98" t="e">
        <f t="shared" si="115"/>
        <v>#DIV/0!</v>
      </c>
      <c r="BD92" s="98">
        <f t="shared" si="116"/>
        <v>0</v>
      </c>
      <c r="BE92" s="483"/>
      <c r="BF92" s="90">
        <f t="shared" si="88"/>
        <v>0</v>
      </c>
    </row>
    <row r="93" spans="1:58" ht="30" hidden="1" customHeight="1" thickBot="1" x14ac:dyDescent="0.25">
      <c r="A93" s="15"/>
      <c r="B93" s="10"/>
      <c r="C93" s="10"/>
      <c r="D93" s="11"/>
      <c r="E93" s="16"/>
      <c r="F93" s="10"/>
      <c r="G93" s="21"/>
      <c r="H93" s="208" t="s">
        <v>164</v>
      </c>
      <c r="I93" s="209"/>
      <c r="J93" s="210"/>
      <c r="K93" s="211"/>
      <c r="L93" s="211"/>
      <c r="M93" s="212"/>
      <c r="N93" s="213" t="s">
        <v>165</v>
      </c>
      <c r="O93" s="214" t="e">
        <f>SUM(#REF!)</f>
        <v>#REF!</v>
      </c>
      <c r="P93" s="214">
        <f>P94</f>
        <v>0</v>
      </c>
      <c r="Q93" s="214">
        <f t="shared" ref="Q93:R95" si="118">Q94</f>
        <v>0</v>
      </c>
      <c r="R93" s="214">
        <f t="shared" si="118"/>
        <v>0</v>
      </c>
      <c r="S93" s="214">
        <f>S94</f>
        <v>0</v>
      </c>
      <c r="T93" s="214"/>
      <c r="U93" s="214">
        <f>U94</f>
        <v>0</v>
      </c>
      <c r="V93" s="214">
        <f t="shared" ref="V93:W95" si="119">V94</f>
        <v>0</v>
      </c>
      <c r="W93" s="214">
        <f t="shared" si="119"/>
        <v>0</v>
      </c>
      <c r="X93" s="214">
        <f t="shared" ref="X93:X107" si="120">U93+V93+W93</f>
        <v>0</v>
      </c>
      <c r="Y93" s="50" t="e">
        <f t="shared" si="105"/>
        <v>#DIV/0!</v>
      </c>
      <c r="AA93" s="214">
        <f>AA94</f>
        <v>0</v>
      </c>
      <c r="AB93" s="214">
        <f t="shared" ref="AB93:AC95" si="121">AB94</f>
        <v>0</v>
      </c>
      <c r="AC93" s="214">
        <f t="shared" si="121"/>
        <v>0</v>
      </c>
      <c r="AD93" s="214">
        <f t="shared" ref="AD93:AD115" si="122">AA93+AB93+AC93</f>
        <v>0</v>
      </c>
      <c r="AE93" s="96" t="e">
        <f t="shared" si="106"/>
        <v>#DIV/0!</v>
      </c>
      <c r="AG93" s="214">
        <f>X93+AD93</f>
        <v>0</v>
      </c>
      <c r="AH93" s="214" t="e">
        <f>AG93/(S93/100)</f>
        <v>#DIV/0!</v>
      </c>
      <c r="AJ93" s="214">
        <f>AJ94</f>
        <v>0</v>
      </c>
      <c r="AK93" s="214">
        <f t="shared" ref="AK93:AL95" si="123">AK94</f>
        <v>0</v>
      </c>
      <c r="AL93" s="214">
        <f t="shared" si="123"/>
        <v>0</v>
      </c>
      <c r="AM93" s="214">
        <f t="shared" ref="AM93:AM107" si="124">AJ93+AK93+AL93</f>
        <v>0</v>
      </c>
      <c r="AN93" s="96" t="e">
        <f t="shared" si="109"/>
        <v>#DIV/0!</v>
      </c>
      <c r="AP93" s="214">
        <f>AP94</f>
        <v>0</v>
      </c>
      <c r="AQ93" s="214">
        <f t="shared" ref="AQ93:AR95" si="125">AQ94</f>
        <v>0</v>
      </c>
      <c r="AR93" s="214">
        <f t="shared" si="125"/>
        <v>0</v>
      </c>
      <c r="AS93" s="214">
        <f t="shared" ref="AS93:AS107" si="126">AP93+AQ93+AR93</f>
        <v>0</v>
      </c>
      <c r="AT93" s="96" t="e">
        <f t="shared" si="110"/>
        <v>#DIV/0!</v>
      </c>
      <c r="AV93" s="214">
        <f t="shared" si="111"/>
        <v>0</v>
      </c>
      <c r="AW93" s="50" t="e">
        <f t="shared" si="112"/>
        <v>#DIV/0!</v>
      </c>
      <c r="AY93" s="214">
        <f t="shared" si="117"/>
        <v>0</v>
      </c>
      <c r="AZ93" s="214" t="e">
        <f t="shared" si="113"/>
        <v>#DIV/0!</v>
      </c>
      <c r="BB93" s="215">
        <f t="shared" si="114"/>
        <v>0</v>
      </c>
      <c r="BC93" s="214" t="e">
        <f>BB93/(S93/100)</f>
        <v>#DIV/0!</v>
      </c>
      <c r="BD93" s="214">
        <f t="shared" si="116"/>
        <v>0</v>
      </c>
      <c r="BE93" s="483"/>
      <c r="BF93" s="90">
        <f t="shared" si="88"/>
        <v>0</v>
      </c>
    </row>
    <row r="94" spans="1:58" ht="30" hidden="1" customHeight="1" thickBot="1" x14ac:dyDescent="0.25">
      <c r="A94" s="12"/>
      <c r="B94" s="3"/>
      <c r="C94" s="3"/>
      <c r="D94" s="8"/>
      <c r="E94" s="7"/>
      <c r="F94" s="3"/>
      <c r="G94" s="4"/>
      <c r="H94" s="5"/>
      <c r="I94" s="23">
        <v>2</v>
      </c>
      <c r="J94" s="7"/>
      <c r="K94" s="3"/>
      <c r="L94" s="3"/>
      <c r="M94" s="8"/>
      <c r="N94" s="30" t="s">
        <v>126</v>
      </c>
      <c r="O94" s="95" t="e">
        <f>SUM(#REF!)</f>
        <v>#REF!</v>
      </c>
      <c r="P94" s="95">
        <f>P95</f>
        <v>0</v>
      </c>
      <c r="Q94" s="95">
        <f t="shared" si="118"/>
        <v>0</v>
      </c>
      <c r="R94" s="95">
        <f t="shared" si="118"/>
        <v>0</v>
      </c>
      <c r="S94" s="95">
        <f>S95</f>
        <v>0</v>
      </c>
      <c r="T94" s="95"/>
      <c r="U94" s="95">
        <f>U95</f>
        <v>0</v>
      </c>
      <c r="V94" s="95">
        <f t="shared" si="119"/>
        <v>0</v>
      </c>
      <c r="W94" s="95">
        <f t="shared" si="119"/>
        <v>0</v>
      </c>
      <c r="X94" s="95">
        <f t="shared" si="120"/>
        <v>0</v>
      </c>
      <c r="Y94" s="50" t="e">
        <f t="shared" si="105"/>
        <v>#DIV/0!</v>
      </c>
      <c r="AA94" s="95">
        <f>AA95</f>
        <v>0</v>
      </c>
      <c r="AB94" s="95">
        <f t="shared" si="121"/>
        <v>0</v>
      </c>
      <c r="AC94" s="95">
        <f t="shared" si="121"/>
        <v>0</v>
      </c>
      <c r="AD94" s="95">
        <f t="shared" si="122"/>
        <v>0</v>
      </c>
      <c r="AE94" s="96" t="e">
        <f t="shared" si="106"/>
        <v>#DIV/0!</v>
      </c>
      <c r="AG94" s="95">
        <f>X94+AD94</f>
        <v>0</v>
      </c>
      <c r="AH94" s="95" t="e">
        <f>AG94/(S94/100)</f>
        <v>#DIV/0!</v>
      </c>
      <c r="AJ94" s="95">
        <f>AJ95</f>
        <v>0</v>
      </c>
      <c r="AK94" s="95">
        <f t="shared" si="123"/>
        <v>0</v>
      </c>
      <c r="AL94" s="95">
        <f t="shared" si="123"/>
        <v>0</v>
      </c>
      <c r="AM94" s="95">
        <f t="shared" si="124"/>
        <v>0</v>
      </c>
      <c r="AN94" s="96" t="e">
        <f t="shared" si="109"/>
        <v>#DIV/0!</v>
      </c>
      <c r="AP94" s="95">
        <f>AP95</f>
        <v>0</v>
      </c>
      <c r="AQ94" s="95">
        <f t="shared" si="125"/>
        <v>0</v>
      </c>
      <c r="AR94" s="95">
        <f t="shared" si="125"/>
        <v>0</v>
      </c>
      <c r="AS94" s="95">
        <f t="shared" si="126"/>
        <v>0</v>
      </c>
      <c r="AT94" s="96" t="e">
        <f t="shared" si="110"/>
        <v>#DIV/0!</v>
      </c>
      <c r="AV94" s="95">
        <f t="shared" si="111"/>
        <v>0</v>
      </c>
      <c r="AW94" s="50" t="e">
        <f t="shared" si="112"/>
        <v>#DIV/0!</v>
      </c>
      <c r="AY94" s="95">
        <f t="shared" si="117"/>
        <v>0</v>
      </c>
      <c r="AZ94" s="95" t="e">
        <f t="shared" si="113"/>
        <v>#DIV/0!</v>
      </c>
      <c r="BB94" s="46">
        <f t="shared" si="114"/>
        <v>0</v>
      </c>
      <c r="BC94" s="95" t="e">
        <f>BB94/(S94/100)</f>
        <v>#DIV/0!</v>
      </c>
      <c r="BD94" s="95">
        <f t="shared" si="116"/>
        <v>0</v>
      </c>
      <c r="BE94" s="483"/>
      <c r="BF94" s="90">
        <f t="shared" si="88"/>
        <v>0</v>
      </c>
    </row>
    <row r="95" spans="1:58" ht="30" hidden="1" customHeight="1" thickBot="1" x14ac:dyDescent="0.25">
      <c r="A95" s="15"/>
      <c r="B95" s="10"/>
      <c r="C95" s="10"/>
      <c r="D95" s="11"/>
      <c r="E95" s="16"/>
      <c r="F95" s="10"/>
      <c r="G95" s="18"/>
      <c r="H95" s="19"/>
      <c r="I95" s="20"/>
      <c r="J95" s="24" t="s">
        <v>74</v>
      </c>
      <c r="K95" s="10"/>
      <c r="L95" s="10"/>
      <c r="M95" s="11"/>
      <c r="N95" s="31" t="s">
        <v>24</v>
      </c>
      <c r="O95" s="62" t="e">
        <f>SUM(#REF!)</f>
        <v>#REF!</v>
      </c>
      <c r="P95" s="62">
        <f>P96</f>
        <v>0</v>
      </c>
      <c r="Q95" s="62">
        <f t="shared" si="118"/>
        <v>0</v>
      </c>
      <c r="R95" s="62">
        <f t="shared" si="118"/>
        <v>0</v>
      </c>
      <c r="S95" s="62">
        <f>S96</f>
        <v>0</v>
      </c>
      <c r="T95" s="62"/>
      <c r="U95" s="62">
        <f>U96</f>
        <v>0</v>
      </c>
      <c r="V95" s="62">
        <f t="shared" si="119"/>
        <v>0</v>
      </c>
      <c r="W95" s="62">
        <f t="shared" si="119"/>
        <v>0</v>
      </c>
      <c r="X95" s="62">
        <f t="shared" si="120"/>
        <v>0</v>
      </c>
      <c r="Y95" s="50" t="e">
        <f t="shared" si="105"/>
        <v>#DIV/0!</v>
      </c>
      <c r="AA95" s="62">
        <f>AA96</f>
        <v>0</v>
      </c>
      <c r="AB95" s="62">
        <f t="shared" si="121"/>
        <v>0</v>
      </c>
      <c r="AC95" s="62">
        <f t="shared" si="121"/>
        <v>0</v>
      </c>
      <c r="AD95" s="62">
        <f t="shared" si="122"/>
        <v>0</v>
      </c>
      <c r="AE95" s="96" t="e">
        <f t="shared" si="106"/>
        <v>#DIV/0!</v>
      </c>
      <c r="AG95" s="62">
        <f>X95+AD95</f>
        <v>0</v>
      </c>
      <c r="AH95" s="62" t="e">
        <f>AG95/(S95/100)</f>
        <v>#DIV/0!</v>
      </c>
      <c r="AJ95" s="62">
        <f>AJ96</f>
        <v>0</v>
      </c>
      <c r="AK95" s="62">
        <f t="shared" si="123"/>
        <v>0</v>
      </c>
      <c r="AL95" s="62">
        <f t="shared" si="123"/>
        <v>0</v>
      </c>
      <c r="AM95" s="62">
        <f t="shared" si="124"/>
        <v>0</v>
      </c>
      <c r="AN95" s="96" t="e">
        <f t="shared" si="109"/>
        <v>#DIV/0!</v>
      </c>
      <c r="AP95" s="62">
        <f>AP96</f>
        <v>0</v>
      </c>
      <c r="AQ95" s="62">
        <f t="shared" si="125"/>
        <v>0</v>
      </c>
      <c r="AR95" s="62">
        <f t="shared" si="125"/>
        <v>0</v>
      </c>
      <c r="AS95" s="62">
        <f t="shared" si="126"/>
        <v>0</v>
      </c>
      <c r="AT95" s="96" t="e">
        <f t="shared" si="110"/>
        <v>#DIV/0!</v>
      </c>
      <c r="AV95" s="62">
        <f t="shared" si="111"/>
        <v>0</v>
      </c>
      <c r="AW95" s="50" t="e">
        <f t="shared" si="112"/>
        <v>#DIV/0!</v>
      </c>
      <c r="AY95" s="62">
        <f t="shared" si="117"/>
        <v>0</v>
      </c>
      <c r="AZ95" s="62" t="e">
        <f t="shared" si="113"/>
        <v>#DIV/0!</v>
      </c>
      <c r="BB95" s="44">
        <f t="shared" si="114"/>
        <v>0</v>
      </c>
      <c r="BC95" s="62" t="e">
        <f>BB95/(S95/100)</f>
        <v>#DIV/0!</v>
      </c>
      <c r="BD95" s="62">
        <f t="shared" si="116"/>
        <v>0</v>
      </c>
      <c r="BE95" s="483"/>
      <c r="BF95" s="90">
        <f t="shared" si="88"/>
        <v>0</v>
      </c>
    </row>
    <row r="96" spans="1:58" ht="30" hidden="1" customHeight="1" x14ac:dyDescent="0.2">
      <c r="A96" s="12"/>
      <c r="B96" s="3"/>
      <c r="C96" s="3"/>
      <c r="D96" s="8"/>
      <c r="E96" s="7"/>
      <c r="F96" s="3"/>
      <c r="G96" s="4"/>
      <c r="H96" s="5"/>
      <c r="I96" s="6"/>
      <c r="J96" s="7"/>
      <c r="K96" s="59">
        <v>1</v>
      </c>
      <c r="L96" s="142"/>
      <c r="M96" s="8"/>
      <c r="N96" s="41" t="s">
        <v>31</v>
      </c>
      <c r="O96" s="45" t="e">
        <f>SUM(#REF!)</f>
        <v>#REF!</v>
      </c>
      <c r="P96" s="98"/>
      <c r="Q96" s="98"/>
      <c r="R96" s="98"/>
      <c r="S96" s="98"/>
      <c r="T96" s="98"/>
      <c r="U96" s="98"/>
      <c r="V96" s="98"/>
      <c r="W96" s="98"/>
      <c r="X96" s="98">
        <f t="shared" si="120"/>
        <v>0</v>
      </c>
      <c r="Y96" s="50" t="e">
        <f t="shared" si="105"/>
        <v>#DIV/0!</v>
      </c>
      <c r="AA96" s="98"/>
      <c r="AB96" s="98"/>
      <c r="AC96" s="98"/>
      <c r="AD96" s="98">
        <f t="shared" si="122"/>
        <v>0</v>
      </c>
      <c r="AE96" s="96" t="e">
        <f t="shared" si="106"/>
        <v>#DIV/0!</v>
      </c>
      <c r="AG96" s="98">
        <f>X96+AD96</f>
        <v>0</v>
      </c>
      <c r="AH96" s="98" t="e">
        <f>AG96/(S96/100)</f>
        <v>#DIV/0!</v>
      </c>
      <c r="AJ96" s="98"/>
      <c r="AK96" s="98"/>
      <c r="AL96" s="98"/>
      <c r="AM96" s="98">
        <f t="shared" si="124"/>
        <v>0</v>
      </c>
      <c r="AN96" s="96" t="e">
        <f t="shared" si="109"/>
        <v>#DIV/0!</v>
      </c>
      <c r="AP96" s="98"/>
      <c r="AQ96" s="98"/>
      <c r="AR96" s="98"/>
      <c r="AS96" s="98">
        <f t="shared" si="126"/>
        <v>0</v>
      </c>
      <c r="AT96" s="96" t="e">
        <f t="shared" si="110"/>
        <v>#DIV/0!</v>
      </c>
      <c r="AV96" s="98">
        <f t="shared" si="111"/>
        <v>0</v>
      </c>
      <c r="AW96" s="50" t="e">
        <f t="shared" si="112"/>
        <v>#DIV/0!</v>
      </c>
      <c r="AY96" s="98">
        <f t="shared" si="117"/>
        <v>0</v>
      </c>
      <c r="AZ96" s="98" t="e">
        <f t="shared" si="113"/>
        <v>#DIV/0!</v>
      </c>
      <c r="BB96" s="98">
        <f t="shared" si="114"/>
        <v>0</v>
      </c>
      <c r="BC96" s="98" t="e">
        <f>BB96/(S96/100)</f>
        <v>#DIV/0!</v>
      </c>
      <c r="BD96" s="98">
        <f t="shared" si="116"/>
        <v>0</v>
      </c>
      <c r="BE96" s="483"/>
      <c r="BF96" s="90">
        <f t="shared" si="88"/>
        <v>0</v>
      </c>
    </row>
    <row r="97" spans="1:58" ht="30" customHeight="1" x14ac:dyDescent="0.2">
      <c r="A97" s="12"/>
      <c r="B97" s="3"/>
      <c r="C97" s="3"/>
      <c r="D97" s="14" t="s">
        <v>120</v>
      </c>
      <c r="E97" s="7"/>
      <c r="F97" s="3"/>
      <c r="G97" s="4"/>
      <c r="H97" s="5"/>
      <c r="I97" s="6"/>
      <c r="J97" s="7"/>
      <c r="K97" s="27"/>
      <c r="L97" s="142"/>
      <c r="M97" s="8"/>
      <c r="N97" s="195" t="s">
        <v>140</v>
      </c>
      <c r="O97" s="196">
        <v>10704000</v>
      </c>
      <c r="P97" s="197">
        <f>P98</f>
        <v>0</v>
      </c>
      <c r="Q97" s="197">
        <f>Q98</f>
        <v>0</v>
      </c>
      <c r="R97" s="197">
        <f>R98</f>
        <v>0</v>
      </c>
      <c r="S97" s="197">
        <f>S98</f>
        <v>15242000</v>
      </c>
      <c r="T97" s="197"/>
      <c r="U97" s="197">
        <f>U98</f>
        <v>2314000</v>
      </c>
      <c r="V97" s="197">
        <f>V98</f>
        <v>877000</v>
      </c>
      <c r="W97" s="197">
        <f>W98</f>
        <v>879000</v>
      </c>
      <c r="X97" s="197">
        <f t="shared" si="120"/>
        <v>4070000</v>
      </c>
      <c r="Y97" s="197">
        <f t="shared" si="105"/>
        <v>26.702532476053012</v>
      </c>
      <c r="AA97" s="197">
        <f>AA98</f>
        <v>1636000</v>
      </c>
      <c r="AB97" s="197">
        <f>AB98</f>
        <v>1637000</v>
      </c>
      <c r="AC97" s="197">
        <f>AC98</f>
        <v>1637000</v>
      </c>
      <c r="AD97" s="197">
        <f t="shared" si="122"/>
        <v>4910000</v>
      </c>
      <c r="AE97" s="197">
        <f t="shared" si="106"/>
        <v>32.213620259808422</v>
      </c>
      <c r="AG97" s="197">
        <f t="shared" ref="AG97:AG138" si="127">X97+AD97</f>
        <v>8980000</v>
      </c>
      <c r="AH97" s="197">
        <f t="shared" ref="AH97:AH138" si="128">AG97/(S97/100)</f>
        <v>58.916152735861438</v>
      </c>
      <c r="AJ97" s="197">
        <f>AJ98</f>
        <v>1479000</v>
      </c>
      <c r="AK97" s="197">
        <f>AK98</f>
        <v>1505000</v>
      </c>
      <c r="AL97" s="197">
        <f>AL98</f>
        <v>1505000</v>
      </c>
      <c r="AM97" s="197">
        <f t="shared" si="124"/>
        <v>4489000</v>
      </c>
      <c r="AN97" s="197">
        <f t="shared" si="109"/>
        <v>29.451515549140534</v>
      </c>
      <c r="AP97" s="197">
        <f>AP98</f>
        <v>614000</v>
      </c>
      <c r="AQ97" s="197">
        <f>AQ98</f>
        <v>534000</v>
      </c>
      <c r="AR97" s="197">
        <f>AR98</f>
        <v>625000</v>
      </c>
      <c r="AS97" s="197">
        <f t="shared" si="126"/>
        <v>1773000</v>
      </c>
      <c r="AT97" s="197">
        <f t="shared" si="110"/>
        <v>11.632331714998031</v>
      </c>
      <c r="AV97" s="197">
        <f t="shared" si="111"/>
        <v>6262000</v>
      </c>
      <c r="AW97" s="197">
        <f t="shared" si="112"/>
        <v>41.083847264138562</v>
      </c>
      <c r="AY97" s="197">
        <f t="shared" si="117"/>
        <v>15242000</v>
      </c>
      <c r="AZ97" s="197">
        <f t="shared" si="113"/>
        <v>100</v>
      </c>
      <c r="BB97" s="196">
        <f t="shared" si="114"/>
        <v>0</v>
      </c>
      <c r="BC97" s="197">
        <f t="shared" ref="BC97:BC138" si="129">BB97/(S97/100)</f>
        <v>0</v>
      </c>
      <c r="BD97" s="197">
        <f t="shared" si="116"/>
        <v>15242000</v>
      </c>
      <c r="BE97" s="483"/>
      <c r="BF97" s="90">
        <f t="shared" si="88"/>
        <v>0</v>
      </c>
    </row>
    <row r="98" spans="1:58" ht="30" customHeight="1" x14ac:dyDescent="0.2">
      <c r="A98" s="12"/>
      <c r="B98" s="3"/>
      <c r="C98" s="3"/>
      <c r="D98" s="8"/>
      <c r="E98" s="1" t="s">
        <v>73</v>
      </c>
      <c r="F98" s="3"/>
      <c r="G98" s="4"/>
      <c r="H98" s="5"/>
      <c r="I98" s="6"/>
      <c r="J98" s="7"/>
      <c r="K98" s="27"/>
      <c r="L98" s="142"/>
      <c r="M98" s="8"/>
      <c r="N98" s="40" t="s">
        <v>14</v>
      </c>
      <c r="O98" s="43">
        <v>10704000</v>
      </c>
      <c r="P98" s="99">
        <f t="shared" ref="P98:W99" si="130">P99</f>
        <v>0</v>
      </c>
      <c r="Q98" s="50">
        <f t="shared" si="130"/>
        <v>0</v>
      </c>
      <c r="R98" s="192">
        <f t="shared" si="130"/>
        <v>0</v>
      </c>
      <c r="S98" s="99">
        <f t="shared" si="130"/>
        <v>15242000</v>
      </c>
      <c r="T98" s="99"/>
      <c r="U98" s="99">
        <f t="shared" si="130"/>
        <v>2314000</v>
      </c>
      <c r="V98" s="99">
        <f t="shared" si="130"/>
        <v>877000</v>
      </c>
      <c r="W98" s="99">
        <f t="shared" si="130"/>
        <v>879000</v>
      </c>
      <c r="X98" s="99">
        <f t="shared" si="120"/>
        <v>4070000</v>
      </c>
      <c r="Y98" s="99">
        <f t="shared" si="105"/>
        <v>26.702532476053012</v>
      </c>
      <c r="AA98" s="99">
        <f t="shared" ref="AA98:AC99" si="131">AA99</f>
        <v>1636000</v>
      </c>
      <c r="AB98" s="99">
        <f t="shared" si="131"/>
        <v>1637000</v>
      </c>
      <c r="AC98" s="99">
        <f t="shared" si="131"/>
        <v>1637000</v>
      </c>
      <c r="AD98" s="99">
        <f t="shared" si="122"/>
        <v>4910000</v>
      </c>
      <c r="AE98" s="99">
        <f t="shared" si="106"/>
        <v>32.213620259808422</v>
      </c>
      <c r="AG98" s="99">
        <f t="shared" si="127"/>
        <v>8980000</v>
      </c>
      <c r="AH98" s="99">
        <f t="shared" si="128"/>
        <v>58.916152735861438</v>
      </c>
      <c r="AJ98" s="99">
        <f t="shared" ref="AJ98:AL99" si="132">AJ99</f>
        <v>1479000</v>
      </c>
      <c r="AK98" s="99">
        <f t="shared" si="132"/>
        <v>1505000</v>
      </c>
      <c r="AL98" s="99">
        <f t="shared" si="132"/>
        <v>1505000</v>
      </c>
      <c r="AM98" s="99">
        <f t="shared" si="124"/>
        <v>4489000</v>
      </c>
      <c r="AN98" s="99">
        <f t="shared" si="109"/>
        <v>29.451515549140534</v>
      </c>
      <c r="AP98" s="99">
        <f t="shared" ref="AP98:AR99" si="133">AP99</f>
        <v>614000</v>
      </c>
      <c r="AQ98" s="99">
        <f t="shared" si="133"/>
        <v>534000</v>
      </c>
      <c r="AR98" s="99">
        <f t="shared" si="133"/>
        <v>625000</v>
      </c>
      <c r="AS98" s="99">
        <f t="shared" si="126"/>
        <v>1773000</v>
      </c>
      <c r="AT98" s="99">
        <f t="shared" si="110"/>
        <v>11.632331714998031</v>
      </c>
      <c r="AV98" s="99">
        <f t="shared" si="111"/>
        <v>6262000</v>
      </c>
      <c r="AW98" s="99">
        <f t="shared" si="112"/>
        <v>41.083847264138562</v>
      </c>
      <c r="AY98" s="99">
        <f t="shared" si="117"/>
        <v>15242000</v>
      </c>
      <c r="AZ98" s="99">
        <f t="shared" si="113"/>
        <v>100</v>
      </c>
      <c r="BB98" s="43">
        <f t="shared" si="114"/>
        <v>0</v>
      </c>
      <c r="BC98" s="99">
        <f t="shared" si="129"/>
        <v>0</v>
      </c>
      <c r="BD98" s="99">
        <f t="shared" si="116"/>
        <v>15242000</v>
      </c>
      <c r="BE98" s="483"/>
      <c r="BF98" s="90">
        <f t="shared" si="88"/>
        <v>0</v>
      </c>
    </row>
    <row r="99" spans="1:58" ht="30" customHeight="1" x14ac:dyDescent="0.2">
      <c r="A99" s="12"/>
      <c r="B99" s="3"/>
      <c r="C99" s="3"/>
      <c r="D99" s="8"/>
      <c r="E99" s="7"/>
      <c r="F99" s="17">
        <v>4</v>
      </c>
      <c r="G99" s="4"/>
      <c r="H99" s="5"/>
      <c r="I99" s="6"/>
      <c r="J99" s="7"/>
      <c r="K99" s="27"/>
      <c r="L99" s="142"/>
      <c r="M99" s="8"/>
      <c r="N99" s="31" t="s">
        <v>41</v>
      </c>
      <c r="O99" s="44">
        <v>10704000</v>
      </c>
      <c r="P99" s="97">
        <f t="shared" si="130"/>
        <v>0</v>
      </c>
      <c r="Q99" s="193">
        <f t="shared" si="130"/>
        <v>0</v>
      </c>
      <c r="R99" s="194">
        <f t="shared" si="130"/>
        <v>0</v>
      </c>
      <c r="S99" s="97">
        <f t="shared" si="130"/>
        <v>15242000</v>
      </c>
      <c r="T99" s="97"/>
      <c r="U99" s="97">
        <f t="shared" si="130"/>
        <v>2314000</v>
      </c>
      <c r="V99" s="97">
        <f t="shared" si="130"/>
        <v>877000</v>
      </c>
      <c r="W99" s="97">
        <f t="shared" si="130"/>
        <v>879000</v>
      </c>
      <c r="X99" s="97">
        <f t="shared" si="120"/>
        <v>4070000</v>
      </c>
      <c r="Y99" s="97">
        <f t="shared" si="105"/>
        <v>26.702532476053012</v>
      </c>
      <c r="AA99" s="97">
        <f t="shared" si="131"/>
        <v>1636000</v>
      </c>
      <c r="AB99" s="97">
        <f t="shared" si="131"/>
        <v>1637000</v>
      </c>
      <c r="AC99" s="97">
        <f t="shared" si="131"/>
        <v>1637000</v>
      </c>
      <c r="AD99" s="97">
        <f t="shared" si="122"/>
        <v>4910000</v>
      </c>
      <c r="AE99" s="97">
        <f t="shared" si="106"/>
        <v>32.213620259808422</v>
      </c>
      <c r="AG99" s="97">
        <f t="shared" si="127"/>
        <v>8980000</v>
      </c>
      <c r="AH99" s="97">
        <f t="shared" si="128"/>
        <v>58.916152735861438</v>
      </c>
      <c r="AJ99" s="97">
        <f t="shared" si="132"/>
        <v>1479000</v>
      </c>
      <c r="AK99" s="97">
        <f t="shared" si="132"/>
        <v>1505000</v>
      </c>
      <c r="AL99" s="97">
        <f t="shared" si="132"/>
        <v>1505000</v>
      </c>
      <c r="AM99" s="97">
        <f t="shared" si="124"/>
        <v>4489000</v>
      </c>
      <c r="AN99" s="97">
        <f t="shared" si="109"/>
        <v>29.451515549140534</v>
      </c>
      <c r="AP99" s="97">
        <f t="shared" si="133"/>
        <v>614000</v>
      </c>
      <c r="AQ99" s="97">
        <f t="shared" si="133"/>
        <v>534000</v>
      </c>
      <c r="AR99" s="97">
        <f t="shared" si="133"/>
        <v>625000</v>
      </c>
      <c r="AS99" s="97">
        <f t="shared" si="126"/>
        <v>1773000</v>
      </c>
      <c r="AT99" s="97">
        <f t="shared" si="110"/>
        <v>11.632331714998031</v>
      </c>
      <c r="AV99" s="97">
        <f t="shared" si="111"/>
        <v>6262000</v>
      </c>
      <c r="AW99" s="97">
        <f t="shared" si="112"/>
        <v>41.083847264138562</v>
      </c>
      <c r="AY99" s="97">
        <f t="shared" si="117"/>
        <v>15242000</v>
      </c>
      <c r="AZ99" s="97">
        <f t="shared" si="113"/>
        <v>100</v>
      </c>
      <c r="BB99" s="44">
        <f t="shared" si="114"/>
        <v>0</v>
      </c>
      <c r="BC99" s="97">
        <f t="shared" si="129"/>
        <v>0</v>
      </c>
      <c r="BD99" s="97">
        <f t="shared" si="116"/>
        <v>15242000</v>
      </c>
      <c r="BE99" s="483"/>
      <c r="BF99" s="90">
        <f t="shared" si="88"/>
        <v>0</v>
      </c>
    </row>
    <row r="100" spans="1:58" ht="30" customHeight="1" x14ac:dyDescent="0.2">
      <c r="A100" s="12"/>
      <c r="B100" s="3"/>
      <c r="C100" s="3"/>
      <c r="D100" s="8"/>
      <c r="E100" s="7"/>
      <c r="F100" s="3"/>
      <c r="G100" s="21">
        <v>1</v>
      </c>
      <c r="H100" s="22"/>
      <c r="I100" s="6"/>
      <c r="J100" s="7"/>
      <c r="K100" s="27"/>
      <c r="L100" s="142"/>
      <c r="M100" s="8"/>
      <c r="N100" s="31" t="s">
        <v>112</v>
      </c>
      <c r="O100" s="97" t="e">
        <f>O101+O116+O127+O135</f>
        <v>#REF!</v>
      </c>
      <c r="P100" s="97">
        <f>P101+P116+P127+P135</f>
        <v>0</v>
      </c>
      <c r="Q100" s="193">
        <f>Q101+Q116+Q127+Q135</f>
        <v>0</v>
      </c>
      <c r="R100" s="194">
        <f>R101+R116+R127+R135</f>
        <v>0</v>
      </c>
      <c r="S100" s="97">
        <f>S101+S116+S127+S135</f>
        <v>15242000</v>
      </c>
      <c r="T100" s="97"/>
      <c r="U100" s="97">
        <f>U101+U116+U127+U135</f>
        <v>2314000</v>
      </c>
      <c r="V100" s="97">
        <f>V101+V116+V127+V135</f>
        <v>877000</v>
      </c>
      <c r="W100" s="97">
        <f>W101+W116+W127+W135</f>
        <v>879000</v>
      </c>
      <c r="X100" s="97">
        <f t="shared" si="120"/>
        <v>4070000</v>
      </c>
      <c r="Y100" s="97">
        <f t="shared" si="105"/>
        <v>26.702532476053012</v>
      </c>
      <c r="AA100" s="97">
        <f>AA101+AA116+AA127+AA135</f>
        <v>1636000</v>
      </c>
      <c r="AB100" s="97">
        <f>AB101+AB116+AB127+AB135</f>
        <v>1637000</v>
      </c>
      <c r="AC100" s="97">
        <f>AC101+AC116+AC127+AC135</f>
        <v>1637000</v>
      </c>
      <c r="AD100" s="97">
        <f t="shared" si="122"/>
        <v>4910000</v>
      </c>
      <c r="AE100" s="97">
        <f t="shared" si="106"/>
        <v>32.213620259808422</v>
      </c>
      <c r="AG100" s="97">
        <f t="shared" si="127"/>
        <v>8980000</v>
      </c>
      <c r="AH100" s="97">
        <f t="shared" si="128"/>
        <v>58.916152735861438</v>
      </c>
      <c r="AJ100" s="97">
        <f>AJ101+AJ116+AJ127+AJ135</f>
        <v>1479000</v>
      </c>
      <c r="AK100" s="97">
        <f>AK101+AK116+AK127+AK135</f>
        <v>1505000</v>
      </c>
      <c r="AL100" s="97">
        <f>AL101+AL116+AL127+AL135</f>
        <v>1505000</v>
      </c>
      <c r="AM100" s="97">
        <f t="shared" si="124"/>
        <v>4489000</v>
      </c>
      <c r="AN100" s="97">
        <f t="shared" si="109"/>
        <v>29.451515549140534</v>
      </c>
      <c r="AP100" s="97">
        <f>AP101+AP116+AP127+AP135</f>
        <v>614000</v>
      </c>
      <c r="AQ100" s="97">
        <f>AQ101+AQ116+AQ127+AQ135</f>
        <v>534000</v>
      </c>
      <c r="AR100" s="97">
        <f>AR101+AR116+AR127+AR135</f>
        <v>625000</v>
      </c>
      <c r="AS100" s="97">
        <f t="shared" si="126"/>
        <v>1773000</v>
      </c>
      <c r="AT100" s="97">
        <f t="shared" si="110"/>
        <v>11.632331714998031</v>
      </c>
      <c r="AV100" s="97">
        <f t="shared" si="111"/>
        <v>6262000</v>
      </c>
      <c r="AW100" s="97">
        <f t="shared" si="112"/>
        <v>41.083847264138562</v>
      </c>
      <c r="AY100" s="97">
        <f t="shared" si="117"/>
        <v>15242000</v>
      </c>
      <c r="AZ100" s="97">
        <f t="shared" si="113"/>
        <v>100</v>
      </c>
      <c r="BB100" s="44">
        <f t="shared" si="114"/>
        <v>0</v>
      </c>
      <c r="BC100" s="97">
        <f t="shared" si="129"/>
        <v>0</v>
      </c>
      <c r="BD100" s="97">
        <f t="shared" si="116"/>
        <v>15242000</v>
      </c>
      <c r="BE100" s="483"/>
      <c r="BF100" s="90">
        <f t="shared" si="88"/>
        <v>0</v>
      </c>
    </row>
    <row r="101" spans="1:58" ht="30" customHeight="1" x14ac:dyDescent="0.2">
      <c r="A101" s="12"/>
      <c r="B101" s="3"/>
      <c r="C101" s="3"/>
      <c r="D101" s="8"/>
      <c r="E101" s="7"/>
      <c r="F101" s="3"/>
      <c r="G101" s="21"/>
      <c r="H101" s="92" t="s">
        <v>97</v>
      </c>
      <c r="I101" s="6"/>
      <c r="J101" s="7"/>
      <c r="K101" s="27"/>
      <c r="L101" s="142"/>
      <c r="M101" s="8"/>
      <c r="N101" s="31" t="s">
        <v>112</v>
      </c>
      <c r="O101" s="44">
        <v>9928000</v>
      </c>
      <c r="P101" s="97">
        <f>P102</f>
        <v>0</v>
      </c>
      <c r="Q101" s="193">
        <f>Q102</f>
        <v>0</v>
      </c>
      <c r="R101" s="194">
        <f>R102</f>
        <v>0</v>
      </c>
      <c r="S101" s="97">
        <f>S102</f>
        <v>14718000</v>
      </c>
      <c r="T101" s="97"/>
      <c r="U101" s="97">
        <f>U102</f>
        <v>2248000</v>
      </c>
      <c r="V101" s="97">
        <f>V102</f>
        <v>845000</v>
      </c>
      <c r="W101" s="97">
        <f>W102</f>
        <v>845000</v>
      </c>
      <c r="X101" s="97">
        <f t="shared" si="120"/>
        <v>3938000</v>
      </c>
      <c r="Y101" s="97">
        <f t="shared" si="105"/>
        <v>26.756352765321374</v>
      </c>
      <c r="AA101" s="97">
        <f>AA102</f>
        <v>1591000</v>
      </c>
      <c r="AB101" s="97">
        <f>AB102</f>
        <v>1592000</v>
      </c>
      <c r="AC101" s="97">
        <f>AC102</f>
        <v>1593000</v>
      </c>
      <c r="AD101" s="97">
        <f t="shared" si="122"/>
        <v>4776000</v>
      </c>
      <c r="AE101" s="97">
        <f t="shared" si="106"/>
        <v>32.450061149612722</v>
      </c>
      <c r="AG101" s="97">
        <f t="shared" si="127"/>
        <v>8714000</v>
      </c>
      <c r="AH101" s="97">
        <f t="shared" si="128"/>
        <v>59.206413914934096</v>
      </c>
      <c r="AJ101" s="97">
        <f>AJ102</f>
        <v>1437000</v>
      </c>
      <c r="AK101" s="97">
        <f>AK102</f>
        <v>1437000</v>
      </c>
      <c r="AL101" s="97">
        <f>AL102</f>
        <v>1437000</v>
      </c>
      <c r="AM101" s="97">
        <f t="shared" si="124"/>
        <v>4311000</v>
      </c>
      <c r="AN101" s="97">
        <f t="shared" si="109"/>
        <v>29.290664492458216</v>
      </c>
      <c r="AP101" s="97">
        <f>AP102</f>
        <v>593000</v>
      </c>
      <c r="AQ101" s="97">
        <f>AQ102</f>
        <v>493000</v>
      </c>
      <c r="AR101" s="97">
        <f>AR102</f>
        <v>607000</v>
      </c>
      <c r="AS101" s="97">
        <f t="shared" si="126"/>
        <v>1693000</v>
      </c>
      <c r="AT101" s="97">
        <f t="shared" si="110"/>
        <v>11.502921592607692</v>
      </c>
      <c r="AV101" s="97">
        <f t="shared" si="111"/>
        <v>6004000</v>
      </c>
      <c r="AW101" s="97">
        <f t="shared" si="112"/>
        <v>40.793586085065904</v>
      </c>
      <c r="AY101" s="97">
        <f t="shared" si="117"/>
        <v>14718000</v>
      </c>
      <c r="AZ101" s="97">
        <f t="shared" si="113"/>
        <v>100</v>
      </c>
      <c r="BB101" s="44">
        <f t="shared" si="114"/>
        <v>0</v>
      </c>
      <c r="BC101" s="97">
        <f t="shared" si="129"/>
        <v>0</v>
      </c>
      <c r="BD101" s="97">
        <f t="shared" si="116"/>
        <v>14718000</v>
      </c>
      <c r="BE101" s="483"/>
      <c r="BF101" s="90">
        <f t="shared" si="88"/>
        <v>0</v>
      </c>
    </row>
    <row r="102" spans="1:58" ht="30" customHeight="1" thickBot="1" x14ac:dyDescent="0.25">
      <c r="A102" s="12"/>
      <c r="B102" s="3"/>
      <c r="C102" s="3"/>
      <c r="D102" s="8"/>
      <c r="E102" s="7"/>
      <c r="F102" s="3"/>
      <c r="G102" s="4"/>
      <c r="H102" s="5"/>
      <c r="I102" s="23">
        <v>2</v>
      </c>
      <c r="J102" s="7"/>
      <c r="K102" s="27"/>
      <c r="L102" s="142"/>
      <c r="M102" s="8"/>
      <c r="N102" s="30" t="s">
        <v>126</v>
      </c>
      <c r="O102" s="46">
        <v>9928000</v>
      </c>
      <c r="P102" s="100">
        <f>P103+P107+P111</f>
        <v>0</v>
      </c>
      <c r="Q102" s="202">
        <f>Q103+Q107+Q111</f>
        <v>0</v>
      </c>
      <c r="R102" s="203">
        <f>R103+R107+R111</f>
        <v>0</v>
      </c>
      <c r="S102" s="100">
        <f>S103+S107+S111</f>
        <v>14718000</v>
      </c>
      <c r="T102" s="100"/>
      <c r="U102" s="100">
        <f>U103+U107+U111</f>
        <v>2248000</v>
      </c>
      <c r="V102" s="100">
        <f>V103+V107+V111</f>
        <v>845000</v>
      </c>
      <c r="W102" s="100">
        <f>W103+W107+W111</f>
        <v>845000</v>
      </c>
      <c r="X102" s="100">
        <f t="shared" si="120"/>
        <v>3938000</v>
      </c>
      <c r="Y102" s="100">
        <f t="shared" si="105"/>
        <v>26.756352765321374</v>
      </c>
      <c r="AA102" s="100">
        <f>AA103+AA107+AA111</f>
        <v>1591000</v>
      </c>
      <c r="AB102" s="100">
        <f>AB103+AB107+AB111</f>
        <v>1592000</v>
      </c>
      <c r="AC102" s="100">
        <f>AC103+AC107+AC111</f>
        <v>1593000</v>
      </c>
      <c r="AD102" s="100">
        <f t="shared" si="122"/>
        <v>4776000</v>
      </c>
      <c r="AE102" s="100">
        <f t="shared" si="106"/>
        <v>32.450061149612722</v>
      </c>
      <c r="AG102" s="100">
        <f t="shared" si="127"/>
        <v>8714000</v>
      </c>
      <c r="AH102" s="100">
        <f t="shared" si="128"/>
        <v>59.206413914934096</v>
      </c>
      <c r="AJ102" s="100">
        <f>AJ103+AJ107+AJ111</f>
        <v>1437000</v>
      </c>
      <c r="AK102" s="100">
        <f>AK103+AK107+AK111</f>
        <v>1437000</v>
      </c>
      <c r="AL102" s="100">
        <f>AL103+AL107+AL111</f>
        <v>1437000</v>
      </c>
      <c r="AM102" s="100">
        <f t="shared" si="124"/>
        <v>4311000</v>
      </c>
      <c r="AN102" s="100">
        <f t="shared" si="109"/>
        <v>29.290664492458216</v>
      </c>
      <c r="AP102" s="100">
        <f>AP103+AP107+AP111</f>
        <v>593000</v>
      </c>
      <c r="AQ102" s="100">
        <f>AQ103+AQ107+AQ111</f>
        <v>493000</v>
      </c>
      <c r="AR102" s="100">
        <f>AR103+AR107+AR111</f>
        <v>607000</v>
      </c>
      <c r="AS102" s="100">
        <f t="shared" si="126"/>
        <v>1693000</v>
      </c>
      <c r="AT102" s="100">
        <f t="shared" si="110"/>
        <v>11.502921592607692</v>
      </c>
      <c r="AV102" s="100">
        <f t="shared" si="111"/>
        <v>6004000</v>
      </c>
      <c r="AW102" s="100">
        <f t="shared" si="112"/>
        <v>40.793586085065904</v>
      </c>
      <c r="AY102" s="100">
        <f t="shared" si="117"/>
        <v>14718000</v>
      </c>
      <c r="AZ102" s="100">
        <f t="shared" si="113"/>
        <v>100</v>
      </c>
      <c r="BB102" s="46">
        <f t="shared" si="114"/>
        <v>0</v>
      </c>
      <c r="BC102" s="100">
        <f t="shared" si="129"/>
        <v>0</v>
      </c>
      <c r="BD102" s="100">
        <f t="shared" si="116"/>
        <v>14718000</v>
      </c>
      <c r="BE102" s="483"/>
      <c r="BF102" s="90">
        <f t="shared" si="88"/>
        <v>0</v>
      </c>
    </row>
    <row r="103" spans="1:58" ht="30" customHeight="1" thickBot="1" x14ac:dyDescent="0.25">
      <c r="A103" s="12"/>
      <c r="B103" s="3"/>
      <c r="C103" s="3"/>
      <c r="D103" s="8"/>
      <c r="E103" s="7"/>
      <c r="F103" s="3"/>
      <c r="G103" s="4"/>
      <c r="H103" s="5"/>
      <c r="I103" s="6"/>
      <c r="J103" s="24" t="s">
        <v>74</v>
      </c>
      <c r="K103" s="27"/>
      <c r="L103" s="142"/>
      <c r="M103" s="8"/>
      <c r="N103" s="31" t="s">
        <v>24</v>
      </c>
      <c r="O103" s="97">
        <v>8340000</v>
      </c>
      <c r="P103" s="97">
        <f>P104+P105+P106</f>
        <v>0</v>
      </c>
      <c r="Q103" s="193">
        <f>Q104+Q105+Q106</f>
        <v>0</v>
      </c>
      <c r="R103" s="194">
        <f>R104+R105+R106</f>
        <v>0</v>
      </c>
      <c r="S103" s="97">
        <f>S104+S105+S106</f>
        <v>12563000</v>
      </c>
      <c r="T103" s="97"/>
      <c r="U103" s="97">
        <f>U104+U105+U106</f>
        <v>1933000</v>
      </c>
      <c r="V103" s="97">
        <f>V104+V105+V106</f>
        <v>706000</v>
      </c>
      <c r="W103" s="97">
        <f>W104+W105+W106</f>
        <v>706000</v>
      </c>
      <c r="X103" s="97">
        <f t="shared" si="120"/>
        <v>3345000</v>
      </c>
      <c r="Y103" s="97">
        <f t="shared" si="105"/>
        <v>26.625805938072116</v>
      </c>
      <c r="AA103" s="97">
        <f>AA104+AA105+AA106</f>
        <v>1421000</v>
      </c>
      <c r="AB103" s="97">
        <f>AB104+AB105+AB106</f>
        <v>1421000</v>
      </c>
      <c r="AC103" s="97">
        <f>AC104+AC105+AC106</f>
        <v>1421000</v>
      </c>
      <c r="AD103" s="97">
        <f t="shared" si="122"/>
        <v>4263000</v>
      </c>
      <c r="AE103" s="96" t="e">
        <f t="shared" ref="AE103:AE110" si="134">AD103/(P103/100)</f>
        <v>#DIV/0!</v>
      </c>
      <c r="AG103" s="97">
        <f t="shared" si="127"/>
        <v>7608000</v>
      </c>
      <c r="AH103" s="97">
        <f t="shared" si="128"/>
        <v>60.558783730000798</v>
      </c>
      <c r="AJ103" s="97">
        <f>AJ104+AJ105+AJ106</f>
        <v>1220000</v>
      </c>
      <c r="AK103" s="97">
        <f>AK104+AK105+AK106</f>
        <v>1220000</v>
      </c>
      <c r="AL103" s="97">
        <f>AL104+AL105+AL106</f>
        <v>1219000</v>
      </c>
      <c r="AM103" s="97">
        <f t="shared" si="124"/>
        <v>3659000</v>
      </c>
      <c r="AN103" s="96" t="e">
        <f t="shared" ref="AN103:AN110" si="135">AM103/(P103/100)</f>
        <v>#DIV/0!</v>
      </c>
      <c r="AP103" s="97">
        <f>AP104+AP105+AP106</f>
        <v>419000</v>
      </c>
      <c r="AQ103" s="97">
        <f>AQ104+AQ105+AQ106</f>
        <v>406000</v>
      </c>
      <c r="AR103" s="97">
        <f>AR104+AR105+AR106</f>
        <v>471000</v>
      </c>
      <c r="AS103" s="97">
        <f t="shared" si="126"/>
        <v>1296000</v>
      </c>
      <c r="AT103" s="96" t="e">
        <f t="shared" ref="AT103:AT110" si="136">AS103/(P103/100)</f>
        <v>#DIV/0!</v>
      </c>
      <c r="AV103" s="97">
        <f t="shared" si="111"/>
        <v>4955000</v>
      </c>
      <c r="AW103" s="97">
        <f t="shared" si="112"/>
        <v>39.441216269999202</v>
      </c>
      <c r="AY103" s="97">
        <f t="shared" si="117"/>
        <v>12563000</v>
      </c>
      <c r="AZ103" s="97">
        <f t="shared" si="113"/>
        <v>100</v>
      </c>
      <c r="BB103" s="44">
        <f t="shared" ref="BB103:BB126" si="137">S103-AY103</f>
        <v>0</v>
      </c>
      <c r="BC103" s="97">
        <f t="shared" ref="BC103:BC126" si="138">BB103/(S103/100)</f>
        <v>0</v>
      </c>
      <c r="BD103" s="97">
        <f t="shared" ref="BD103:BD126" si="139">S103-BB103</f>
        <v>12563000</v>
      </c>
      <c r="BE103" s="483"/>
      <c r="BF103" s="90">
        <f t="shared" si="88"/>
        <v>0</v>
      </c>
    </row>
    <row r="104" spans="1:58" ht="30" customHeight="1" thickBot="1" x14ac:dyDescent="0.25">
      <c r="A104" s="12"/>
      <c r="B104" s="3"/>
      <c r="C104" s="3"/>
      <c r="D104" s="8"/>
      <c r="E104" s="7"/>
      <c r="F104" s="3"/>
      <c r="G104" s="4"/>
      <c r="H104" s="5"/>
      <c r="I104" s="6"/>
      <c r="J104" s="7"/>
      <c r="K104" s="59">
        <v>1</v>
      </c>
      <c r="L104" s="142"/>
      <c r="M104" s="8"/>
      <c r="N104" s="41" t="s">
        <v>31</v>
      </c>
      <c r="O104" s="98">
        <v>8230000</v>
      </c>
      <c r="P104" s="98"/>
      <c r="Q104" s="98"/>
      <c r="R104" s="98"/>
      <c r="S104" s="332">
        <v>12340000</v>
      </c>
      <c r="T104" s="98"/>
      <c r="U104" s="332">
        <v>1900000</v>
      </c>
      <c r="V104" s="332">
        <v>700000</v>
      </c>
      <c r="W104" s="332">
        <v>700000</v>
      </c>
      <c r="X104" s="98">
        <f t="shared" si="120"/>
        <v>3300000</v>
      </c>
      <c r="Y104" s="98">
        <f t="shared" si="105"/>
        <v>26.74230145867099</v>
      </c>
      <c r="AA104" s="332">
        <v>1400000</v>
      </c>
      <c r="AB104" s="332">
        <v>1400000</v>
      </c>
      <c r="AC104" s="332">
        <v>1400000</v>
      </c>
      <c r="AD104" s="98">
        <f>AA104+AB104+AC104</f>
        <v>4200000</v>
      </c>
      <c r="AE104" s="96" t="e">
        <f t="shared" si="134"/>
        <v>#DIV/0!</v>
      </c>
      <c r="AG104" s="98">
        <f t="shared" si="127"/>
        <v>7500000</v>
      </c>
      <c r="AH104" s="98">
        <f t="shared" si="128"/>
        <v>60.777957860615885</v>
      </c>
      <c r="AJ104" s="332">
        <v>1200000</v>
      </c>
      <c r="AK104" s="332">
        <v>1200000</v>
      </c>
      <c r="AL104" s="332">
        <v>1200000</v>
      </c>
      <c r="AM104" s="98">
        <f t="shared" si="124"/>
        <v>3600000</v>
      </c>
      <c r="AN104" s="96" t="e">
        <f t="shared" si="135"/>
        <v>#DIV/0!</v>
      </c>
      <c r="AP104" s="332">
        <v>400000</v>
      </c>
      <c r="AQ104" s="332">
        <v>387000</v>
      </c>
      <c r="AR104" s="332">
        <v>453000</v>
      </c>
      <c r="AS104" s="98">
        <f t="shared" si="126"/>
        <v>1240000</v>
      </c>
      <c r="AT104" s="96" t="e">
        <f t="shared" si="136"/>
        <v>#DIV/0!</v>
      </c>
      <c r="AV104" s="98">
        <f t="shared" si="111"/>
        <v>4840000</v>
      </c>
      <c r="AW104" s="98">
        <f t="shared" si="112"/>
        <v>39.222042139384115</v>
      </c>
      <c r="AY104" s="98">
        <f t="shared" si="117"/>
        <v>12340000</v>
      </c>
      <c r="AZ104" s="98">
        <f t="shared" si="113"/>
        <v>100</v>
      </c>
      <c r="BB104" s="98">
        <f t="shared" si="137"/>
        <v>0</v>
      </c>
      <c r="BC104" s="98">
        <f t="shared" si="138"/>
        <v>0</v>
      </c>
      <c r="BD104" s="98">
        <f t="shared" si="139"/>
        <v>12340000</v>
      </c>
      <c r="BE104" s="483"/>
      <c r="BF104" s="90">
        <f t="shared" si="88"/>
        <v>0</v>
      </c>
    </row>
    <row r="105" spans="1:58" ht="30" customHeight="1" thickBot="1" x14ac:dyDescent="0.25">
      <c r="A105" s="12"/>
      <c r="B105" s="3"/>
      <c r="C105" s="3"/>
      <c r="D105" s="8"/>
      <c r="E105" s="7"/>
      <c r="F105" s="3"/>
      <c r="G105" s="4"/>
      <c r="H105" s="5"/>
      <c r="I105" s="6"/>
      <c r="J105" s="7"/>
      <c r="K105" s="59">
        <v>2</v>
      </c>
      <c r="L105" s="142"/>
      <c r="M105" s="8"/>
      <c r="N105" s="41" t="s">
        <v>53</v>
      </c>
      <c r="O105" s="98">
        <v>90000</v>
      </c>
      <c r="P105" s="98"/>
      <c r="Q105" s="98"/>
      <c r="R105" s="98"/>
      <c r="S105" s="332">
        <v>212000</v>
      </c>
      <c r="T105" s="98"/>
      <c r="U105" s="332">
        <v>32000</v>
      </c>
      <c r="V105" s="332">
        <v>5000</v>
      </c>
      <c r="W105" s="332">
        <v>5000</v>
      </c>
      <c r="X105" s="98">
        <f t="shared" si="120"/>
        <v>42000</v>
      </c>
      <c r="Y105" s="98">
        <f t="shared" si="105"/>
        <v>19.811320754716981</v>
      </c>
      <c r="AA105" s="332">
        <v>20000</v>
      </c>
      <c r="AB105" s="332">
        <v>20000</v>
      </c>
      <c r="AC105" s="332">
        <v>20000</v>
      </c>
      <c r="AD105" s="98">
        <f>AA105+AB105+AC105</f>
        <v>60000</v>
      </c>
      <c r="AE105" s="96" t="e">
        <f t="shared" si="134"/>
        <v>#DIV/0!</v>
      </c>
      <c r="AG105" s="98">
        <f t="shared" si="127"/>
        <v>102000</v>
      </c>
      <c r="AH105" s="98">
        <f t="shared" si="128"/>
        <v>48.113207547169814</v>
      </c>
      <c r="AJ105" s="332">
        <v>19000</v>
      </c>
      <c r="AK105" s="332">
        <v>19000</v>
      </c>
      <c r="AL105" s="332">
        <v>18000</v>
      </c>
      <c r="AM105" s="98">
        <f t="shared" si="124"/>
        <v>56000</v>
      </c>
      <c r="AN105" s="96" t="e">
        <f t="shared" si="135"/>
        <v>#DIV/0!</v>
      </c>
      <c r="AP105" s="332">
        <v>18000</v>
      </c>
      <c r="AQ105" s="332">
        <v>18000</v>
      </c>
      <c r="AR105" s="332">
        <v>18000</v>
      </c>
      <c r="AS105" s="98">
        <f t="shared" si="126"/>
        <v>54000</v>
      </c>
      <c r="AT105" s="96" t="e">
        <f t="shared" si="136"/>
        <v>#DIV/0!</v>
      </c>
      <c r="AV105" s="98">
        <f t="shared" si="111"/>
        <v>110000</v>
      </c>
      <c r="AW105" s="98">
        <f t="shared" si="112"/>
        <v>51.886792452830186</v>
      </c>
      <c r="AY105" s="98">
        <f t="shared" si="117"/>
        <v>212000</v>
      </c>
      <c r="AZ105" s="98">
        <f t="shared" si="113"/>
        <v>100</v>
      </c>
      <c r="BB105" s="98">
        <f t="shared" si="137"/>
        <v>0</v>
      </c>
      <c r="BC105" s="98">
        <f t="shared" si="138"/>
        <v>0</v>
      </c>
      <c r="BD105" s="98">
        <f t="shared" si="139"/>
        <v>212000</v>
      </c>
      <c r="BE105" s="483"/>
      <c r="BF105" s="90">
        <f t="shared" si="88"/>
        <v>0</v>
      </c>
    </row>
    <row r="106" spans="1:58" ht="30" customHeight="1" thickBot="1" x14ac:dyDescent="0.25">
      <c r="A106" s="12"/>
      <c r="B106" s="3"/>
      <c r="C106" s="3"/>
      <c r="D106" s="8"/>
      <c r="E106" s="7"/>
      <c r="F106" s="3"/>
      <c r="G106" s="4"/>
      <c r="H106" s="5"/>
      <c r="I106" s="6"/>
      <c r="J106" s="7"/>
      <c r="K106" s="59">
        <v>4</v>
      </c>
      <c r="L106" s="142"/>
      <c r="M106" s="8"/>
      <c r="N106" s="41" t="s">
        <v>67</v>
      </c>
      <c r="O106" s="98">
        <v>20000</v>
      </c>
      <c r="P106" s="98"/>
      <c r="Q106" s="98"/>
      <c r="R106" s="98"/>
      <c r="S106" s="332">
        <v>11000</v>
      </c>
      <c r="T106" s="98"/>
      <c r="U106" s="332">
        <v>1000</v>
      </c>
      <c r="V106" s="332">
        <v>1000</v>
      </c>
      <c r="W106" s="332">
        <v>1000</v>
      </c>
      <c r="X106" s="98">
        <f t="shared" si="120"/>
        <v>3000</v>
      </c>
      <c r="Y106" s="98">
        <f t="shared" si="105"/>
        <v>27.272727272727273</v>
      </c>
      <c r="AA106" s="332">
        <v>1000</v>
      </c>
      <c r="AB106" s="332">
        <v>1000</v>
      </c>
      <c r="AC106" s="332">
        <v>1000</v>
      </c>
      <c r="AD106" s="98">
        <f>AA106+AB106+AC106</f>
        <v>3000</v>
      </c>
      <c r="AE106" s="96" t="e">
        <f t="shared" si="134"/>
        <v>#DIV/0!</v>
      </c>
      <c r="AG106" s="98">
        <f t="shared" si="127"/>
        <v>6000</v>
      </c>
      <c r="AH106" s="98">
        <f t="shared" si="128"/>
        <v>54.545454545454547</v>
      </c>
      <c r="AJ106" s="332">
        <v>1000</v>
      </c>
      <c r="AK106" s="332">
        <v>1000</v>
      </c>
      <c r="AL106" s="332">
        <v>1000</v>
      </c>
      <c r="AM106" s="98">
        <f t="shared" si="124"/>
        <v>3000</v>
      </c>
      <c r="AN106" s="96" t="e">
        <f t="shared" si="135"/>
        <v>#DIV/0!</v>
      </c>
      <c r="AP106" s="332">
        <v>1000</v>
      </c>
      <c r="AQ106" s="332">
        <v>1000</v>
      </c>
      <c r="AR106" s="332"/>
      <c r="AS106" s="98">
        <f t="shared" si="126"/>
        <v>2000</v>
      </c>
      <c r="AT106" s="96" t="e">
        <f t="shared" si="136"/>
        <v>#DIV/0!</v>
      </c>
      <c r="AV106" s="98">
        <f t="shared" si="111"/>
        <v>5000</v>
      </c>
      <c r="AW106" s="98">
        <f t="shared" si="112"/>
        <v>45.454545454545453</v>
      </c>
      <c r="AY106" s="98">
        <f t="shared" si="117"/>
        <v>11000</v>
      </c>
      <c r="AZ106" s="98">
        <f t="shared" si="113"/>
        <v>100</v>
      </c>
      <c r="BB106" s="98">
        <f t="shared" si="137"/>
        <v>0</v>
      </c>
      <c r="BC106" s="98">
        <f t="shared" si="138"/>
        <v>0</v>
      </c>
      <c r="BD106" s="98">
        <f t="shared" si="139"/>
        <v>11000</v>
      </c>
      <c r="BE106" s="483"/>
      <c r="BF106" s="90">
        <f t="shared" si="88"/>
        <v>0</v>
      </c>
    </row>
    <row r="107" spans="1:58" ht="30" customHeight="1" thickBot="1" x14ac:dyDescent="0.25">
      <c r="A107" s="12"/>
      <c r="B107" s="3"/>
      <c r="C107" s="3"/>
      <c r="D107" s="8"/>
      <c r="E107" s="7"/>
      <c r="F107" s="3"/>
      <c r="G107" s="4"/>
      <c r="H107" s="5"/>
      <c r="I107" s="6"/>
      <c r="J107" s="24" t="s">
        <v>68</v>
      </c>
      <c r="K107" s="27"/>
      <c r="L107" s="142"/>
      <c r="M107" s="8"/>
      <c r="N107" s="31" t="s">
        <v>32</v>
      </c>
      <c r="O107" s="97">
        <v>1438000</v>
      </c>
      <c r="P107" s="97">
        <f>P108+P109+P110</f>
        <v>0</v>
      </c>
      <c r="Q107" s="193">
        <f>Q108+Q109+Q110</f>
        <v>0</v>
      </c>
      <c r="R107" s="194">
        <f>R108+R109+R110</f>
        <v>0</v>
      </c>
      <c r="S107" s="97">
        <f>S108+S109+S110</f>
        <v>2050000</v>
      </c>
      <c r="T107" s="97"/>
      <c r="U107" s="97">
        <f>U108+U109+U110</f>
        <v>308000</v>
      </c>
      <c r="V107" s="97">
        <f>V108+V109+V110</f>
        <v>134000</v>
      </c>
      <c r="W107" s="97">
        <f>W108+W109+W110</f>
        <v>134000</v>
      </c>
      <c r="X107" s="97">
        <f t="shared" si="120"/>
        <v>576000</v>
      </c>
      <c r="Y107" s="97">
        <f t="shared" si="105"/>
        <v>28.097560975609756</v>
      </c>
      <c r="AA107" s="97">
        <f>AA108+AA109+AA110</f>
        <v>162000</v>
      </c>
      <c r="AB107" s="97">
        <f>AB108+AB109+AB110</f>
        <v>163000</v>
      </c>
      <c r="AC107" s="97">
        <f>AC108+AC109+AC110</f>
        <v>165000</v>
      </c>
      <c r="AD107" s="97">
        <f t="shared" si="122"/>
        <v>490000</v>
      </c>
      <c r="AE107" s="96" t="e">
        <f t="shared" si="134"/>
        <v>#DIV/0!</v>
      </c>
      <c r="AG107" s="97">
        <f t="shared" si="127"/>
        <v>1066000</v>
      </c>
      <c r="AH107" s="97">
        <f t="shared" si="128"/>
        <v>52</v>
      </c>
      <c r="AJ107" s="97">
        <f>AJ108+AJ109+AJ110</f>
        <v>205000</v>
      </c>
      <c r="AK107" s="97">
        <f>AK108+AK109+AK110</f>
        <v>205000</v>
      </c>
      <c r="AL107" s="97">
        <f>AL108+AL109+AL110</f>
        <v>206000</v>
      </c>
      <c r="AM107" s="97">
        <f t="shared" si="124"/>
        <v>616000</v>
      </c>
      <c r="AN107" s="96" t="e">
        <f t="shared" si="135"/>
        <v>#DIV/0!</v>
      </c>
      <c r="AP107" s="97">
        <f>AP108+AP109+AP110</f>
        <v>163000</v>
      </c>
      <c r="AQ107" s="97">
        <f>AQ108+AQ109+AQ110</f>
        <v>78000</v>
      </c>
      <c r="AR107" s="97">
        <f>AR108+AR109+AR110</f>
        <v>127000</v>
      </c>
      <c r="AS107" s="97">
        <f t="shared" si="126"/>
        <v>368000</v>
      </c>
      <c r="AT107" s="96" t="e">
        <f t="shared" si="136"/>
        <v>#DIV/0!</v>
      </c>
      <c r="AV107" s="97">
        <f t="shared" si="111"/>
        <v>984000</v>
      </c>
      <c r="AW107" s="97">
        <f t="shared" si="112"/>
        <v>48</v>
      </c>
      <c r="AY107" s="97">
        <f t="shared" si="117"/>
        <v>2050000</v>
      </c>
      <c r="AZ107" s="97">
        <f t="shared" si="113"/>
        <v>100</v>
      </c>
      <c r="BB107" s="44">
        <f t="shared" si="137"/>
        <v>0</v>
      </c>
      <c r="BC107" s="97">
        <f t="shared" si="138"/>
        <v>0</v>
      </c>
      <c r="BD107" s="97">
        <f t="shared" si="139"/>
        <v>2050000</v>
      </c>
      <c r="BE107" s="483"/>
      <c r="BF107" s="90">
        <f t="shared" si="88"/>
        <v>0</v>
      </c>
    </row>
    <row r="108" spans="1:58" ht="30" customHeight="1" thickBot="1" x14ac:dyDescent="0.25">
      <c r="A108" s="12"/>
      <c r="B108" s="3"/>
      <c r="C108" s="3"/>
      <c r="D108" s="8"/>
      <c r="E108" s="7"/>
      <c r="F108" s="3"/>
      <c r="G108" s="4"/>
      <c r="H108" s="5"/>
      <c r="I108" s="6"/>
      <c r="J108" s="7"/>
      <c r="K108" s="59">
        <v>1</v>
      </c>
      <c r="L108" s="142"/>
      <c r="M108" s="8"/>
      <c r="N108" s="41" t="s">
        <v>31</v>
      </c>
      <c r="O108" s="98">
        <v>1410000</v>
      </c>
      <c r="P108" s="98"/>
      <c r="Q108" s="98"/>
      <c r="R108" s="98"/>
      <c r="S108" s="332">
        <v>2000000</v>
      </c>
      <c r="T108" s="98"/>
      <c r="U108" s="332">
        <v>300000</v>
      </c>
      <c r="V108" s="332">
        <v>130000</v>
      </c>
      <c r="W108" s="332">
        <v>130000</v>
      </c>
      <c r="X108" s="98">
        <f t="shared" ref="X108:X115" si="140">U108+V108+W108</f>
        <v>560000</v>
      </c>
      <c r="Y108" s="98">
        <f t="shared" ref="Y108:Y126" si="141">X108/(S108/100)</f>
        <v>28</v>
      </c>
      <c r="AA108" s="332">
        <v>160000</v>
      </c>
      <c r="AB108" s="332">
        <v>160000</v>
      </c>
      <c r="AC108" s="332">
        <v>160000</v>
      </c>
      <c r="AD108" s="98">
        <f>AA108+AB108+AC108</f>
        <v>480000</v>
      </c>
      <c r="AE108" s="96" t="e">
        <f t="shared" si="134"/>
        <v>#DIV/0!</v>
      </c>
      <c r="AG108" s="98">
        <f t="shared" ref="AG108:AG126" si="142">X108+AD108</f>
        <v>1040000</v>
      </c>
      <c r="AH108" s="98">
        <f t="shared" ref="AH108:AH126" si="143">AG108/(S108/100)</f>
        <v>52</v>
      </c>
      <c r="AJ108" s="332">
        <v>200000</v>
      </c>
      <c r="AK108" s="332">
        <v>200000</v>
      </c>
      <c r="AL108" s="332">
        <v>200000</v>
      </c>
      <c r="AM108" s="98">
        <f t="shared" ref="AM108:AM115" si="144">AJ108+AK108+AL108</f>
        <v>600000</v>
      </c>
      <c r="AN108" s="96" t="e">
        <f t="shared" si="135"/>
        <v>#DIV/0!</v>
      </c>
      <c r="AP108" s="332">
        <v>160000</v>
      </c>
      <c r="AQ108" s="332">
        <v>75000</v>
      </c>
      <c r="AR108" s="332">
        <v>125000</v>
      </c>
      <c r="AS108" s="98">
        <f t="shared" ref="AS108:AS115" si="145">AP108+AQ108+AR108</f>
        <v>360000</v>
      </c>
      <c r="AT108" s="96" t="e">
        <f t="shared" si="136"/>
        <v>#DIV/0!</v>
      </c>
      <c r="AV108" s="98">
        <f>AM108+AS108</f>
        <v>960000</v>
      </c>
      <c r="AW108" s="98">
        <f t="shared" ref="AW108:AW126" si="146">AV108/(S108/100)</f>
        <v>48</v>
      </c>
      <c r="AY108" s="98">
        <f t="shared" si="117"/>
        <v>2000000</v>
      </c>
      <c r="AZ108" s="98">
        <f t="shared" ref="AZ108:AZ126" si="147">AY108/(S108/100)</f>
        <v>100</v>
      </c>
      <c r="BB108" s="98">
        <f t="shared" si="137"/>
        <v>0</v>
      </c>
      <c r="BC108" s="98">
        <f t="shared" si="138"/>
        <v>0</v>
      </c>
      <c r="BD108" s="98">
        <f t="shared" si="139"/>
        <v>2000000</v>
      </c>
      <c r="BE108" s="483"/>
      <c r="BF108" s="90">
        <f t="shared" si="88"/>
        <v>0</v>
      </c>
    </row>
    <row r="109" spans="1:58" ht="30" customHeight="1" thickBot="1" x14ac:dyDescent="0.25">
      <c r="A109" s="12"/>
      <c r="B109" s="3"/>
      <c r="C109" s="3"/>
      <c r="D109" s="8"/>
      <c r="E109" s="7"/>
      <c r="F109" s="3"/>
      <c r="G109" s="4"/>
      <c r="H109" s="5"/>
      <c r="I109" s="6"/>
      <c r="J109" s="7"/>
      <c r="K109" s="59">
        <v>2</v>
      </c>
      <c r="L109" s="142"/>
      <c r="M109" s="8"/>
      <c r="N109" s="41" t="s">
        <v>53</v>
      </c>
      <c r="O109" s="98">
        <v>25000</v>
      </c>
      <c r="P109" s="98"/>
      <c r="Q109" s="98"/>
      <c r="R109" s="98"/>
      <c r="S109" s="332">
        <v>49000</v>
      </c>
      <c r="T109" s="98"/>
      <c r="U109" s="332">
        <v>8000</v>
      </c>
      <c r="V109" s="332">
        <v>4000</v>
      </c>
      <c r="W109" s="332">
        <v>3000</v>
      </c>
      <c r="X109" s="98">
        <f t="shared" si="140"/>
        <v>15000</v>
      </c>
      <c r="Y109" s="98">
        <f t="shared" si="141"/>
        <v>30.612244897959183</v>
      </c>
      <c r="AA109" s="332">
        <v>2000</v>
      </c>
      <c r="AB109" s="332">
        <v>3000</v>
      </c>
      <c r="AC109" s="332">
        <v>5000</v>
      </c>
      <c r="AD109" s="98">
        <f>AA109+AB109+AC109</f>
        <v>10000</v>
      </c>
      <c r="AE109" s="96" t="e">
        <f t="shared" si="134"/>
        <v>#DIV/0!</v>
      </c>
      <c r="AG109" s="98">
        <f t="shared" si="142"/>
        <v>25000</v>
      </c>
      <c r="AH109" s="98">
        <f t="shared" si="143"/>
        <v>51.020408163265309</v>
      </c>
      <c r="AJ109" s="332">
        <v>5000</v>
      </c>
      <c r="AK109" s="332">
        <v>5000</v>
      </c>
      <c r="AL109" s="332">
        <v>6000</v>
      </c>
      <c r="AM109" s="98">
        <f t="shared" si="144"/>
        <v>16000</v>
      </c>
      <c r="AN109" s="96" t="e">
        <f t="shared" si="135"/>
        <v>#DIV/0!</v>
      </c>
      <c r="AP109" s="332">
        <v>3000</v>
      </c>
      <c r="AQ109" s="332">
        <v>3000</v>
      </c>
      <c r="AR109" s="332">
        <v>2000</v>
      </c>
      <c r="AS109" s="98">
        <f t="shared" si="145"/>
        <v>8000</v>
      </c>
      <c r="AT109" s="96" t="e">
        <f t="shared" si="136"/>
        <v>#DIV/0!</v>
      </c>
      <c r="AV109" s="98">
        <f>AM109+AS109</f>
        <v>24000</v>
      </c>
      <c r="AW109" s="98">
        <f t="shared" si="146"/>
        <v>48.979591836734691</v>
      </c>
      <c r="AY109" s="98">
        <f t="shared" si="117"/>
        <v>49000</v>
      </c>
      <c r="AZ109" s="98">
        <f t="shared" si="147"/>
        <v>100</v>
      </c>
      <c r="BB109" s="98">
        <f t="shared" si="137"/>
        <v>0</v>
      </c>
      <c r="BC109" s="98">
        <f t="shared" si="138"/>
        <v>0</v>
      </c>
      <c r="BD109" s="98">
        <f t="shared" si="139"/>
        <v>49000</v>
      </c>
      <c r="BE109" s="483"/>
      <c r="BF109" s="90">
        <f t="shared" si="88"/>
        <v>0</v>
      </c>
    </row>
    <row r="110" spans="1:58" ht="30" customHeight="1" x14ac:dyDescent="0.2">
      <c r="A110" s="12"/>
      <c r="B110" s="3"/>
      <c r="C110" s="3"/>
      <c r="D110" s="8"/>
      <c r="E110" s="7"/>
      <c r="F110" s="3"/>
      <c r="G110" s="4"/>
      <c r="H110" s="5"/>
      <c r="I110" s="6"/>
      <c r="J110" s="7"/>
      <c r="K110" s="59">
        <v>4</v>
      </c>
      <c r="L110" s="142"/>
      <c r="M110" s="8"/>
      <c r="N110" s="41" t="s">
        <v>67</v>
      </c>
      <c r="O110" s="98">
        <v>3000</v>
      </c>
      <c r="P110" s="98"/>
      <c r="Q110" s="98"/>
      <c r="R110" s="98"/>
      <c r="S110" s="332">
        <v>1000</v>
      </c>
      <c r="T110" s="98"/>
      <c r="U110" s="332">
        <v>0</v>
      </c>
      <c r="V110" s="332">
        <v>0</v>
      </c>
      <c r="W110" s="332">
        <v>1000</v>
      </c>
      <c r="X110" s="98">
        <f t="shared" si="140"/>
        <v>1000</v>
      </c>
      <c r="Y110" s="98">
        <f t="shared" si="141"/>
        <v>100</v>
      </c>
      <c r="AA110" s="332"/>
      <c r="AB110" s="332"/>
      <c r="AC110" s="332"/>
      <c r="AD110" s="98">
        <f>AA110+AB110+AC110</f>
        <v>0</v>
      </c>
      <c r="AE110" s="96" t="e">
        <f t="shared" si="134"/>
        <v>#DIV/0!</v>
      </c>
      <c r="AG110" s="98">
        <f t="shared" si="142"/>
        <v>1000</v>
      </c>
      <c r="AH110" s="98">
        <f t="shared" si="143"/>
        <v>100</v>
      </c>
      <c r="AJ110" s="332"/>
      <c r="AK110" s="332"/>
      <c r="AL110" s="332"/>
      <c r="AM110" s="98">
        <f t="shared" si="144"/>
        <v>0</v>
      </c>
      <c r="AN110" s="96" t="e">
        <f t="shared" si="135"/>
        <v>#DIV/0!</v>
      </c>
      <c r="AP110" s="332"/>
      <c r="AQ110" s="332"/>
      <c r="AR110" s="332"/>
      <c r="AS110" s="98">
        <f t="shared" si="145"/>
        <v>0</v>
      </c>
      <c r="AT110" s="96" t="e">
        <f t="shared" si="136"/>
        <v>#DIV/0!</v>
      </c>
      <c r="AV110" s="98">
        <f>AM110+AS110</f>
        <v>0</v>
      </c>
      <c r="AW110" s="98">
        <f t="shared" si="146"/>
        <v>0</v>
      </c>
      <c r="AY110" s="98">
        <f t="shared" si="117"/>
        <v>1000</v>
      </c>
      <c r="AZ110" s="98">
        <f t="shared" si="147"/>
        <v>100</v>
      </c>
      <c r="BB110" s="98">
        <f t="shared" si="137"/>
        <v>0</v>
      </c>
      <c r="BC110" s="98">
        <f t="shared" si="138"/>
        <v>0</v>
      </c>
      <c r="BD110" s="98">
        <f t="shared" si="139"/>
        <v>1000</v>
      </c>
      <c r="BE110" s="483"/>
      <c r="BF110" s="90">
        <f t="shared" si="88"/>
        <v>0</v>
      </c>
    </row>
    <row r="111" spans="1:58" ht="30" customHeight="1" x14ac:dyDescent="0.2">
      <c r="A111" s="12"/>
      <c r="B111" s="3"/>
      <c r="C111" s="3"/>
      <c r="D111" s="8"/>
      <c r="E111" s="7"/>
      <c r="F111" s="3"/>
      <c r="G111" s="4"/>
      <c r="H111" s="5"/>
      <c r="I111" s="6"/>
      <c r="J111" s="24" t="s">
        <v>69</v>
      </c>
      <c r="K111" s="27"/>
      <c r="L111" s="142"/>
      <c r="M111" s="8"/>
      <c r="N111" s="31" t="s">
        <v>16</v>
      </c>
      <c r="O111" s="44">
        <v>150000</v>
      </c>
      <c r="P111" s="97">
        <f>P112+P113+P114+P115</f>
        <v>0</v>
      </c>
      <c r="Q111" s="193">
        <f>Q112+Q113+Q114+Q115</f>
        <v>0</v>
      </c>
      <c r="R111" s="194">
        <f>R112+R113+R114+R115</f>
        <v>0</v>
      </c>
      <c r="S111" s="97">
        <f>S112+S113+S114+S115</f>
        <v>105000</v>
      </c>
      <c r="T111" s="97"/>
      <c r="U111" s="97">
        <f>U112+U113+U114+U115</f>
        <v>7000</v>
      </c>
      <c r="V111" s="97">
        <f>V112+V113+V114+V115</f>
        <v>5000</v>
      </c>
      <c r="W111" s="97">
        <f>W112+W113+W114+W115</f>
        <v>5000</v>
      </c>
      <c r="X111" s="97">
        <f t="shared" si="140"/>
        <v>17000</v>
      </c>
      <c r="Y111" s="97">
        <f t="shared" si="141"/>
        <v>16.19047619047619</v>
      </c>
      <c r="AA111" s="97">
        <f>AA112+AA113+AA114+AA115</f>
        <v>8000</v>
      </c>
      <c r="AB111" s="97">
        <f>AB112+AB113+AB114+AB115</f>
        <v>8000</v>
      </c>
      <c r="AC111" s="97">
        <f>AC112+AC113+AC114+AC115</f>
        <v>7000</v>
      </c>
      <c r="AD111" s="97">
        <f t="shared" si="122"/>
        <v>23000</v>
      </c>
      <c r="AE111" s="97">
        <f>AD111/(S111/100)</f>
        <v>21.904761904761905</v>
      </c>
      <c r="AG111" s="97">
        <f t="shared" si="142"/>
        <v>40000</v>
      </c>
      <c r="AH111" s="97">
        <f t="shared" si="143"/>
        <v>38.095238095238095</v>
      </c>
      <c r="AJ111" s="97">
        <f>AJ112+AJ113+AJ114+AJ115</f>
        <v>12000</v>
      </c>
      <c r="AK111" s="97">
        <f>AK112+AK113+AK114+AK115</f>
        <v>12000</v>
      </c>
      <c r="AL111" s="97">
        <f>AL112+AL113+AL114+AL115</f>
        <v>12000</v>
      </c>
      <c r="AM111" s="97">
        <f t="shared" si="144"/>
        <v>36000</v>
      </c>
      <c r="AN111" s="97">
        <f>AM111/(S111/100)</f>
        <v>34.285714285714285</v>
      </c>
      <c r="AP111" s="97">
        <f>AP112+AP113+AP114+AP115</f>
        <v>11000</v>
      </c>
      <c r="AQ111" s="97">
        <f>AQ112+AQ113+AQ114+AQ115</f>
        <v>9000</v>
      </c>
      <c r="AR111" s="97">
        <f>AR112+AR113+AR114+AR115</f>
        <v>9000</v>
      </c>
      <c r="AS111" s="97">
        <f t="shared" si="145"/>
        <v>29000</v>
      </c>
      <c r="AT111" s="97">
        <f>AS111/(S111/100)</f>
        <v>27.61904761904762</v>
      </c>
      <c r="AV111" s="97">
        <f t="shared" ref="AV111:AV115" si="148">AM111+AS111</f>
        <v>65000</v>
      </c>
      <c r="AW111" s="97">
        <f t="shared" si="146"/>
        <v>61.904761904761905</v>
      </c>
      <c r="AY111" s="97">
        <f t="shared" si="117"/>
        <v>105000</v>
      </c>
      <c r="AZ111" s="97">
        <f t="shared" si="147"/>
        <v>100</v>
      </c>
      <c r="BB111" s="44">
        <f t="shared" si="137"/>
        <v>0</v>
      </c>
      <c r="BC111" s="97">
        <f t="shared" si="138"/>
        <v>0</v>
      </c>
      <c r="BD111" s="97">
        <f t="shared" si="139"/>
        <v>105000</v>
      </c>
      <c r="BE111" s="483"/>
      <c r="BF111" s="90">
        <f t="shared" si="88"/>
        <v>0</v>
      </c>
    </row>
    <row r="112" spans="1:58" ht="30" customHeight="1" x14ac:dyDescent="0.2">
      <c r="A112" s="12"/>
      <c r="B112" s="3"/>
      <c r="C112" s="3"/>
      <c r="D112" s="8"/>
      <c r="E112" s="7"/>
      <c r="F112" s="3"/>
      <c r="G112" s="4"/>
      <c r="H112" s="5"/>
      <c r="I112" s="6"/>
      <c r="J112" s="7"/>
      <c r="K112" s="59">
        <v>2</v>
      </c>
      <c r="L112" s="142"/>
      <c r="M112" s="8"/>
      <c r="N112" s="41" t="s">
        <v>17</v>
      </c>
      <c r="O112" s="45">
        <v>20000</v>
      </c>
      <c r="P112" s="98"/>
      <c r="Q112" s="98"/>
      <c r="R112" s="98"/>
      <c r="S112" s="332">
        <v>16000</v>
      </c>
      <c r="T112" s="98"/>
      <c r="U112" s="332">
        <v>1000</v>
      </c>
      <c r="V112" s="332">
        <v>0</v>
      </c>
      <c r="W112" s="332">
        <v>0</v>
      </c>
      <c r="X112" s="98">
        <f t="shared" si="140"/>
        <v>1000</v>
      </c>
      <c r="Y112" s="98">
        <f t="shared" si="141"/>
        <v>6.25</v>
      </c>
      <c r="AA112" s="332">
        <v>1000</v>
      </c>
      <c r="AB112" s="332">
        <v>1000</v>
      </c>
      <c r="AC112" s="332">
        <v>1000</v>
      </c>
      <c r="AD112" s="98">
        <f t="shared" si="122"/>
        <v>3000</v>
      </c>
      <c r="AE112" s="98">
        <f>AD112/(S112/100)</f>
        <v>18.75</v>
      </c>
      <c r="AG112" s="98">
        <f t="shared" si="142"/>
        <v>4000</v>
      </c>
      <c r="AH112" s="98">
        <f t="shared" si="143"/>
        <v>25</v>
      </c>
      <c r="AJ112" s="332">
        <v>2000</v>
      </c>
      <c r="AK112" s="332">
        <v>2000</v>
      </c>
      <c r="AL112" s="332">
        <v>2000</v>
      </c>
      <c r="AM112" s="98">
        <f t="shared" si="144"/>
        <v>6000</v>
      </c>
      <c r="AN112" s="98">
        <f>AM112/(S112/100)</f>
        <v>37.5</v>
      </c>
      <c r="AP112" s="332">
        <v>2000</v>
      </c>
      <c r="AQ112" s="332">
        <v>2000</v>
      </c>
      <c r="AR112" s="332">
        <v>2000</v>
      </c>
      <c r="AS112" s="98">
        <f t="shared" si="145"/>
        <v>6000</v>
      </c>
      <c r="AT112" s="98">
        <f>AS112/(S112/100)</f>
        <v>37.5</v>
      </c>
      <c r="AV112" s="98">
        <f t="shared" si="148"/>
        <v>12000</v>
      </c>
      <c r="AW112" s="98">
        <f t="shared" si="146"/>
        <v>75</v>
      </c>
      <c r="AY112" s="98">
        <f t="shared" si="117"/>
        <v>16000</v>
      </c>
      <c r="AZ112" s="98">
        <f t="shared" si="147"/>
        <v>100</v>
      </c>
      <c r="BB112" s="98">
        <f t="shared" si="137"/>
        <v>0</v>
      </c>
      <c r="BC112" s="98">
        <f t="shared" si="138"/>
        <v>0</v>
      </c>
      <c r="BD112" s="98">
        <f t="shared" si="139"/>
        <v>16000</v>
      </c>
      <c r="BE112" s="483"/>
      <c r="BF112" s="90">
        <f t="shared" si="88"/>
        <v>0</v>
      </c>
    </row>
    <row r="113" spans="1:58" ht="30" customHeight="1" x14ac:dyDescent="0.2">
      <c r="A113" s="12"/>
      <c r="B113" s="3"/>
      <c r="C113" s="3"/>
      <c r="D113" s="8"/>
      <c r="E113" s="7"/>
      <c r="F113" s="3"/>
      <c r="G113" s="4"/>
      <c r="H113" s="5"/>
      <c r="I113" s="6"/>
      <c r="J113" s="7"/>
      <c r="K113" s="59">
        <v>3</v>
      </c>
      <c r="L113" s="142"/>
      <c r="M113" s="8"/>
      <c r="N113" s="41" t="s">
        <v>18</v>
      </c>
      <c r="O113" s="45">
        <v>110000</v>
      </c>
      <c r="P113" s="98"/>
      <c r="Q113" s="98"/>
      <c r="R113" s="98"/>
      <c r="S113" s="332">
        <v>79000</v>
      </c>
      <c r="T113" s="98"/>
      <c r="U113" s="332">
        <v>6000</v>
      </c>
      <c r="V113" s="332">
        <v>4000</v>
      </c>
      <c r="W113" s="332">
        <v>4000</v>
      </c>
      <c r="X113" s="98">
        <f t="shared" si="140"/>
        <v>14000</v>
      </c>
      <c r="Y113" s="98">
        <f t="shared" si="141"/>
        <v>17.721518987341771</v>
      </c>
      <c r="AA113" s="332">
        <v>5000</v>
      </c>
      <c r="AB113" s="332">
        <v>5000</v>
      </c>
      <c r="AC113" s="332">
        <v>5000</v>
      </c>
      <c r="AD113" s="98">
        <f t="shared" si="122"/>
        <v>15000</v>
      </c>
      <c r="AE113" s="98">
        <f>AD113/(S113/100)</f>
        <v>18.9873417721519</v>
      </c>
      <c r="AG113" s="98">
        <f t="shared" si="142"/>
        <v>29000</v>
      </c>
      <c r="AH113" s="98">
        <f t="shared" si="143"/>
        <v>36.708860759493668</v>
      </c>
      <c r="AJ113" s="332">
        <v>9000</v>
      </c>
      <c r="AK113" s="332">
        <v>9000</v>
      </c>
      <c r="AL113" s="332">
        <v>9000</v>
      </c>
      <c r="AM113" s="98">
        <f t="shared" si="144"/>
        <v>27000</v>
      </c>
      <c r="AN113" s="98">
        <f>AM113/(S113/100)</f>
        <v>34.177215189873415</v>
      </c>
      <c r="AP113" s="332">
        <v>9000</v>
      </c>
      <c r="AQ113" s="332">
        <v>7000</v>
      </c>
      <c r="AR113" s="332">
        <v>7000</v>
      </c>
      <c r="AS113" s="98">
        <f t="shared" si="145"/>
        <v>23000</v>
      </c>
      <c r="AT113" s="98">
        <f>AS113/(S113/100)</f>
        <v>29.11392405063291</v>
      </c>
      <c r="AV113" s="98">
        <f t="shared" si="148"/>
        <v>50000</v>
      </c>
      <c r="AW113" s="98">
        <f t="shared" si="146"/>
        <v>63.291139240506332</v>
      </c>
      <c r="AY113" s="98">
        <f t="shared" si="117"/>
        <v>79000</v>
      </c>
      <c r="AZ113" s="98">
        <f t="shared" si="147"/>
        <v>100</v>
      </c>
      <c r="BB113" s="98">
        <f t="shared" si="137"/>
        <v>0</v>
      </c>
      <c r="BC113" s="98">
        <f t="shared" si="138"/>
        <v>0</v>
      </c>
      <c r="BD113" s="98">
        <f t="shared" si="139"/>
        <v>79000</v>
      </c>
      <c r="BE113" s="483"/>
      <c r="BF113" s="90">
        <f t="shared" si="88"/>
        <v>0</v>
      </c>
    </row>
    <row r="114" spans="1:58" ht="30" customHeight="1" x14ac:dyDescent="0.2">
      <c r="A114" s="12"/>
      <c r="B114" s="3"/>
      <c r="C114" s="3"/>
      <c r="D114" s="8"/>
      <c r="E114" s="7"/>
      <c r="F114" s="3"/>
      <c r="G114" s="4"/>
      <c r="H114" s="5"/>
      <c r="I114" s="6"/>
      <c r="J114" s="7"/>
      <c r="K114" s="59">
        <v>5</v>
      </c>
      <c r="L114" s="142"/>
      <c r="M114" s="8"/>
      <c r="N114" s="41" t="s">
        <v>19</v>
      </c>
      <c r="O114" s="45">
        <v>5000</v>
      </c>
      <c r="P114" s="98"/>
      <c r="Q114" s="98"/>
      <c r="R114" s="98"/>
      <c r="S114" s="332">
        <v>5000</v>
      </c>
      <c r="T114" s="98"/>
      <c r="U114" s="332">
        <v>0</v>
      </c>
      <c r="V114" s="332">
        <v>1000</v>
      </c>
      <c r="W114" s="332">
        <v>0</v>
      </c>
      <c r="X114" s="98">
        <f t="shared" si="140"/>
        <v>1000</v>
      </c>
      <c r="Y114" s="98">
        <f t="shared" si="141"/>
        <v>20</v>
      </c>
      <c r="AA114" s="332">
        <v>2000</v>
      </c>
      <c r="AB114" s="332">
        <v>2000</v>
      </c>
      <c r="AC114" s="332">
        <v>0</v>
      </c>
      <c r="AD114" s="98">
        <f t="shared" si="122"/>
        <v>4000</v>
      </c>
      <c r="AE114" s="98">
        <f>AD114/(S114/100)</f>
        <v>80</v>
      </c>
      <c r="AG114" s="98">
        <f t="shared" si="142"/>
        <v>5000</v>
      </c>
      <c r="AH114" s="98">
        <f t="shared" si="143"/>
        <v>100</v>
      </c>
      <c r="AJ114" s="332"/>
      <c r="AK114" s="332"/>
      <c r="AL114" s="332"/>
      <c r="AM114" s="98">
        <f t="shared" si="144"/>
        <v>0</v>
      </c>
      <c r="AN114" s="98">
        <f>AM114/(S114/100)</f>
        <v>0</v>
      </c>
      <c r="AP114" s="332"/>
      <c r="AQ114" s="332"/>
      <c r="AR114" s="332"/>
      <c r="AS114" s="98">
        <f t="shared" si="145"/>
        <v>0</v>
      </c>
      <c r="AT114" s="98">
        <f>AS114/(S114/100)</f>
        <v>0</v>
      </c>
      <c r="AV114" s="98">
        <f t="shared" si="148"/>
        <v>0</v>
      </c>
      <c r="AW114" s="98">
        <f t="shared" si="146"/>
        <v>0</v>
      </c>
      <c r="AY114" s="98">
        <f t="shared" si="117"/>
        <v>5000</v>
      </c>
      <c r="AZ114" s="98">
        <f t="shared" si="147"/>
        <v>100</v>
      </c>
      <c r="BB114" s="98">
        <f t="shared" si="137"/>
        <v>0</v>
      </c>
      <c r="BC114" s="98">
        <f t="shared" si="138"/>
        <v>0</v>
      </c>
      <c r="BD114" s="98">
        <f t="shared" si="139"/>
        <v>5000</v>
      </c>
      <c r="BE114" s="483"/>
      <c r="BF114" s="90">
        <f t="shared" si="88"/>
        <v>0</v>
      </c>
    </row>
    <row r="115" spans="1:58" ht="30" customHeight="1" x14ac:dyDescent="0.2">
      <c r="A115" s="12"/>
      <c r="B115" s="3"/>
      <c r="C115" s="3"/>
      <c r="D115" s="8"/>
      <c r="E115" s="7"/>
      <c r="F115" s="3"/>
      <c r="G115" s="4"/>
      <c r="H115" s="5"/>
      <c r="I115" s="6"/>
      <c r="J115" s="7"/>
      <c r="K115" s="59">
        <v>7</v>
      </c>
      <c r="L115" s="142"/>
      <c r="M115" s="8"/>
      <c r="N115" s="41" t="s">
        <v>110</v>
      </c>
      <c r="O115" s="45">
        <v>15000</v>
      </c>
      <c r="P115" s="98"/>
      <c r="Q115" s="98"/>
      <c r="R115" s="98"/>
      <c r="S115" s="332">
        <v>5000</v>
      </c>
      <c r="T115" s="98"/>
      <c r="U115" s="332">
        <v>0</v>
      </c>
      <c r="V115" s="332">
        <v>0</v>
      </c>
      <c r="W115" s="332">
        <v>1000</v>
      </c>
      <c r="X115" s="98">
        <f t="shared" si="140"/>
        <v>1000</v>
      </c>
      <c r="Y115" s="98">
        <f t="shared" si="141"/>
        <v>20</v>
      </c>
      <c r="AA115" s="332">
        <v>0</v>
      </c>
      <c r="AB115" s="332">
        <v>0</v>
      </c>
      <c r="AC115" s="332">
        <v>1000</v>
      </c>
      <c r="AD115" s="98">
        <f t="shared" si="122"/>
        <v>1000</v>
      </c>
      <c r="AE115" s="98">
        <f>AD115/(S115/100)</f>
        <v>20</v>
      </c>
      <c r="AG115" s="98">
        <f t="shared" si="142"/>
        <v>2000</v>
      </c>
      <c r="AH115" s="98">
        <f t="shared" si="143"/>
        <v>40</v>
      </c>
      <c r="AJ115" s="332">
        <v>1000</v>
      </c>
      <c r="AK115" s="332">
        <v>1000</v>
      </c>
      <c r="AL115" s="332">
        <v>1000</v>
      </c>
      <c r="AM115" s="98">
        <f t="shared" si="144"/>
        <v>3000</v>
      </c>
      <c r="AN115" s="98">
        <f>AM115/(S115/100)</f>
        <v>60</v>
      </c>
      <c r="AP115" s="332">
        <v>0</v>
      </c>
      <c r="AQ115" s="332">
        <v>0</v>
      </c>
      <c r="AR115" s="332">
        <v>0</v>
      </c>
      <c r="AS115" s="98">
        <f t="shared" si="145"/>
        <v>0</v>
      </c>
      <c r="AT115" s="98">
        <f>AS115/(S115/100)</f>
        <v>0</v>
      </c>
      <c r="AV115" s="98">
        <f t="shared" si="148"/>
        <v>3000</v>
      </c>
      <c r="AW115" s="98">
        <f t="shared" si="146"/>
        <v>60</v>
      </c>
      <c r="AY115" s="98">
        <f t="shared" si="117"/>
        <v>5000</v>
      </c>
      <c r="AZ115" s="98">
        <f t="shared" si="147"/>
        <v>100</v>
      </c>
      <c r="BB115" s="98">
        <f t="shared" si="137"/>
        <v>0</v>
      </c>
      <c r="BC115" s="98">
        <f t="shared" si="138"/>
        <v>0</v>
      </c>
      <c r="BD115" s="98">
        <f t="shared" si="139"/>
        <v>5000</v>
      </c>
      <c r="BE115" s="483"/>
      <c r="BF115" s="90">
        <f t="shared" si="88"/>
        <v>0</v>
      </c>
    </row>
    <row r="116" spans="1:58" ht="30" customHeight="1" x14ac:dyDescent="0.2">
      <c r="A116" s="12"/>
      <c r="B116" s="3"/>
      <c r="C116" s="3"/>
      <c r="D116" s="8"/>
      <c r="E116" s="7"/>
      <c r="F116" s="3"/>
      <c r="G116" s="21"/>
      <c r="H116" s="71" t="s">
        <v>72</v>
      </c>
      <c r="I116" s="66"/>
      <c r="J116" s="67"/>
      <c r="K116" s="170"/>
      <c r="L116" s="146"/>
      <c r="M116" s="116"/>
      <c r="N116" s="69" t="s">
        <v>100</v>
      </c>
      <c r="O116" s="70">
        <v>711000</v>
      </c>
      <c r="P116" s="103">
        <f>P117</f>
        <v>0</v>
      </c>
      <c r="Q116" s="200">
        <f>Q117</f>
        <v>0</v>
      </c>
      <c r="R116" s="201">
        <f>R117</f>
        <v>0</v>
      </c>
      <c r="S116" s="103">
        <f>S117</f>
        <v>524000</v>
      </c>
      <c r="T116" s="103"/>
      <c r="U116" s="103">
        <f>U117</f>
        <v>66000</v>
      </c>
      <c r="V116" s="103">
        <f>V117</f>
        <v>32000</v>
      </c>
      <c r="W116" s="103">
        <f>W117</f>
        <v>34000</v>
      </c>
      <c r="X116" s="103">
        <f t="shared" ref="X116:X120" si="149">SUM(U116:W116)</f>
        <v>132000</v>
      </c>
      <c r="Y116" s="103">
        <f t="shared" si="141"/>
        <v>25.190839694656489</v>
      </c>
      <c r="AA116" s="103">
        <f>AA117</f>
        <v>45000</v>
      </c>
      <c r="AB116" s="103">
        <f>AB117</f>
        <v>45000</v>
      </c>
      <c r="AC116" s="103">
        <f>AC117</f>
        <v>44000</v>
      </c>
      <c r="AD116" s="103">
        <f t="shared" ref="AD116:AD120" si="150">SUM(AA116:AC116)</f>
        <v>134000</v>
      </c>
      <c r="AE116" s="103">
        <f t="shared" ref="AE116:AE126" si="151">AD116/(S116/100)</f>
        <v>25.572519083969464</v>
      </c>
      <c r="AG116" s="103">
        <f t="shared" si="142"/>
        <v>266000</v>
      </c>
      <c r="AH116" s="103">
        <f t="shared" si="143"/>
        <v>50.763358778625957</v>
      </c>
      <c r="AJ116" s="103">
        <f>AJ117</f>
        <v>42000</v>
      </c>
      <c r="AK116" s="103">
        <f>AK117</f>
        <v>68000</v>
      </c>
      <c r="AL116" s="103">
        <f>AL117</f>
        <v>68000</v>
      </c>
      <c r="AM116" s="103">
        <f t="shared" ref="AM116:AM120" si="152">SUM(AJ116:AL116)</f>
        <v>178000</v>
      </c>
      <c r="AN116" s="103">
        <f t="shared" ref="AN116:AN126" si="153">AM116/(S116/100)</f>
        <v>33.969465648854964</v>
      </c>
      <c r="AP116" s="103">
        <f>AP117</f>
        <v>21000</v>
      </c>
      <c r="AQ116" s="103">
        <f>AQ117</f>
        <v>41000</v>
      </c>
      <c r="AR116" s="103">
        <f>AR117</f>
        <v>18000</v>
      </c>
      <c r="AS116" s="103">
        <f t="shared" ref="AS116:AS120" si="154">SUM(AP116:AR116)</f>
        <v>80000</v>
      </c>
      <c r="AT116" s="103">
        <f t="shared" ref="AT116:AT126" si="155">AS116/(S116/100)</f>
        <v>15.267175572519085</v>
      </c>
      <c r="AV116" s="103">
        <f>AM116+AS116</f>
        <v>258000</v>
      </c>
      <c r="AW116" s="103">
        <f t="shared" si="146"/>
        <v>49.236641221374043</v>
      </c>
      <c r="AY116" s="103">
        <f t="shared" si="117"/>
        <v>524000</v>
      </c>
      <c r="AZ116" s="103">
        <f t="shared" si="147"/>
        <v>100</v>
      </c>
      <c r="BB116" s="103">
        <f t="shared" si="137"/>
        <v>0</v>
      </c>
      <c r="BC116" s="98">
        <f t="shared" si="138"/>
        <v>0</v>
      </c>
      <c r="BD116" s="103">
        <f t="shared" si="139"/>
        <v>524000</v>
      </c>
      <c r="BE116" s="483"/>
      <c r="BF116" s="90">
        <f t="shared" si="88"/>
        <v>0</v>
      </c>
    </row>
    <row r="117" spans="1:58" ht="30" customHeight="1" x14ac:dyDescent="0.2">
      <c r="A117" s="12"/>
      <c r="B117" s="3"/>
      <c r="C117" s="3"/>
      <c r="D117" s="8"/>
      <c r="E117" s="7"/>
      <c r="F117" s="3"/>
      <c r="G117" s="4"/>
      <c r="H117" s="5"/>
      <c r="I117" s="23">
        <v>2</v>
      </c>
      <c r="J117" s="7"/>
      <c r="K117" s="27"/>
      <c r="L117" s="142"/>
      <c r="M117" s="8"/>
      <c r="N117" s="30" t="s">
        <v>126</v>
      </c>
      <c r="O117" s="46">
        <v>711000</v>
      </c>
      <c r="P117" s="100">
        <f>P118+P121+P123</f>
        <v>0</v>
      </c>
      <c r="Q117" s="202">
        <f>Q118+Q121+Q123</f>
        <v>0</v>
      </c>
      <c r="R117" s="203">
        <f>R118+R121+R123</f>
        <v>0</v>
      </c>
      <c r="S117" s="100">
        <f>S118+S121+S123</f>
        <v>524000</v>
      </c>
      <c r="T117" s="100"/>
      <c r="U117" s="100">
        <f>U118+U121+U123</f>
        <v>66000</v>
      </c>
      <c r="V117" s="100">
        <f>V118+V121+V123</f>
        <v>32000</v>
      </c>
      <c r="W117" s="100">
        <f>W118+W121+W123</f>
        <v>34000</v>
      </c>
      <c r="X117" s="100">
        <f t="shared" si="149"/>
        <v>132000</v>
      </c>
      <c r="Y117" s="100">
        <f t="shared" si="141"/>
        <v>25.190839694656489</v>
      </c>
      <c r="AA117" s="100">
        <f>AA118+AA121+AA123</f>
        <v>45000</v>
      </c>
      <c r="AB117" s="100">
        <f>AB118+AB121+AB123</f>
        <v>45000</v>
      </c>
      <c r="AC117" s="100">
        <f>AC118+AC121+AC123</f>
        <v>44000</v>
      </c>
      <c r="AD117" s="100">
        <f t="shared" si="150"/>
        <v>134000</v>
      </c>
      <c r="AE117" s="100">
        <f t="shared" si="151"/>
        <v>25.572519083969464</v>
      </c>
      <c r="AG117" s="100">
        <f t="shared" si="142"/>
        <v>266000</v>
      </c>
      <c r="AH117" s="100">
        <f t="shared" si="143"/>
        <v>50.763358778625957</v>
      </c>
      <c r="AJ117" s="100">
        <f>AJ118+AJ121+AJ123</f>
        <v>42000</v>
      </c>
      <c r="AK117" s="100">
        <f>AK118+AK121+AK123</f>
        <v>68000</v>
      </c>
      <c r="AL117" s="100">
        <f>AL118+AL121+AL123</f>
        <v>68000</v>
      </c>
      <c r="AM117" s="100">
        <f t="shared" si="152"/>
        <v>178000</v>
      </c>
      <c r="AN117" s="100">
        <f t="shared" si="153"/>
        <v>33.969465648854964</v>
      </c>
      <c r="AP117" s="100">
        <f>AP118+AP121+AP123</f>
        <v>21000</v>
      </c>
      <c r="AQ117" s="100">
        <f>AQ118+AQ121+AQ123</f>
        <v>41000</v>
      </c>
      <c r="AR117" s="100">
        <f>AR118+AR121+AR123</f>
        <v>18000</v>
      </c>
      <c r="AS117" s="100">
        <f t="shared" si="154"/>
        <v>80000</v>
      </c>
      <c r="AT117" s="100">
        <f t="shared" si="155"/>
        <v>15.267175572519085</v>
      </c>
      <c r="AV117" s="100">
        <f>AM117+AS117</f>
        <v>258000</v>
      </c>
      <c r="AW117" s="100">
        <f t="shared" si="146"/>
        <v>49.236641221374043</v>
      </c>
      <c r="AY117" s="100">
        <f>AY118+AY121+AY123</f>
        <v>524000</v>
      </c>
      <c r="AZ117" s="100">
        <f t="shared" si="147"/>
        <v>100</v>
      </c>
      <c r="BB117" s="100">
        <f t="shared" si="137"/>
        <v>0</v>
      </c>
      <c r="BC117" s="98">
        <f t="shared" si="138"/>
        <v>0</v>
      </c>
      <c r="BD117" s="100">
        <f t="shared" si="139"/>
        <v>524000</v>
      </c>
      <c r="BE117" s="483"/>
      <c r="BF117" s="90">
        <f t="shared" si="88"/>
        <v>0</v>
      </c>
    </row>
    <row r="118" spans="1:58" ht="30" customHeight="1" x14ac:dyDescent="0.2">
      <c r="A118" s="12"/>
      <c r="B118" s="3"/>
      <c r="C118" s="3"/>
      <c r="D118" s="8"/>
      <c r="E118" s="7"/>
      <c r="F118" s="3"/>
      <c r="G118" s="4"/>
      <c r="H118" s="5"/>
      <c r="I118" s="6"/>
      <c r="J118" s="24" t="s">
        <v>74</v>
      </c>
      <c r="K118" s="27"/>
      <c r="L118" s="142"/>
      <c r="M118" s="8"/>
      <c r="N118" s="31" t="s">
        <v>24</v>
      </c>
      <c r="O118" s="44">
        <v>684000</v>
      </c>
      <c r="P118" s="97">
        <f>P119+P120</f>
        <v>0</v>
      </c>
      <c r="Q118" s="193">
        <f>Q119+Q120</f>
        <v>0</v>
      </c>
      <c r="R118" s="194">
        <f>R119+R120</f>
        <v>0</v>
      </c>
      <c r="S118" s="97">
        <f>S119+S120</f>
        <v>496000</v>
      </c>
      <c r="T118" s="97"/>
      <c r="U118" s="97">
        <f>U119+U120</f>
        <v>61000</v>
      </c>
      <c r="V118" s="97">
        <f>V119+V120</f>
        <v>30000</v>
      </c>
      <c r="W118" s="97">
        <f>W119+W120</f>
        <v>31000</v>
      </c>
      <c r="X118" s="97">
        <f t="shared" si="149"/>
        <v>122000</v>
      </c>
      <c r="Y118" s="97">
        <f t="shared" si="141"/>
        <v>24.596774193548388</v>
      </c>
      <c r="AA118" s="97">
        <f>AA119+AA120</f>
        <v>40000</v>
      </c>
      <c r="AB118" s="97">
        <f>AB119+AB120</f>
        <v>41000</v>
      </c>
      <c r="AC118" s="97">
        <f>AC119+AC120</f>
        <v>41000</v>
      </c>
      <c r="AD118" s="97">
        <f t="shared" si="150"/>
        <v>122000</v>
      </c>
      <c r="AE118" s="97">
        <f t="shared" si="151"/>
        <v>24.596774193548388</v>
      </c>
      <c r="AG118" s="97">
        <f t="shared" si="142"/>
        <v>244000</v>
      </c>
      <c r="AH118" s="97">
        <f t="shared" si="143"/>
        <v>49.193548387096776</v>
      </c>
      <c r="AJ118" s="97">
        <f>AJ119+AJ120</f>
        <v>41000</v>
      </c>
      <c r="AK118" s="97">
        <f>AK119+AK120</f>
        <v>67000</v>
      </c>
      <c r="AL118" s="97">
        <f>AL119+AL120</f>
        <v>66000</v>
      </c>
      <c r="AM118" s="97">
        <f t="shared" si="152"/>
        <v>174000</v>
      </c>
      <c r="AN118" s="97">
        <f t="shared" si="153"/>
        <v>35.08064516129032</v>
      </c>
      <c r="AP118" s="97">
        <f>AP119+AP120</f>
        <v>20000</v>
      </c>
      <c r="AQ118" s="97">
        <f>AQ119+AQ120</f>
        <v>40000</v>
      </c>
      <c r="AR118" s="97">
        <f>AR119+AR120</f>
        <v>18000</v>
      </c>
      <c r="AS118" s="97">
        <f t="shared" si="154"/>
        <v>78000</v>
      </c>
      <c r="AT118" s="97">
        <f t="shared" si="155"/>
        <v>15.725806451612904</v>
      </c>
      <c r="AV118" s="97">
        <f>AM118+AS118</f>
        <v>252000</v>
      </c>
      <c r="AW118" s="97">
        <f t="shared" si="146"/>
        <v>50.806451612903224</v>
      </c>
      <c r="AY118" s="97">
        <f t="shared" ref="AY118:AY126" si="156">AG118+AV118</f>
        <v>496000</v>
      </c>
      <c r="AZ118" s="97">
        <f t="shared" si="147"/>
        <v>100</v>
      </c>
      <c r="BB118" s="97">
        <f t="shared" si="137"/>
        <v>0</v>
      </c>
      <c r="BC118" s="98">
        <f t="shared" si="138"/>
        <v>0</v>
      </c>
      <c r="BD118" s="97">
        <f t="shared" si="139"/>
        <v>496000</v>
      </c>
      <c r="BE118" s="483"/>
      <c r="BF118" s="90">
        <f t="shared" si="88"/>
        <v>0</v>
      </c>
    </row>
    <row r="119" spans="1:58" ht="30" customHeight="1" x14ac:dyDescent="0.2">
      <c r="A119" s="12"/>
      <c r="B119" s="3"/>
      <c r="C119" s="3"/>
      <c r="D119" s="8"/>
      <c r="E119" s="7"/>
      <c r="F119" s="3"/>
      <c r="G119" s="4"/>
      <c r="H119" s="5"/>
      <c r="I119" s="6"/>
      <c r="J119" s="7"/>
      <c r="K119" s="59">
        <v>1</v>
      </c>
      <c r="L119" s="142"/>
      <c r="M119" s="8"/>
      <c r="N119" s="41" t="s">
        <v>31</v>
      </c>
      <c r="O119" s="45">
        <v>670000</v>
      </c>
      <c r="P119" s="98"/>
      <c r="Q119" s="98"/>
      <c r="R119" s="98"/>
      <c r="S119" s="98">
        <v>490000</v>
      </c>
      <c r="T119" s="98"/>
      <c r="U119" s="98">
        <v>60000</v>
      </c>
      <c r="V119" s="98">
        <v>30000</v>
      </c>
      <c r="W119" s="98">
        <v>30000</v>
      </c>
      <c r="X119" s="98">
        <f t="shared" ref="X119" si="157">SUM(U119:W119)</f>
        <v>120000</v>
      </c>
      <c r="Y119" s="98">
        <f t="shared" si="141"/>
        <v>24.489795918367346</v>
      </c>
      <c r="AA119" s="98">
        <v>40000</v>
      </c>
      <c r="AB119" s="98">
        <v>40000</v>
      </c>
      <c r="AC119" s="98">
        <v>40000</v>
      </c>
      <c r="AD119" s="98">
        <f t="shared" ref="AD119" si="158">SUM(AA119:AC119)</f>
        <v>120000</v>
      </c>
      <c r="AE119" s="98">
        <f t="shared" si="151"/>
        <v>24.489795918367346</v>
      </c>
      <c r="AG119" s="98">
        <f t="shared" si="142"/>
        <v>240000</v>
      </c>
      <c r="AH119" s="98">
        <f t="shared" si="143"/>
        <v>48.979591836734691</v>
      </c>
      <c r="AJ119" s="98">
        <v>40000</v>
      </c>
      <c r="AK119" s="98">
        <v>67000</v>
      </c>
      <c r="AL119" s="98">
        <v>65000</v>
      </c>
      <c r="AM119" s="98">
        <f t="shared" ref="AM119" si="159">SUM(AJ119:AL119)</f>
        <v>172000</v>
      </c>
      <c r="AN119" s="98">
        <f t="shared" si="153"/>
        <v>35.102040816326529</v>
      </c>
      <c r="AP119" s="98">
        <v>20000</v>
      </c>
      <c r="AQ119" s="98">
        <v>40000</v>
      </c>
      <c r="AR119" s="98">
        <v>18000</v>
      </c>
      <c r="AS119" s="98">
        <f t="shared" ref="AS119" si="160">SUM(AP119:AR119)</f>
        <v>78000</v>
      </c>
      <c r="AT119" s="98">
        <f t="shared" si="155"/>
        <v>15.918367346938776</v>
      </c>
      <c r="AV119" s="98">
        <f>AM119+AS119</f>
        <v>250000</v>
      </c>
      <c r="AW119" s="98">
        <f t="shared" si="146"/>
        <v>51.020408163265309</v>
      </c>
      <c r="AY119" s="98">
        <f t="shared" si="156"/>
        <v>490000</v>
      </c>
      <c r="AZ119" s="98">
        <f t="shared" si="147"/>
        <v>100</v>
      </c>
      <c r="BB119" s="98">
        <f t="shared" si="137"/>
        <v>0</v>
      </c>
      <c r="BC119" s="98">
        <f t="shared" si="138"/>
        <v>0</v>
      </c>
      <c r="BD119" s="98">
        <f t="shared" si="139"/>
        <v>490000</v>
      </c>
      <c r="BE119" s="483"/>
      <c r="BF119" s="90">
        <f t="shared" si="88"/>
        <v>0</v>
      </c>
    </row>
    <row r="120" spans="1:58" ht="30" customHeight="1" x14ac:dyDescent="0.2">
      <c r="A120" s="12"/>
      <c r="B120" s="3"/>
      <c r="C120" s="3"/>
      <c r="D120" s="8"/>
      <c r="E120" s="7"/>
      <c r="F120" s="3"/>
      <c r="G120" s="4"/>
      <c r="H120" s="5"/>
      <c r="I120" s="6"/>
      <c r="J120" s="7"/>
      <c r="K120" s="59">
        <v>4</v>
      </c>
      <c r="L120" s="142"/>
      <c r="M120" s="8"/>
      <c r="N120" s="41" t="s">
        <v>67</v>
      </c>
      <c r="O120" s="45">
        <v>14000</v>
      </c>
      <c r="P120" s="98"/>
      <c r="Q120" s="98"/>
      <c r="R120" s="98"/>
      <c r="S120" s="98">
        <v>6000</v>
      </c>
      <c r="T120" s="98"/>
      <c r="U120" s="98">
        <v>1000</v>
      </c>
      <c r="V120" s="98">
        <v>0</v>
      </c>
      <c r="W120" s="98">
        <v>1000</v>
      </c>
      <c r="X120" s="98">
        <f t="shared" si="149"/>
        <v>2000</v>
      </c>
      <c r="Y120" s="98">
        <f t="shared" si="141"/>
        <v>33.333333333333336</v>
      </c>
      <c r="AA120" s="98">
        <v>0</v>
      </c>
      <c r="AB120" s="98">
        <v>1000</v>
      </c>
      <c r="AC120" s="98">
        <v>1000</v>
      </c>
      <c r="AD120" s="98">
        <f t="shared" si="150"/>
        <v>2000</v>
      </c>
      <c r="AE120" s="98">
        <f t="shared" si="151"/>
        <v>33.333333333333336</v>
      </c>
      <c r="AG120" s="98">
        <f t="shared" si="142"/>
        <v>4000</v>
      </c>
      <c r="AH120" s="98">
        <f t="shared" si="143"/>
        <v>66.666666666666671</v>
      </c>
      <c r="AJ120" s="98">
        <v>1000</v>
      </c>
      <c r="AK120" s="98">
        <v>0</v>
      </c>
      <c r="AL120" s="98">
        <v>1000</v>
      </c>
      <c r="AM120" s="98">
        <f t="shared" si="152"/>
        <v>2000</v>
      </c>
      <c r="AN120" s="98">
        <f t="shared" si="153"/>
        <v>33.333333333333336</v>
      </c>
      <c r="AP120" s="98"/>
      <c r="AQ120" s="98"/>
      <c r="AR120" s="98"/>
      <c r="AS120" s="98">
        <f t="shared" si="154"/>
        <v>0</v>
      </c>
      <c r="AT120" s="98">
        <f t="shared" si="155"/>
        <v>0</v>
      </c>
      <c r="AV120" s="98">
        <f>AM120+AS120</f>
        <v>2000</v>
      </c>
      <c r="AW120" s="98">
        <f t="shared" si="146"/>
        <v>33.333333333333336</v>
      </c>
      <c r="AY120" s="98">
        <f t="shared" si="156"/>
        <v>6000</v>
      </c>
      <c r="AZ120" s="98">
        <f t="shared" si="147"/>
        <v>100</v>
      </c>
      <c r="BB120" s="98">
        <f t="shared" si="137"/>
        <v>0</v>
      </c>
      <c r="BC120" s="98">
        <f t="shared" si="138"/>
        <v>0</v>
      </c>
      <c r="BD120" s="98">
        <f t="shared" si="139"/>
        <v>6000</v>
      </c>
      <c r="BE120" s="483"/>
      <c r="BF120" s="90">
        <f t="shared" si="88"/>
        <v>0</v>
      </c>
    </row>
    <row r="121" spans="1:58" ht="30" customHeight="1" x14ac:dyDescent="0.2">
      <c r="A121" s="12"/>
      <c r="B121" s="3"/>
      <c r="C121" s="3"/>
      <c r="D121" s="8"/>
      <c r="E121" s="7"/>
      <c r="F121" s="3"/>
      <c r="G121" s="4"/>
      <c r="H121" s="5"/>
      <c r="I121" s="6"/>
      <c r="J121" s="24" t="s">
        <v>68</v>
      </c>
      <c r="K121" s="27"/>
      <c r="L121" s="142"/>
      <c r="M121" s="8"/>
      <c r="N121" s="31" t="s">
        <v>32</v>
      </c>
      <c r="O121" s="44">
        <v>5000</v>
      </c>
      <c r="P121" s="97">
        <f>P122</f>
        <v>0</v>
      </c>
      <c r="Q121" s="193">
        <f>Q122</f>
        <v>0</v>
      </c>
      <c r="R121" s="194">
        <f>R122</f>
        <v>0</v>
      </c>
      <c r="S121" s="97">
        <f>S122</f>
        <v>4000</v>
      </c>
      <c r="T121" s="97"/>
      <c r="U121" s="97">
        <f>U122</f>
        <v>1000</v>
      </c>
      <c r="V121" s="97">
        <f>V122</f>
        <v>0</v>
      </c>
      <c r="W121" s="97">
        <f>W122</f>
        <v>0</v>
      </c>
      <c r="X121" s="97">
        <f>X122</f>
        <v>1000</v>
      </c>
      <c r="Y121" s="97">
        <f t="shared" si="141"/>
        <v>25</v>
      </c>
      <c r="AA121" s="97">
        <f>AA122</f>
        <v>1000</v>
      </c>
      <c r="AB121" s="97">
        <f>AB122</f>
        <v>1000</v>
      </c>
      <c r="AC121" s="97">
        <f>AC122</f>
        <v>1000</v>
      </c>
      <c r="AD121" s="97">
        <f>AD122</f>
        <v>3000</v>
      </c>
      <c r="AE121" s="97">
        <f t="shared" si="151"/>
        <v>75</v>
      </c>
      <c r="AG121" s="97">
        <f t="shared" si="142"/>
        <v>4000</v>
      </c>
      <c r="AH121" s="97">
        <f t="shared" si="143"/>
        <v>100</v>
      </c>
      <c r="AJ121" s="97">
        <f>AJ122</f>
        <v>0</v>
      </c>
      <c r="AK121" s="97">
        <f>AK122</f>
        <v>0</v>
      </c>
      <c r="AL121" s="97">
        <f>AL122</f>
        <v>0</v>
      </c>
      <c r="AM121" s="97">
        <f>AM122</f>
        <v>0</v>
      </c>
      <c r="AN121" s="97">
        <f t="shared" si="153"/>
        <v>0</v>
      </c>
      <c r="AP121" s="97">
        <f>AP122</f>
        <v>0</v>
      </c>
      <c r="AQ121" s="97">
        <f>AQ122</f>
        <v>0</v>
      </c>
      <c r="AR121" s="97">
        <f>AR122</f>
        <v>0</v>
      </c>
      <c r="AS121" s="97">
        <f>AS122</f>
        <v>0</v>
      </c>
      <c r="AT121" s="97">
        <f t="shared" si="155"/>
        <v>0</v>
      </c>
      <c r="AV121" s="97">
        <f>AV122</f>
        <v>0</v>
      </c>
      <c r="AW121" s="97">
        <f t="shared" si="146"/>
        <v>0</v>
      </c>
      <c r="AY121" s="97">
        <f t="shared" si="156"/>
        <v>4000</v>
      </c>
      <c r="AZ121" s="97">
        <f t="shared" si="147"/>
        <v>100</v>
      </c>
      <c r="BB121" s="97">
        <f t="shared" si="137"/>
        <v>0</v>
      </c>
      <c r="BC121" s="98">
        <f t="shared" si="138"/>
        <v>0</v>
      </c>
      <c r="BD121" s="97">
        <f t="shared" si="139"/>
        <v>4000</v>
      </c>
      <c r="BE121" s="483"/>
      <c r="BF121" s="90">
        <f t="shared" si="88"/>
        <v>0</v>
      </c>
    </row>
    <row r="122" spans="1:58" ht="30" customHeight="1" x14ac:dyDescent="0.2">
      <c r="A122" s="12"/>
      <c r="B122" s="3"/>
      <c r="C122" s="3"/>
      <c r="D122" s="8"/>
      <c r="E122" s="7"/>
      <c r="F122" s="3"/>
      <c r="G122" s="4"/>
      <c r="H122" s="5"/>
      <c r="I122" s="6"/>
      <c r="J122" s="7"/>
      <c r="K122" s="59">
        <v>4</v>
      </c>
      <c r="L122" s="142"/>
      <c r="M122" s="8"/>
      <c r="N122" s="41" t="s">
        <v>67</v>
      </c>
      <c r="O122" s="45">
        <v>5000</v>
      </c>
      <c r="P122" s="98"/>
      <c r="Q122" s="98"/>
      <c r="R122" s="98"/>
      <c r="S122" s="98">
        <v>4000</v>
      </c>
      <c r="T122" s="98"/>
      <c r="U122" s="98">
        <v>1000</v>
      </c>
      <c r="V122" s="98">
        <v>0</v>
      </c>
      <c r="W122" s="98"/>
      <c r="X122" s="98">
        <f>SUM(U122:W122)</f>
        <v>1000</v>
      </c>
      <c r="Y122" s="98">
        <f t="shared" si="141"/>
        <v>25</v>
      </c>
      <c r="AA122" s="98">
        <v>1000</v>
      </c>
      <c r="AB122" s="98">
        <v>1000</v>
      </c>
      <c r="AC122" s="98">
        <v>1000</v>
      </c>
      <c r="AD122" s="98">
        <f>SUM(AA122:AC122)</f>
        <v>3000</v>
      </c>
      <c r="AE122" s="98">
        <f t="shared" si="151"/>
        <v>75</v>
      </c>
      <c r="AG122" s="98">
        <f t="shared" si="142"/>
        <v>4000</v>
      </c>
      <c r="AH122" s="98">
        <f t="shared" si="143"/>
        <v>100</v>
      </c>
      <c r="AJ122" s="98"/>
      <c r="AK122" s="98"/>
      <c r="AL122" s="98"/>
      <c r="AM122" s="98">
        <f>SUM(AJ122:AL122)</f>
        <v>0</v>
      </c>
      <c r="AN122" s="98">
        <f t="shared" si="153"/>
        <v>0</v>
      </c>
      <c r="AP122" s="98"/>
      <c r="AQ122" s="98"/>
      <c r="AR122" s="98"/>
      <c r="AS122" s="98">
        <f>SUM(AP122:AR122)</f>
        <v>0</v>
      </c>
      <c r="AT122" s="98">
        <f t="shared" si="155"/>
        <v>0</v>
      </c>
      <c r="AV122" s="98">
        <f t="shared" ref="AV122:AV126" si="161">AM122+AS122</f>
        <v>0</v>
      </c>
      <c r="AW122" s="98">
        <f t="shared" si="146"/>
        <v>0</v>
      </c>
      <c r="AY122" s="98">
        <f t="shared" si="156"/>
        <v>4000</v>
      </c>
      <c r="AZ122" s="98">
        <f t="shared" si="147"/>
        <v>100</v>
      </c>
      <c r="BB122" s="98">
        <f t="shared" si="137"/>
        <v>0</v>
      </c>
      <c r="BC122" s="98">
        <f t="shared" si="138"/>
        <v>0</v>
      </c>
      <c r="BD122" s="98">
        <f t="shared" si="139"/>
        <v>4000</v>
      </c>
      <c r="BE122" s="483"/>
      <c r="BF122" s="90">
        <f t="shared" si="88"/>
        <v>0</v>
      </c>
    </row>
    <row r="123" spans="1:58" ht="30" customHeight="1" x14ac:dyDescent="0.2">
      <c r="A123" s="12"/>
      <c r="B123" s="3"/>
      <c r="C123" s="3"/>
      <c r="D123" s="8"/>
      <c r="E123" s="7"/>
      <c r="F123" s="3"/>
      <c r="G123" s="4"/>
      <c r="H123" s="5"/>
      <c r="I123" s="6"/>
      <c r="J123" s="24" t="s">
        <v>69</v>
      </c>
      <c r="K123" s="27"/>
      <c r="L123" s="142"/>
      <c r="M123" s="8"/>
      <c r="N123" s="31" t="s">
        <v>16</v>
      </c>
      <c r="O123" s="44">
        <v>22000</v>
      </c>
      <c r="P123" s="97">
        <f>P124+P125+P126</f>
        <v>0</v>
      </c>
      <c r="Q123" s="193">
        <f>Q124+Q125+Q126</f>
        <v>0</v>
      </c>
      <c r="R123" s="194">
        <f>R124+R125+R126</f>
        <v>0</v>
      </c>
      <c r="S123" s="97">
        <f>S124+S125+S126</f>
        <v>24000</v>
      </c>
      <c r="T123" s="97"/>
      <c r="U123" s="97">
        <f>U124+U125+U126</f>
        <v>4000</v>
      </c>
      <c r="V123" s="97">
        <f>V124+V125+V126</f>
        <v>2000</v>
      </c>
      <c r="W123" s="97">
        <f>W124+W125+W126</f>
        <v>3000</v>
      </c>
      <c r="X123" s="97">
        <f>X124+X125+X126</f>
        <v>9000</v>
      </c>
      <c r="Y123" s="97">
        <f t="shared" si="141"/>
        <v>37.5</v>
      </c>
      <c r="AA123" s="97">
        <f>AA124+AA125+AA126</f>
        <v>4000</v>
      </c>
      <c r="AB123" s="97">
        <f>AB124+AB125+AB126</f>
        <v>3000</v>
      </c>
      <c r="AC123" s="97">
        <f>AC124+AC125+AC126</f>
        <v>2000</v>
      </c>
      <c r="AD123" s="97">
        <f>AD124+AD125+AD126</f>
        <v>9000</v>
      </c>
      <c r="AE123" s="97">
        <f t="shared" si="151"/>
        <v>37.5</v>
      </c>
      <c r="AG123" s="97">
        <f>X123+AD123</f>
        <v>18000</v>
      </c>
      <c r="AH123" s="97">
        <f t="shared" si="143"/>
        <v>75</v>
      </c>
      <c r="AJ123" s="97">
        <f>AJ124+AJ125+AJ126</f>
        <v>1000</v>
      </c>
      <c r="AK123" s="97">
        <f>AK124+AK125+AK126</f>
        <v>1000</v>
      </c>
      <c r="AL123" s="97">
        <f>AL124+AL125+AL126</f>
        <v>2000</v>
      </c>
      <c r="AM123" s="97">
        <f>AM124+AM125+AM126</f>
        <v>4000</v>
      </c>
      <c r="AN123" s="97">
        <f t="shared" si="153"/>
        <v>16.666666666666668</v>
      </c>
      <c r="AP123" s="97">
        <f>AP124+AP125+AP126</f>
        <v>1000</v>
      </c>
      <c r="AQ123" s="97">
        <f>AQ124+AQ125+AQ126</f>
        <v>1000</v>
      </c>
      <c r="AR123" s="97">
        <f>AR124+AR125+AR126</f>
        <v>0</v>
      </c>
      <c r="AS123" s="97">
        <f>AS124+AS125+AS126</f>
        <v>2000</v>
      </c>
      <c r="AT123" s="97">
        <f t="shared" si="155"/>
        <v>8.3333333333333339</v>
      </c>
      <c r="AV123" s="97">
        <f t="shared" si="161"/>
        <v>6000</v>
      </c>
      <c r="AW123" s="97">
        <f t="shared" si="146"/>
        <v>25</v>
      </c>
      <c r="AY123" s="97">
        <f t="shared" si="156"/>
        <v>24000</v>
      </c>
      <c r="AZ123" s="97">
        <f t="shared" si="147"/>
        <v>100</v>
      </c>
      <c r="BB123" s="97">
        <f t="shared" si="137"/>
        <v>0</v>
      </c>
      <c r="BC123" s="98">
        <f t="shared" si="138"/>
        <v>0</v>
      </c>
      <c r="BD123" s="97">
        <f t="shared" si="139"/>
        <v>24000</v>
      </c>
      <c r="BE123" s="483"/>
      <c r="BF123" s="90">
        <f t="shared" si="88"/>
        <v>0</v>
      </c>
    </row>
    <row r="124" spans="1:58" ht="30" customHeight="1" x14ac:dyDescent="0.2">
      <c r="A124" s="12"/>
      <c r="B124" s="3"/>
      <c r="C124" s="3"/>
      <c r="D124" s="8"/>
      <c r="E124" s="7"/>
      <c r="F124" s="3"/>
      <c r="G124" s="4"/>
      <c r="H124" s="5"/>
      <c r="I124" s="6"/>
      <c r="J124" s="7"/>
      <c r="K124" s="59">
        <v>2</v>
      </c>
      <c r="L124" s="142"/>
      <c r="M124" s="8"/>
      <c r="N124" s="41" t="s">
        <v>17</v>
      </c>
      <c r="O124" s="45">
        <v>10000</v>
      </c>
      <c r="P124" s="98"/>
      <c r="Q124" s="98"/>
      <c r="R124" s="98"/>
      <c r="S124" s="98">
        <v>8000</v>
      </c>
      <c r="T124" s="98"/>
      <c r="U124" s="98">
        <v>1000</v>
      </c>
      <c r="V124" s="98">
        <v>0</v>
      </c>
      <c r="W124" s="98">
        <v>1000</v>
      </c>
      <c r="X124" s="98">
        <f>SUM(U124:W124)</f>
        <v>2000</v>
      </c>
      <c r="Y124" s="98">
        <f t="shared" si="141"/>
        <v>25</v>
      </c>
      <c r="AA124" s="98">
        <v>1000</v>
      </c>
      <c r="AB124" s="98">
        <v>1000</v>
      </c>
      <c r="AC124" s="98">
        <v>0</v>
      </c>
      <c r="AD124" s="98">
        <f>SUM(AA124:AC124)</f>
        <v>2000</v>
      </c>
      <c r="AE124" s="98">
        <f t="shared" si="151"/>
        <v>25</v>
      </c>
      <c r="AG124" s="98">
        <f t="shared" si="142"/>
        <v>4000</v>
      </c>
      <c r="AH124" s="98">
        <f t="shared" si="143"/>
        <v>50</v>
      </c>
      <c r="AJ124" s="98">
        <v>1000</v>
      </c>
      <c r="AK124" s="98">
        <v>1000</v>
      </c>
      <c r="AL124" s="98">
        <v>2000</v>
      </c>
      <c r="AM124" s="98">
        <f>SUM(AJ124:AL124)</f>
        <v>4000</v>
      </c>
      <c r="AN124" s="98">
        <f t="shared" si="153"/>
        <v>50</v>
      </c>
      <c r="AP124" s="98"/>
      <c r="AQ124" s="98"/>
      <c r="AR124" s="98"/>
      <c r="AS124" s="98">
        <f>SUM(AP124:AR124)</f>
        <v>0</v>
      </c>
      <c r="AT124" s="98">
        <f t="shared" si="155"/>
        <v>0</v>
      </c>
      <c r="AV124" s="98">
        <f t="shared" si="161"/>
        <v>4000</v>
      </c>
      <c r="AW124" s="98">
        <f t="shared" si="146"/>
        <v>50</v>
      </c>
      <c r="AY124" s="98">
        <f t="shared" si="156"/>
        <v>8000</v>
      </c>
      <c r="AZ124" s="98">
        <f t="shared" si="147"/>
        <v>100</v>
      </c>
      <c r="BB124" s="98">
        <f t="shared" si="137"/>
        <v>0</v>
      </c>
      <c r="BC124" s="98">
        <f t="shared" si="138"/>
        <v>0</v>
      </c>
      <c r="BD124" s="98">
        <f t="shared" si="139"/>
        <v>8000</v>
      </c>
      <c r="BE124" s="483"/>
      <c r="BF124" s="90">
        <f t="shared" si="88"/>
        <v>0</v>
      </c>
    </row>
    <row r="125" spans="1:58" ht="30" customHeight="1" x14ac:dyDescent="0.2">
      <c r="A125" s="12"/>
      <c r="B125" s="3"/>
      <c r="C125" s="3"/>
      <c r="D125" s="8"/>
      <c r="E125" s="7"/>
      <c r="F125" s="3"/>
      <c r="G125" s="4"/>
      <c r="H125" s="5"/>
      <c r="I125" s="6"/>
      <c r="J125" s="7"/>
      <c r="K125" s="59">
        <v>5</v>
      </c>
      <c r="L125" s="142"/>
      <c r="M125" s="8"/>
      <c r="N125" s="41" t="s">
        <v>19</v>
      </c>
      <c r="O125" s="45">
        <v>2000</v>
      </c>
      <c r="P125" s="98"/>
      <c r="Q125" s="98"/>
      <c r="R125" s="98"/>
      <c r="S125" s="98">
        <v>10000</v>
      </c>
      <c r="T125" s="98"/>
      <c r="U125" s="98">
        <v>2000</v>
      </c>
      <c r="V125" s="98">
        <v>2000</v>
      </c>
      <c r="W125" s="98">
        <v>2000</v>
      </c>
      <c r="X125" s="98">
        <f>SUM(U125:W125)</f>
        <v>6000</v>
      </c>
      <c r="Y125" s="98">
        <f t="shared" si="141"/>
        <v>60</v>
      </c>
      <c r="AA125" s="98">
        <v>2000</v>
      </c>
      <c r="AB125" s="98">
        <v>1000</v>
      </c>
      <c r="AC125" s="98">
        <v>1000</v>
      </c>
      <c r="AD125" s="98">
        <f>SUM(AA125:AC125)</f>
        <v>4000</v>
      </c>
      <c r="AE125" s="98">
        <f t="shared" si="151"/>
        <v>40</v>
      </c>
      <c r="AG125" s="98">
        <f t="shared" si="142"/>
        <v>10000</v>
      </c>
      <c r="AH125" s="98">
        <f t="shared" si="143"/>
        <v>100</v>
      </c>
      <c r="AJ125" s="98"/>
      <c r="AK125" s="98"/>
      <c r="AL125" s="98"/>
      <c r="AM125" s="98">
        <f>SUM(AJ125:AL125)</f>
        <v>0</v>
      </c>
      <c r="AN125" s="98">
        <f t="shared" si="153"/>
        <v>0</v>
      </c>
      <c r="AP125" s="98"/>
      <c r="AQ125" s="98"/>
      <c r="AR125" s="98"/>
      <c r="AS125" s="98">
        <f>SUM(AP125:AR125)</f>
        <v>0</v>
      </c>
      <c r="AT125" s="98">
        <f t="shared" si="155"/>
        <v>0</v>
      </c>
      <c r="AV125" s="98">
        <f t="shared" si="161"/>
        <v>0</v>
      </c>
      <c r="AW125" s="98">
        <f t="shared" si="146"/>
        <v>0</v>
      </c>
      <c r="AY125" s="98">
        <f t="shared" si="156"/>
        <v>10000</v>
      </c>
      <c r="AZ125" s="98">
        <f t="shared" si="147"/>
        <v>100</v>
      </c>
      <c r="BB125" s="98">
        <f t="shared" si="137"/>
        <v>0</v>
      </c>
      <c r="BC125" s="98">
        <f t="shared" si="138"/>
        <v>0</v>
      </c>
      <c r="BD125" s="98">
        <f t="shared" si="139"/>
        <v>10000</v>
      </c>
      <c r="BE125" s="483"/>
      <c r="BF125" s="90">
        <f t="shared" si="88"/>
        <v>0</v>
      </c>
    </row>
    <row r="126" spans="1:58" ht="30" customHeight="1" x14ac:dyDescent="0.2">
      <c r="A126" s="12"/>
      <c r="B126" s="3"/>
      <c r="C126" s="3"/>
      <c r="D126" s="8"/>
      <c r="E126" s="7"/>
      <c r="F126" s="3"/>
      <c r="G126" s="4"/>
      <c r="H126" s="5"/>
      <c r="I126" s="6"/>
      <c r="J126" s="7"/>
      <c r="K126" s="59">
        <v>7</v>
      </c>
      <c r="L126" s="142"/>
      <c r="M126" s="8"/>
      <c r="N126" s="41" t="s">
        <v>110</v>
      </c>
      <c r="O126" s="45">
        <v>10000</v>
      </c>
      <c r="P126" s="98"/>
      <c r="Q126" s="98"/>
      <c r="R126" s="98"/>
      <c r="S126" s="98">
        <v>6000</v>
      </c>
      <c r="T126" s="98"/>
      <c r="U126" s="98">
        <v>1000</v>
      </c>
      <c r="V126" s="98">
        <v>0</v>
      </c>
      <c r="W126" s="98"/>
      <c r="X126" s="98">
        <f>SUM(U126:W126)</f>
        <v>1000</v>
      </c>
      <c r="Y126" s="98">
        <f t="shared" si="141"/>
        <v>16.666666666666668</v>
      </c>
      <c r="AA126" s="98">
        <v>1000</v>
      </c>
      <c r="AB126" s="98">
        <v>1000</v>
      </c>
      <c r="AC126" s="98">
        <v>1000</v>
      </c>
      <c r="AD126" s="98">
        <f>SUM(AA126:AC126)</f>
        <v>3000</v>
      </c>
      <c r="AE126" s="98">
        <f t="shared" si="151"/>
        <v>50</v>
      </c>
      <c r="AG126" s="98">
        <f t="shared" si="142"/>
        <v>4000</v>
      </c>
      <c r="AH126" s="98">
        <f t="shared" si="143"/>
        <v>66.666666666666671</v>
      </c>
      <c r="AJ126" s="98">
        <v>0</v>
      </c>
      <c r="AK126" s="98">
        <v>0</v>
      </c>
      <c r="AL126" s="98">
        <v>0</v>
      </c>
      <c r="AM126" s="98">
        <f>SUM(AJ126:AL126)</f>
        <v>0</v>
      </c>
      <c r="AN126" s="98">
        <f t="shared" si="153"/>
        <v>0</v>
      </c>
      <c r="AP126" s="98">
        <v>1000</v>
      </c>
      <c r="AQ126" s="98">
        <v>1000</v>
      </c>
      <c r="AR126" s="98">
        <v>0</v>
      </c>
      <c r="AS126" s="98">
        <f>SUM(AP126:AR126)</f>
        <v>2000</v>
      </c>
      <c r="AT126" s="98">
        <f t="shared" si="155"/>
        <v>33.333333333333336</v>
      </c>
      <c r="AV126" s="98">
        <f t="shared" si="161"/>
        <v>2000</v>
      </c>
      <c r="AW126" s="98">
        <f t="shared" si="146"/>
        <v>33.333333333333336</v>
      </c>
      <c r="AY126" s="98">
        <f t="shared" si="156"/>
        <v>6000</v>
      </c>
      <c r="AZ126" s="98">
        <f t="shared" si="147"/>
        <v>100</v>
      </c>
      <c r="BB126" s="98">
        <f t="shared" si="137"/>
        <v>0</v>
      </c>
      <c r="BC126" s="98">
        <f t="shared" si="138"/>
        <v>0</v>
      </c>
      <c r="BD126" s="98">
        <f t="shared" si="139"/>
        <v>6000</v>
      </c>
      <c r="BE126" s="483"/>
      <c r="BF126" s="90">
        <f t="shared" si="88"/>
        <v>0</v>
      </c>
    </row>
    <row r="127" spans="1:58" ht="30" hidden="1" customHeight="1" x14ac:dyDescent="0.2">
      <c r="A127" s="12"/>
      <c r="B127" s="3"/>
      <c r="C127" s="3"/>
      <c r="D127" s="8"/>
      <c r="E127" s="7"/>
      <c r="F127" s="3"/>
      <c r="G127" s="21"/>
      <c r="H127" s="72" t="s">
        <v>75</v>
      </c>
      <c r="I127" s="88"/>
      <c r="J127" s="57"/>
      <c r="K127" s="171"/>
      <c r="L127" s="147"/>
      <c r="M127" s="58"/>
      <c r="N127" s="73" t="s">
        <v>101</v>
      </c>
      <c r="O127" s="60">
        <v>65000</v>
      </c>
      <c r="P127" s="104">
        <f>P128</f>
        <v>0</v>
      </c>
      <c r="Q127" s="204">
        <f>Q128</f>
        <v>0</v>
      </c>
      <c r="R127" s="205">
        <f>R128</f>
        <v>0</v>
      </c>
      <c r="S127" s="104">
        <f>S128</f>
        <v>0</v>
      </c>
      <c r="T127" s="104"/>
      <c r="U127" s="104">
        <f>U128</f>
        <v>0</v>
      </c>
      <c r="V127" s="104">
        <f>V128</f>
        <v>0</v>
      </c>
      <c r="W127" s="104">
        <f>W128</f>
        <v>0</v>
      </c>
      <c r="X127" s="104">
        <f>SUM(U127:W127)</f>
        <v>0</v>
      </c>
      <c r="Y127" s="104" t="e">
        <f t="shared" si="105"/>
        <v>#DIV/0!</v>
      </c>
      <c r="AA127" s="104">
        <f>AA128</f>
        <v>0</v>
      </c>
      <c r="AB127" s="104">
        <f>AB128</f>
        <v>0</v>
      </c>
      <c r="AC127" s="104">
        <f>AC128</f>
        <v>0</v>
      </c>
      <c r="AD127" s="104">
        <f>SUM(AA127:AC127)</f>
        <v>0</v>
      </c>
      <c r="AE127" s="104" t="e">
        <f t="shared" si="106"/>
        <v>#DIV/0!</v>
      </c>
      <c r="AG127" s="104">
        <f t="shared" si="127"/>
        <v>0</v>
      </c>
      <c r="AH127" s="104" t="e">
        <f t="shared" si="128"/>
        <v>#DIV/0!</v>
      </c>
      <c r="AJ127" s="104">
        <f>AJ128</f>
        <v>0</v>
      </c>
      <c r="AK127" s="104">
        <f>AK128</f>
        <v>0</v>
      </c>
      <c r="AL127" s="104">
        <f>AL128</f>
        <v>0</v>
      </c>
      <c r="AM127" s="104">
        <f>SUM(AJ127:AL127)</f>
        <v>0</v>
      </c>
      <c r="AN127" s="104" t="e">
        <f t="shared" si="109"/>
        <v>#DIV/0!</v>
      </c>
      <c r="AP127" s="104">
        <f>AP128</f>
        <v>0</v>
      </c>
      <c r="AQ127" s="104">
        <f>AQ128</f>
        <v>0</v>
      </c>
      <c r="AR127" s="104">
        <f>AR128</f>
        <v>0</v>
      </c>
      <c r="AS127" s="104">
        <f>SUM(AP127:AR127)</f>
        <v>0</v>
      </c>
      <c r="AT127" s="104" t="e">
        <f t="shared" si="110"/>
        <v>#DIV/0!</v>
      </c>
      <c r="AV127" s="104">
        <f t="shared" ref="AV127:AV132" si="162">AM127+AS127</f>
        <v>0</v>
      </c>
      <c r="AW127" s="104" t="e">
        <f t="shared" si="112"/>
        <v>#DIV/0!</v>
      </c>
      <c r="AY127" s="104">
        <f t="shared" ref="AY127:AY134" si="163">AG127+AV127</f>
        <v>0</v>
      </c>
      <c r="AZ127" s="354" t="e">
        <f t="shared" si="113"/>
        <v>#DIV/0!</v>
      </c>
      <c r="BB127" s="104">
        <f t="shared" si="114"/>
        <v>0</v>
      </c>
      <c r="BC127" s="104" t="e">
        <f t="shared" ref="BC127:BC132" si="164">BB127/(P127/100)</f>
        <v>#DIV/0!</v>
      </c>
      <c r="BD127" s="104">
        <f t="shared" si="116"/>
        <v>0</v>
      </c>
      <c r="BE127" s="483"/>
      <c r="BF127" s="90">
        <f t="shared" si="88"/>
        <v>0</v>
      </c>
    </row>
    <row r="128" spans="1:58" ht="30" hidden="1" customHeight="1" x14ac:dyDescent="0.2">
      <c r="A128" s="12"/>
      <c r="B128" s="3"/>
      <c r="C128" s="3"/>
      <c r="D128" s="8"/>
      <c r="E128" s="7"/>
      <c r="F128" s="3"/>
      <c r="G128" s="4"/>
      <c r="H128" s="5"/>
      <c r="I128" s="23">
        <v>2</v>
      </c>
      <c r="J128" s="7"/>
      <c r="K128" s="27"/>
      <c r="L128" s="142"/>
      <c r="M128" s="8"/>
      <c r="N128" s="30" t="s">
        <v>126</v>
      </c>
      <c r="O128" s="46">
        <v>65000</v>
      </c>
      <c r="P128" s="100">
        <f>P129+P131</f>
        <v>0</v>
      </c>
      <c r="Q128" s="100">
        <f>Q129+Q131</f>
        <v>0</v>
      </c>
      <c r="R128" s="100">
        <f>R129+R131</f>
        <v>0</v>
      </c>
      <c r="S128" s="100">
        <f>S129+S131</f>
        <v>0</v>
      </c>
      <c r="T128" s="100"/>
      <c r="U128" s="100">
        <f>U129+U131</f>
        <v>0</v>
      </c>
      <c r="V128" s="100">
        <f>V129+V131</f>
        <v>0</v>
      </c>
      <c r="W128" s="100">
        <f>W129+W131</f>
        <v>0</v>
      </c>
      <c r="X128" s="100">
        <f>X130</f>
        <v>0</v>
      </c>
      <c r="Y128" s="100" t="e">
        <f t="shared" si="105"/>
        <v>#DIV/0!</v>
      </c>
      <c r="AA128" s="100">
        <f>AA129+AA131</f>
        <v>0</v>
      </c>
      <c r="AB128" s="100">
        <f>AB129+AB131</f>
        <v>0</v>
      </c>
      <c r="AC128" s="100">
        <f>AC129+AC131</f>
        <v>0</v>
      </c>
      <c r="AD128" s="100">
        <f>AD129+AD131</f>
        <v>0</v>
      </c>
      <c r="AE128" s="100" t="e">
        <f t="shared" si="106"/>
        <v>#DIV/0!</v>
      </c>
      <c r="AG128" s="100">
        <f t="shared" si="127"/>
        <v>0</v>
      </c>
      <c r="AH128" s="100" t="e">
        <f t="shared" si="128"/>
        <v>#DIV/0!</v>
      </c>
      <c r="AJ128" s="100">
        <f>AJ129+AJ131</f>
        <v>0</v>
      </c>
      <c r="AK128" s="100">
        <f>AK129+AK131</f>
        <v>0</v>
      </c>
      <c r="AL128" s="100">
        <f>AL129+AL131</f>
        <v>0</v>
      </c>
      <c r="AM128" s="100">
        <f>AM129+AM131</f>
        <v>0</v>
      </c>
      <c r="AN128" s="100" t="e">
        <f t="shared" si="109"/>
        <v>#DIV/0!</v>
      </c>
      <c r="AP128" s="100">
        <f>AP129+AP131</f>
        <v>0</v>
      </c>
      <c r="AQ128" s="100">
        <f>AQ129+AQ131</f>
        <v>0</v>
      </c>
      <c r="AR128" s="100">
        <f>AR129+AR131</f>
        <v>0</v>
      </c>
      <c r="AS128" s="100">
        <f>AS129+AS131</f>
        <v>0</v>
      </c>
      <c r="AT128" s="100" t="e">
        <f t="shared" si="110"/>
        <v>#DIV/0!</v>
      </c>
      <c r="AV128" s="100">
        <f t="shared" si="162"/>
        <v>0</v>
      </c>
      <c r="AW128" s="100" t="e">
        <f t="shared" si="112"/>
        <v>#DIV/0!</v>
      </c>
      <c r="AY128" s="100">
        <f t="shared" si="163"/>
        <v>0</v>
      </c>
      <c r="AZ128" s="352" t="e">
        <f t="shared" si="113"/>
        <v>#DIV/0!</v>
      </c>
      <c r="BB128" s="100">
        <f t="shared" si="114"/>
        <v>0</v>
      </c>
      <c r="BC128" s="100" t="e">
        <f t="shared" si="164"/>
        <v>#DIV/0!</v>
      </c>
      <c r="BD128" s="100">
        <f t="shared" si="116"/>
        <v>0</v>
      </c>
      <c r="BE128" s="483"/>
      <c r="BF128" s="90">
        <f t="shared" si="88"/>
        <v>0</v>
      </c>
    </row>
    <row r="129" spans="1:58" ht="30" hidden="1" customHeight="1" x14ac:dyDescent="0.2">
      <c r="A129" s="12"/>
      <c r="B129" s="3"/>
      <c r="C129" s="3"/>
      <c r="D129" s="8"/>
      <c r="E129" s="7"/>
      <c r="F129" s="3"/>
      <c r="G129" s="4"/>
      <c r="H129" s="5"/>
      <c r="I129" s="6"/>
      <c r="J129" s="24" t="s">
        <v>74</v>
      </c>
      <c r="K129" s="27"/>
      <c r="L129" s="142"/>
      <c r="M129" s="8"/>
      <c r="N129" s="31" t="s">
        <v>24</v>
      </c>
      <c r="O129" s="44">
        <v>60000</v>
      </c>
      <c r="P129" s="97">
        <f>P130</f>
        <v>0</v>
      </c>
      <c r="Q129" s="97">
        <f>Q130</f>
        <v>0</v>
      </c>
      <c r="R129" s="97">
        <f>R130</f>
        <v>0</v>
      </c>
      <c r="S129" s="97">
        <f>S130</f>
        <v>0</v>
      </c>
      <c r="T129" s="97"/>
      <c r="U129" s="97">
        <f>U130</f>
        <v>0</v>
      </c>
      <c r="V129" s="97">
        <f>V130</f>
        <v>0</v>
      </c>
      <c r="W129" s="97">
        <f>W130</f>
        <v>0</v>
      </c>
      <c r="X129" s="97">
        <f>SUM(U129:W129)</f>
        <v>0</v>
      </c>
      <c r="Y129" s="97" t="e">
        <f t="shared" si="105"/>
        <v>#DIV/0!</v>
      </c>
      <c r="AA129" s="97">
        <f>AA130</f>
        <v>0</v>
      </c>
      <c r="AB129" s="97">
        <f>AB130</f>
        <v>0</v>
      </c>
      <c r="AC129" s="97">
        <f>AC130</f>
        <v>0</v>
      </c>
      <c r="AD129" s="97">
        <f>SUM(AA129:AC129)</f>
        <v>0</v>
      </c>
      <c r="AE129" s="97" t="e">
        <f t="shared" si="106"/>
        <v>#DIV/0!</v>
      </c>
      <c r="AG129" s="97">
        <f t="shared" si="127"/>
        <v>0</v>
      </c>
      <c r="AH129" s="97" t="e">
        <f t="shared" si="128"/>
        <v>#DIV/0!</v>
      </c>
      <c r="AJ129" s="97">
        <f>AJ130</f>
        <v>0</v>
      </c>
      <c r="AK129" s="97">
        <f>AK130</f>
        <v>0</v>
      </c>
      <c r="AL129" s="97">
        <f>AL130</f>
        <v>0</v>
      </c>
      <c r="AM129" s="97">
        <f>SUM(AJ129:AL129)</f>
        <v>0</v>
      </c>
      <c r="AN129" s="97" t="e">
        <f t="shared" si="109"/>
        <v>#DIV/0!</v>
      </c>
      <c r="AP129" s="97">
        <f>AP130</f>
        <v>0</v>
      </c>
      <c r="AQ129" s="97">
        <f>AQ130</f>
        <v>0</v>
      </c>
      <c r="AR129" s="97">
        <f>AR130</f>
        <v>0</v>
      </c>
      <c r="AS129" s="97">
        <f>SUM(AP129:AR129)</f>
        <v>0</v>
      </c>
      <c r="AT129" s="97" t="e">
        <f t="shared" si="110"/>
        <v>#DIV/0!</v>
      </c>
      <c r="AV129" s="97">
        <f t="shared" si="162"/>
        <v>0</v>
      </c>
      <c r="AW129" s="97" t="e">
        <f t="shared" si="112"/>
        <v>#DIV/0!</v>
      </c>
      <c r="AY129" s="97">
        <f t="shared" si="163"/>
        <v>0</v>
      </c>
      <c r="AZ129" s="350" t="e">
        <f t="shared" si="113"/>
        <v>#DIV/0!</v>
      </c>
      <c r="BB129" s="97">
        <f t="shared" si="114"/>
        <v>0</v>
      </c>
      <c r="BC129" s="97" t="e">
        <f t="shared" si="164"/>
        <v>#DIV/0!</v>
      </c>
      <c r="BD129" s="97">
        <f t="shared" si="116"/>
        <v>0</v>
      </c>
      <c r="BE129" s="483"/>
      <c r="BF129" s="90">
        <f t="shared" si="88"/>
        <v>0</v>
      </c>
    </row>
    <row r="130" spans="1:58" s="185" customFormat="1" ht="30" hidden="1" customHeight="1" x14ac:dyDescent="0.2">
      <c r="A130" s="12"/>
      <c r="B130" s="3"/>
      <c r="C130" s="3"/>
      <c r="D130" s="8"/>
      <c r="E130" s="7"/>
      <c r="F130" s="3"/>
      <c r="G130" s="4"/>
      <c r="H130" s="5"/>
      <c r="I130" s="6"/>
      <c r="J130" s="7"/>
      <c r="K130" s="59">
        <v>1</v>
      </c>
      <c r="L130" s="142"/>
      <c r="M130" s="8"/>
      <c r="N130" s="41" t="s">
        <v>31</v>
      </c>
      <c r="O130" s="45">
        <v>60000</v>
      </c>
      <c r="P130" s="98"/>
      <c r="Q130" s="98"/>
      <c r="R130" s="98"/>
      <c r="S130" s="98"/>
      <c r="T130" s="98"/>
      <c r="U130" s="98"/>
      <c r="V130" s="98"/>
      <c r="W130" s="98"/>
      <c r="X130" s="98">
        <f>SUM(U130:W130)</f>
        <v>0</v>
      </c>
      <c r="Y130" s="98" t="e">
        <f t="shared" si="105"/>
        <v>#DIV/0!</v>
      </c>
      <c r="Z130" s="90"/>
      <c r="AA130" s="98"/>
      <c r="AB130" s="98"/>
      <c r="AC130" s="98"/>
      <c r="AD130" s="98">
        <f>SUM(AA130:AC130)</f>
        <v>0</v>
      </c>
      <c r="AE130" s="98" t="e">
        <f t="shared" si="106"/>
        <v>#DIV/0!</v>
      </c>
      <c r="AF130" s="90"/>
      <c r="AG130" s="98">
        <f t="shared" si="127"/>
        <v>0</v>
      </c>
      <c r="AH130" s="98" t="e">
        <f t="shared" si="128"/>
        <v>#DIV/0!</v>
      </c>
      <c r="AI130" s="90"/>
      <c r="AJ130" s="98"/>
      <c r="AK130" s="98"/>
      <c r="AL130" s="98"/>
      <c r="AM130" s="98">
        <f>SUM(AJ130:AL130)</f>
        <v>0</v>
      </c>
      <c r="AN130" s="98" t="e">
        <f t="shared" si="109"/>
        <v>#DIV/0!</v>
      </c>
      <c r="AO130" s="90"/>
      <c r="AP130" s="98"/>
      <c r="AQ130" s="98"/>
      <c r="AR130" s="98"/>
      <c r="AS130" s="98">
        <f>SUM(AP130:AR130)</f>
        <v>0</v>
      </c>
      <c r="AT130" s="98" t="e">
        <f t="shared" si="110"/>
        <v>#DIV/0!</v>
      </c>
      <c r="AU130" s="184"/>
      <c r="AV130" s="98">
        <f t="shared" si="162"/>
        <v>0</v>
      </c>
      <c r="AW130" s="98" t="e">
        <f t="shared" si="112"/>
        <v>#DIV/0!</v>
      </c>
      <c r="AX130" s="184"/>
      <c r="AY130" s="98">
        <f t="shared" si="163"/>
        <v>0</v>
      </c>
      <c r="AZ130" s="353" t="e">
        <f t="shared" si="113"/>
        <v>#DIV/0!</v>
      </c>
      <c r="BA130" s="184"/>
      <c r="BB130" s="98">
        <f t="shared" si="114"/>
        <v>0</v>
      </c>
      <c r="BC130" s="98" t="e">
        <f t="shared" si="164"/>
        <v>#DIV/0!</v>
      </c>
      <c r="BD130" s="98">
        <f t="shared" si="116"/>
        <v>0</v>
      </c>
      <c r="BE130" s="483"/>
      <c r="BF130" s="90">
        <f t="shared" si="88"/>
        <v>0</v>
      </c>
    </row>
    <row r="131" spans="1:58" ht="30" hidden="1" customHeight="1" x14ac:dyDescent="0.2">
      <c r="A131" s="12"/>
      <c r="B131" s="3"/>
      <c r="C131" s="3"/>
      <c r="D131" s="8"/>
      <c r="E131" s="7"/>
      <c r="F131" s="3"/>
      <c r="G131" s="4"/>
      <c r="H131" s="5"/>
      <c r="I131" s="6"/>
      <c r="J131" s="24" t="s">
        <v>69</v>
      </c>
      <c r="K131" s="27"/>
      <c r="L131" s="142"/>
      <c r="M131" s="8"/>
      <c r="N131" s="31" t="s">
        <v>16</v>
      </c>
      <c r="O131" s="44">
        <v>5000</v>
      </c>
      <c r="P131" s="44">
        <f>P132+P134+P133</f>
        <v>0</v>
      </c>
      <c r="Q131" s="44">
        <f>Q132+Q134+Q133</f>
        <v>0</v>
      </c>
      <c r="R131" s="44">
        <f>R132+R134+R133</f>
        <v>0</v>
      </c>
      <c r="S131" s="44">
        <f>S132+S134+S133</f>
        <v>0</v>
      </c>
      <c r="T131" s="44"/>
      <c r="U131" s="44">
        <f>U132+U134+U133</f>
        <v>0</v>
      </c>
      <c r="V131" s="44">
        <f>V132+V134+V133</f>
        <v>0</v>
      </c>
      <c r="W131" s="44">
        <f>W132+W134+W133</f>
        <v>0</v>
      </c>
      <c r="X131" s="44">
        <f>X132+X134+X133</f>
        <v>0</v>
      </c>
      <c r="Y131" s="44" t="e">
        <f t="shared" si="105"/>
        <v>#DIV/0!</v>
      </c>
      <c r="AA131" s="44">
        <f>AA132+AA134+AA133</f>
        <v>0</v>
      </c>
      <c r="AB131" s="44">
        <f>AB132+AB134+AB133</f>
        <v>0</v>
      </c>
      <c r="AC131" s="44">
        <f>AC132+AC134+AC133</f>
        <v>0</v>
      </c>
      <c r="AD131" s="44">
        <f>AD132+AD134+AD133</f>
        <v>0</v>
      </c>
      <c r="AE131" s="44" t="e">
        <f t="shared" si="106"/>
        <v>#DIV/0!</v>
      </c>
      <c r="AG131" s="44">
        <f t="shared" si="127"/>
        <v>0</v>
      </c>
      <c r="AH131" s="44" t="e">
        <f t="shared" si="128"/>
        <v>#DIV/0!</v>
      </c>
      <c r="AJ131" s="44">
        <f>AJ132+AJ134+AJ133</f>
        <v>0</v>
      </c>
      <c r="AK131" s="44">
        <f>AK132+AK134+AK133</f>
        <v>0</v>
      </c>
      <c r="AL131" s="44">
        <f>AL132+AL134+AL133</f>
        <v>0</v>
      </c>
      <c r="AM131" s="44">
        <f>AM132+AM134+AM133</f>
        <v>0</v>
      </c>
      <c r="AN131" s="44" t="e">
        <f t="shared" si="109"/>
        <v>#DIV/0!</v>
      </c>
      <c r="AP131" s="44">
        <f>AP132+AP134+AP133</f>
        <v>0</v>
      </c>
      <c r="AQ131" s="44">
        <f>AQ132+AQ134+AQ133</f>
        <v>0</v>
      </c>
      <c r="AR131" s="44">
        <f>AR132+AR134+AR133</f>
        <v>0</v>
      </c>
      <c r="AS131" s="44">
        <f>AS132+AS134+AS133</f>
        <v>0</v>
      </c>
      <c r="AT131" s="44" t="e">
        <f t="shared" si="110"/>
        <v>#DIV/0!</v>
      </c>
      <c r="AV131" s="44">
        <f t="shared" si="162"/>
        <v>0</v>
      </c>
      <c r="AW131" s="44" t="e">
        <f t="shared" si="112"/>
        <v>#DIV/0!</v>
      </c>
      <c r="AY131" s="44">
        <f t="shared" si="163"/>
        <v>0</v>
      </c>
      <c r="AZ131" s="355" t="e">
        <f t="shared" si="113"/>
        <v>#DIV/0!</v>
      </c>
      <c r="BB131" s="44">
        <f t="shared" si="114"/>
        <v>0</v>
      </c>
      <c r="BC131" s="44" t="e">
        <f t="shared" si="164"/>
        <v>#DIV/0!</v>
      </c>
      <c r="BD131" s="44">
        <f t="shared" si="116"/>
        <v>0</v>
      </c>
      <c r="BE131" s="483"/>
      <c r="BF131" s="90">
        <f t="shared" si="88"/>
        <v>0</v>
      </c>
    </row>
    <row r="132" spans="1:58" ht="30" hidden="1" customHeight="1" x14ac:dyDescent="0.2">
      <c r="A132" s="12"/>
      <c r="B132" s="3"/>
      <c r="C132" s="3"/>
      <c r="D132" s="8"/>
      <c r="E132" s="7"/>
      <c r="F132" s="3"/>
      <c r="G132" s="4"/>
      <c r="H132" s="5"/>
      <c r="I132" s="6"/>
      <c r="J132" s="7"/>
      <c r="K132" s="59">
        <v>2</v>
      </c>
      <c r="L132" s="142"/>
      <c r="M132" s="8"/>
      <c r="N132" s="41" t="s">
        <v>17</v>
      </c>
      <c r="O132" s="45">
        <v>4000</v>
      </c>
      <c r="P132" s="45"/>
      <c r="Q132" s="45"/>
      <c r="R132" s="45"/>
      <c r="S132" s="45"/>
      <c r="T132" s="45"/>
      <c r="U132" s="45"/>
      <c r="V132" s="45"/>
      <c r="W132" s="45"/>
      <c r="X132" s="45">
        <f>SUM(U132:W132)</f>
        <v>0</v>
      </c>
      <c r="Y132" s="45" t="e">
        <f t="shared" si="105"/>
        <v>#DIV/0!</v>
      </c>
      <c r="AA132" s="45"/>
      <c r="AB132" s="45"/>
      <c r="AC132" s="45"/>
      <c r="AD132" s="45">
        <f>SUM(AA132:AC132)</f>
        <v>0</v>
      </c>
      <c r="AE132" s="45" t="e">
        <f t="shared" si="106"/>
        <v>#DIV/0!</v>
      </c>
      <c r="AG132" s="45">
        <f t="shared" si="127"/>
        <v>0</v>
      </c>
      <c r="AH132" s="45" t="e">
        <f t="shared" si="128"/>
        <v>#DIV/0!</v>
      </c>
      <c r="AJ132" s="45"/>
      <c r="AK132" s="45"/>
      <c r="AL132" s="45"/>
      <c r="AM132" s="45">
        <f>SUM(AJ132:AL132)</f>
        <v>0</v>
      </c>
      <c r="AN132" s="45" t="e">
        <f t="shared" si="109"/>
        <v>#DIV/0!</v>
      </c>
      <c r="AP132" s="45"/>
      <c r="AQ132" s="45"/>
      <c r="AR132" s="45"/>
      <c r="AS132" s="45">
        <f>SUM(AP132:AR132)</f>
        <v>0</v>
      </c>
      <c r="AT132" s="45" t="e">
        <f t="shared" si="110"/>
        <v>#DIV/0!</v>
      </c>
      <c r="AV132" s="45">
        <f t="shared" si="162"/>
        <v>0</v>
      </c>
      <c r="AW132" s="45" t="e">
        <f t="shared" si="112"/>
        <v>#DIV/0!</v>
      </c>
      <c r="AY132" s="45">
        <f t="shared" si="163"/>
        <v>0</v>
      </c>
      <c r="AZ132" s="356" t="e">
        <f t="shared" si="113"/>
        <v>#DIV/0!</v>
      </c>
      <c r="BB132" s="45">
        <f t="shared" si="114"/>
        <v>0</v>
      </c>
      <c r="BC132" s="45" t="e">
        <f t="shared" si="164"/>
        <v>#DIV/0!</v>
      </c>
      <c r="BD132" s="45">
        <f t="shared" si="116"/>
        <v>0</v>
      </c>
      <c r="BE132" s="483"/>
      <c r="BF132" s="90">
        <f t="shared" si="88"/>
        <v>0</v>
      </c>
    </row>
    <row r="133" spans="1:58" ht="30" hidden="1" customHeight="1" x14ac:dyDescent="0.2">
      <c r="A133" s="12"/>
      <c r="B133" s="3"/>
      <c r="C133" s="3"/>
      <c r="D133" s="8"/>
      <c r="E133" s="490"/>
      <c r="F133" s="488"/>
      <c r="G133" s="491"/>
      <c r="H133" s="492"/>
      <c r="I133" s="493"/>
      <c r="J133" s="490"/>
      <c r="K133" s="494">
        <v>5</v>
      </c>
      <c r="L133" s="495"/>
      <c r="M133" s="489"/>
      <c r="N133" s="518" t="s">
        <v>19</v>
      </c>
      <c r="O133" s="497"/>
      <c r="P133" s="497"/>
      <c r="Q133" s="45"/>
      <c r="R133" s="45"/>
      <c r="S133" s="45"/>
      <c r="T133" s="45"/>
      <c r="U133" s="45"/>
      <c r="V133" s="45"/>
      <c r="W133" s="45"/>
      <c r="X133" s="45">
        <f>SUM(U133:W133)</f>
        <v>0</v>
      </c>
      <c r="Y133" s="45" t="e">
        <f>X133/(S133/100)</f>
        <v>#DIV/0!</v>
      </c>
      <c r="AA133" s="45"/>
      <c r="AB133" s="45"/>
      <c r="AC133" s="45"/>
      <c r="AD133" s="45">
        <f>SUM(AA133:AC133)</f>
        <v>0</v>
      </c>
      <c r="AE133" s="45" t="e">
        <f>AD133/(S133/100)</f>
        <v>#DIV/0!</v>
      </c>
      <c r="AG133" s="45">
        <f>X133+AD133</f>
        <v>0</v>
      </c>
      <c r="AH133" s="45" t="e">
        <f>AG133/(S133/100)</f>
        <v>#DIV/0!</v>
      </c>
      <c r="AJ133" s="45"/>
      <c r="AK133" s="45"/>
      <c r="AL133" s="45"/>
      <c r="AM133" s="45">
        <f>SUM(AJ133:AL133)</f>
        <v>0</v>
      </c>
      <c r="AN133" s="45" t="e">
        <f>AM133/(S133/100)</f>
        <v>#DIV/0!</v>
      </c>
      <c r="AP133" s="45"/>
      <c r="AQ133" s="45"/>
      <c r="AR133" s="45"/>
      <c r="AS133" s="45">
        <f>SUM(AP133:AR133)</f>
        <v>0</v>
      </c>
      <c r="AT133" s="45" t="e">
        <f>AS133/(S133/100)</f>
        <v>#DIV/0!</v>
      </c>
      <c r="AV133" s="45">
        <f>AM133+AS133</f>
        <v>0</v>
      </c>
      <c r="AW133" s="45" t="e">
        <f>AV133/(S133/100)</f>
        <v>#DIV/0!</v>
      </c>
      <c r="AY133" s="45">
        <f>AG133+AV133</f>
        <v>0</v>
      </c>
      <c r="AZ133" s="356" t="e">
        <f>AY133/(S133/100)</f>
        <v>#DIV/0!</v>
      </c>
      <c r="BB133" s="45">
        <f>S133-AY133</f>
        <v>0</v>
      </c>
      <c r="BC133" s="45" t="e">
        <f>BB133/(P133/100)</f>
        <v>#DIV/0!</v>
      </c>
      <c r="BD133" s="45">
        <f>S133-BB133</f>
        <v>0</v>
      </c>
      <c r="BE133" s="483"/>
      <c r="BF133" s="90">
        <f t="shared" si="88"/>
        <v>0</v>
      </c>
    </row>
    <row r="134" spans="1:58" ht="30" hidden="1" customHeight="1" x14ac:dyDescent="0.2">
      <c r="A134" s="176"/>
      <c r="B134" s="177"/>
      <c r="C134" s="177"/>
      <c r="D134" s="178"/>
      <c r="E134" s="182"/>
      <c r="F134" s="177"/>
      <c r="G134" s="179"/>
      <c r="H134" s="180"/>
      <c r="I134" s="181"/>
      <c r="J134" s="182"/>
      <c r="K134" s="174">
        <v>7</v>
      </c>
      <c r="L134" s="183"/>
      <c r="M134" s="178"/>
      <c r="N134" s="125" t="s">
        <v>110</v>
      </c>
      <c r="O134" s="186">
        <v>1000</v>
      </c>
      <c r="P134" s="45"/>
      <c r="Q134" s="45"/>
      <c r="R134" s="45"/>
      <c r="S134" s="45"/>
      <c r="T134" s="186"/>
      <c r="U134" s="186"/>
      <c r="V134" s="186"/>
      <c r="W134" s="186"/>
      <c r="X134" s="186">
        <f>SUM(U134:W134)</f>
        <v>0</v>
      </c>
      <c r="Y134" s="186" t="e">
        <f t="shared" si="105"/>
        <v>#DIV/0!</v>
      </c>
      <c r="AA134" s="186"/>
      <c r="AB134" s="186"/>
      <c r="AC134" s="186"/>
      <c r="AD134" s="186">
        <f>SUM(AA134:AC134)</f>
        <v>0</v>
      </c>
      <c r="AE134" s="186" t="e">
        <f t="shared" si="106"/>
        <v>#DIV/0!</v>
      </c>
      <c r="AG134" s="186">
        <f t="shared" si="127"/>
        <v>0</v>
      </c>
      <c r="AH134" s="186" t="e">
        <f t="shared" si="128"/>
        <v>#DIV/0!</v>
      </c>
      <c r="AJ134" s="186"/>
      <c r="AK134" s="186"/>
      <c r="AL134" s="186"/>
      <c r="AM134" s="186">
        <f>SUM(AJ134:AL134)</f>
        <v>0</v>
      </c>
      <c r="AN134" s="186" t="e">
        <f t="shared" si="109"/>
        <v>#DIV/0!</v>
      </c>
      <c r="AP134" s="186"/>
      <c r="AQ134" s="186"/>
      <c r="AR134" s="186"/>
      <c r="AS134" s="186">
        <f>SUM(AP134:AR134)</f>
        <v>0</v>
      </c>
      <c r="AT134" s="186" t="e">
        <f t="shared" si="110"/>
        <v>#DIV/0!</v>
      </c>
      <c r="AV134" s="186">
        <f>AM134+AS134</f>
        <v>0</v>
      </c>
      <c r="AW134" s="186" t="e">
        <f>AV134/(S134/100)</f>
        <v>#DIV/0!</v>
      </c>
      <c r="AY134" s="186">
        <f t="shared" si="163"/>
        <v>0</v>
      </c>
      <c r="AZ134" s="357" t="e">
        <f>AY134/(S134/100)</f>
        <v>#DIV/0!</v>
      </c>
      <c r="BB134" s="186">
        <f>S134-AY134</f>
        <v>0</v>
      </c>
      <c r="BC134" s="186" t="e">
        <f>BB134/(P134/100)</f>
        <v>#DIV/0!</v>
      </c>
      <c r="BD134" s="186">
        <f>S134-BB134</f>
        <v>0</v>
      </c>
      <c r="BE134" s="483"/>
      <c r="BF134" s="90">
        <f t="shared" si="88"/>
        <v>0</v>
      </c>
    </row>
    <row r="135" spans="1:58" ht="30" hidden="1" customHeight="1" x14ac:dyDescent="0.2">
      <c r="A135" s="176"/>
      <c r="B135" s="177"/>
      <c r="C135" s="177"/>
      <c r="D135" s="178"/>
      <c r="E135" s="182"/>
      <c r="F135" s="177"/>
      <c r="G135" s="179"/>
      <c r="H135" s="208" t="s">
        <v>164</v>
      </c>
      <c r="I135" s="209"/>
      <c r="J135" s="210"/>
      <c r="K135" s="211"/>
      <c r="L135" s="211"/>
      <c r="M135" s="212"/>
      <c r="N135" s="213" t="s">
        <v>165</v>
      </c>
      <c r="O135" s="215" t="e">
        <f>SUM([3]ÖD1!AI450)</f>
        <v>#REF!</v>
      </c>
      <c r="P135" s="214">
        <f>P136</f>
        <v>0</v>
      </c>
      <c r="Q135" s="214">
        <f t="shared" ref="Q135:R137" si="165">Q136</f>
        <v>0</v>
      </c>
      <c r="R135" s="214">
        <f t="shared" si="165"/>
        <v>0</v>
      </c>
      <c r="S135" s="214">
        <f>S136</f>
        <v>0</v>
      </c>
      <c r="T135" s="214"/>
      <c r="U135" s="214">
        <f t="shared" ref="U135:W137" si="166">U136</f>
        <v>0</v>
      </c>
      <c r="V135" s="214">
        <f t="shared" si="166"/>
        <v>0</v>
      </c>
      <c r="W135" s="214">
        <f t="shared" si="166"/>
        <v>0</v>
      </c>
      <c r="X135" s="214">
        <f t="shared" ref="X135:X141" si="167">U135+V135+W135</f>
        <v>0</v>
      </c>
      <c r="Y135" s="214" t="e">
        <f t="shared" si="105"/>
        <v>#DIV/0!</v>
      </c>
      <c r="AA135" s="214">
        <f t="shared" ref="AA135:AC137" si="168">AA136</f>
        <v>0</v>
      </c>
      <c r="AB135" s="214">
        <f t="shared" si="168"/>
        <v>0</v>
      </c>
      <c r="AC135" s="214">
        <f t="shared" si="168"/>
        <v>0</v>
      </c>
      <c r="AD135" s="214">
        <f t="shared" ref="AD135:AD141" si="169">AA135+AB135+AC135</f>
        <v>0</v>
      </c>
      <c r="AE135" s="214" t="e">
        <f t="shared" si="106"/>
        <v>#DIV/0!</v>
      </c>
      <c r="AG135" s="214">
        <f t="shared" si="127"/>
        <v>0</v>
      </c>
      <c r="AH135" s="214" t="e">
        <f t="shared" si="128"/>
        <v>#DIV/0!</v>
      </c>
      <c r="AJ135" s="214">
        <f t="shared" ref="AJ135:AL137" si="170">AJ136</f>
        <v>0</v>
      </c>
      <c r="AK135" s="214">
        <f t="shared" si="170"/>
        <v>0</v>
      </c>
      <c r="AL135" s="214">
        <f t="shared" si="170"/>
        <v>0</v>
      </c>
      <c r="AM135" s="214">
        <f t="shared" ref="AM135:AM141" si="171">AJ135+AK135+AL135</f>
        <v>0</v>
      </c>
      <c r="AN135" s="214" t="e">
        <f t="shared" si="109"/>
        <v>#DIV/0!</v>
      </c>
      <c r="AP135" s="214">
        <f t="shared" ref="AP135:AR137" si="172">AP136</f>
        <v>0</v>
      </c>
      <c r="AQ135" s="214">
        <f t="shared" si="172"/>
        <v>0</v>
      </c>
      <c r="AR135" s="214">
        <f t="shared" si="172"/>
        <v>0</v>
      </c>
      <c r="AS135" s="214">
        <f t="shared" ref="AS135:AS141" si="173">AP135+AQ135+AR135</f>
        <v>0</v>
      </c>
      <c r="AT135" s="214" t="e">
        <f t="shared" si="110"/>
        <v>#DIV/0!</v>
      </c>
      <c r="AV135" s="214">
        <f t="shared" si="111"/>
        <v>0</v>
      </c>
      <c r="AW135" s="214" t="e">
        <f t="shared" si="112"/>
        <v>#DIV/0!</v>
      </c>
      <c r="AY135" s="214">
        <f t="shared" ref="AY135:AY141" si="174">AG135+AV135</f>
        <v>0</v>
      </c>
      <c r="AZ135" s="214" t="e">
        <f t="shared" si="113"/>
        <v>#DIV/0!</v>
      </c>
      <c r="BB135" s="215">
        <f t="shared" si="114"/>
        <v>0</v>
      </c>
      <c r="BC135" s="214" t="e">
        <f t="shared" si="129"/>
        <v>#DIV/0!</v>
      </c>
      <c r="BD135" s="214">
        <f t="shared" si="116"/>
        <v>0</v>
      </c>
      <c r="BE135" s="483"/>
      <c r="BF135" s="90">
        <f t="shared" si="88"/>
        <v>0</v>
      </c>
    </row>
    <row r="136" spans="1:58" ht="30" hidden="1" customHeight="1" thickBot="1" x14ac:dyDescent="0.25">
      <c r="A136" s="176"/>
      <c r="B136" s="177"/>
      <c r="C136" s="177"/>
      <c r="D136" s="178"/>
      <c r="E136" s="182"/>
      <c r="F136" s="177"/>
      <c r="G136" s="179"/>
      <c r="H136" s="5"/>
      <c r="I136" s="23">
        <v>2</v>
      </c>
      <c r="J136" s="7"/>
      <c r="K136" s="3"/>
      <c r="L136" s="3"/>
      <c r="M136" s="8"/>
      <c r="N136" s="30" t="s">
        <v>126</v>
      </c>
      <c r="O136" s="46" t="e">
        <f>SUM([3]ÖD1!AI451)</f>
        <v>#REF!</v>
      </c>
      <c r="P136" s="95">
        <f>P137</f>
        <v>0</v>
      </c>
      <c r="Q136" s="95">
        <f t="shared" si="165"/>
        <v>0</v>
      </c>
      <c r="R136" s="95">
        <f t="shared" si="165"/>
        <v>0</v>
      </c>
      <c r="S136" s="95">
        <f>S137</f>
        <v>0</v>
      </c>
      <c r="T136" s="95"/>
      <c r="U136" s="95">
        <f t="shared" si="166"/>
        <v>0</v>
      </c>
      <c r="V136" s="95">
        <f t="shared" si="166"/>
        <v>0</v>
      </c>
      <c r="W136" s="95">
        <f t="shared" si="166"/>
        <v>0</v>
      </c>
      <c r="X136" s="95">
        <f t="shared" si="167"/>
        <v>0</v>
      </c>
      <c r="Y136" s="95" t="e">
        <f t="shared" si="105"/>
        <v>#DIV/0!</v>
      </c>
      <c r="AA136" s="95">
        <f t="shared" si="168"/>
        <v>0</v>
      </c>
      <c r="AB136" s="95">
        <f t="shared" si="168"/>
        <v>0</v>
      </c>
      <c r="AC136" s="95">
        <f t="shared" si="168"/>
        <v>0</v>
      </c>
      <c r="AD136" s="95">
        <f t="shared" si="169"/>
        <v>0</v>
      </c>
      <c r="AE136" s="95" t="e">
        <f t="shared" si="106"/>
        <v>#DIV/0!</v>
      </c>
      <c r="AG136" s="95">
        <f t="shared" si="127"/>
        <v>0</v>
      </c>
      <c r="AH136" s="95" t="e">
        <f t="shared" si="128"/>
        <v>#DIV/0!</v>
      </c>
      <c r="AJ136" s="95">
        <f t="shared" si="170"/>
        <v>0</v>
      </c>
      <c r="AK136" s="95">
        <f t="shared" si="170"/>
        <v>0</v>
      </c>
      <c r="AL136" s="95">
        <f t="shared" si="170"/>
        <v>0</v>
      </c>
      <c r="AM136" s="95">
        <f t="shared" si="171"/>
        <v>0</v>
      </c>
      <c r="AN136" s="95" t="e">
        <f t="shared" si="109"/>
        <v>#DIV/0!</v>
      </c>
      <c r="AP136" s="95">
        <f t="shared" si="172"/>
        <v>0</v>
      </c>
      <c r="AQ136" s="95">
        <f t="shared" si="172"/>
        <v>0</v>
      </c>
      <c r="AR136" s="95">
        <f t="shared" si="172"/>
        <v>0</v>
      </c>
      <c r="AS136" s="95">
        <f t="shared" si="173"/>
        <v>0</v>
      </c>
      <c r="AT136" s="95" t="e">
        <f t="shared" si="110"/>
        <v>#DIV/0!</v>
      </c>
      <c r="AV136" s="95">
        <f t="shared" si="111"/>
        <v>0</v>
      </c>
      <c r="AW136" s="95" t="e">
        <f t="shared" si="112"/>
        <v>#DIV/0!</v>
      </c>
      <c r="AY136" s="95">
        <f t="shared" si="174"/>
        <v>0</v>
      </c>
      <c r="AZ136" s="95" t="e">
        <f t="shared" si="113"/>
        <v>#DIV/0!</v>
      </c>
      <c r="BB136" s="46">
        <f t="shared" si="114"/>
        <v>0</v>
      </c>
      <c r="BC136" s="95" t="e">
        <f t="shared" si="129"/>
        <v>#DIV/0!</v>
      </c>
      <c r="BD136" s="95">
        <f t="shared" si="116"/>
        <v>0</v>
      </c>
      <c r="BE136" s="483"/>
      <c r="BF136" s="90">
        <f t="shared" si="88"/>
        <v>0</v>
      </c>
    </row>
    <row r="137" spans="1:58" ht="30" hidden="1" customHeight="1" thickBot="1" x14ac:dyDescent="0.25">
      <c r="A137" s="176"/>
      <c r="B137" s="177"/>
      <c r="C137" s="177"/>
      <c r="D137" s="178"/>
      <c r="E137" s="182"/>
      <c r="F137" s="177"/>
      <c r="G137" s="179"/>
      <c r="H137" s="19"/>
      <c r="I137" s="20"/>
      <c r="J137" s="24" t="s">
        <v>74</v>
      </c>
      <c r="K137" s="10"/>
      <c r="L137" s="10"/>
      <c r="M137" s="11"/>
      <c r="N137" s="31" t="s">
        <v>24</v>
      </c>
      <c r="O137" s="44" t="e">
        <f>SUM(#REF!)</f>
        <v>#REF!</v>
      </c>
      <c r="P137" s="62">
        <f>P138</f>
        <v>0</v>
      </c>
      <c r="Q137" s="62">
        <f t="shared" si="165"/>
        <v>0</v>
      </c>
      <c r="R137" s="62">
        <f t="shared" si="165"/>
        <v>0</v>
      </c>
      <c r="S137" s="62">
        <f>S138</f>
        <v>0</v>
      </c>
      <c r="T137" s="62"/>
      <c r="U137" s="62">
        <f>U138</f>
        <v>0</v>
      </c>
      <c r="V137" s="62">
        <f t="shared" si="166"/>
        <v>0</v>
      </c>
      <c r="W137" s="62">
        <f t="shared" si="166"/>
        <v>0</v>
      </c>
      <c r="X137" s="62">
        <f t="shared" si="167"/>
        <v>0</v>
      </c>
      <c r="Y137" s="50" t="e">
        <f t="shared" si="105"/>
        <v>#DIV/0!</v>
      </c>
      <c r="AA137" s="62">
        <f>AA138</f>
        <v>0</v>
      </c>
      <c r="AB137" s="62">
        <f t="shared" si="168"/>
        <v>0</v>
      </c>
      <c r="AC137" s="62">
        <f t="shared" si="168"/>
        <v>0</v>
      </c>
      <c r="AD137" s="62">
        <f t="shared" si="169"/>
        <v>0</v>
      </c>
      <c r="AE137" s="96" t="e">
        <f t="shared" si="106"/>
        <v>#DIV/0!</v>
      </c>
      <c r="AG137" s="62">
        <f t="shared" si="127"/>
        <v>0</v>
      </c>
      <c r="AH137" s="62" t="e">
        <f t="shared" si="128"/>
        <v>#DIV/0!</v>
      </c>
      <c r="AJ137" s="62">
        <f>AJ138</f>
        <v>0</v>
      </c>
      <c r="AK137" s="62">
        <f t="shared" si="170"/>
        <v>0</v>
      </c>
      <c r="AL137" s="62">
        <f t="shared" si="170"/>
        <v>0</v>
      </c>
      <c r="AM137" s="62">
        <f t="shared" si="171"/>
        <v>0</v>
      </c>
      <c r="AN137" s="96" t="e">
        <f t="shared" si="109"/>
        <v>#DIV/0!</v>
      </c>
      <c r="AP137" s="62">
        <f>AP138</f>
        <v>0</v>
      </c>
      <c r="AQ137" s="62">
        <f t="shared" si="172"/>
        <v>0</v>
      </c>
      <c r="AR137" s="62">
        <f t="shared" si="172"/>
        <v>0</v>
      </c>
      <c r="AS137" s="62">
        <f t="shared" si="173"/>
        <v>0</v>
      </c>
      <c r="AT137" s="96" t="e">
        <f t="shared" si="110"/>
        <v>#DIV/0!</v>
      </c>
      <c r="AV137" s="62">
        <f t="shared" si="111"/>
        <v>0</v>
      </c>
      <c r="AW137" s="50" t="e">
        <f t="shared" si="112"/>
        <v>#DIV/0!</v>
      </c>
      <c r="AY137" s="62">
        <f t="shared" si="174"/>
        <v>0</v>
      </c>
      <c r="AZ137" s="62" t="e">
        <f t="shared" si="113"/>
        <v>#DIV/0!</v>
      </c>
      <c r="BB137" s="44">
        <f t="shared" si="114"/>
        <v>0</v>
      </c>
      <c r="BC137" s="62" t="e">
        <f t="shared" si="129"/>
        <v>#DIV/0!</v>
      </c>
      <c r="BD137" s="62">
        <f t="shared" si="116"/>
        <v>0</v>
      </c>
      <c r="BE137" s="483"/>
      <c r="BF137" s="90">
        <f t="shared" si="88"/>
        <v>0</v>
      </c>
    </row>
    <row r="138" spans="1:58" ht="30" hidden="1" customHeight="1" x14ac:dyDescent="0.2">
      <c r="A138" s="176"/>
      <c r="B138" s="177"/>
      <c r="C138" s="177"/>
      <c r="D138" s="178"/>
      <c r="E138" s="182"/>
      <c r="F138" s="177"/>
      <c r="G138" s="179"/>
      <c r="H138" s="180"/>
      <c r="I138" s="181"/>
      <c r="J138" s="182"/>
      <c r="K138" s="174">
        <v>1</v>
      </c>
      <c r="L138" s="183"/>
      <c r="M138" s="178"/>
      <c r="N138" s="125" t="s">
        <v>31</v>
      </c>
      <c r="O138" s="186" t="e">
        <f>SUM(#REF!)</f>
        <v>#REF!</v>
      </c>
      <c r="P138" s="186"/>
      <c r="Q138" s="186"/>
      <c r="R138" s="186"/>
      <c r="S138" s="186"/>
      <c r="T138" s="186"/>
      <c r="U138" s="98"/>
      <c r="V138" s="98"/>
      <c r="W138" s="98"/>
      <c r="X138" s="98">
        <f t="shared" si="167"/>
        <v>0</v>
      </c>
      <c r="Y138" s="50" t="e">
        <f t="shared" si="105"/>
        <v>#DIV/0!</v>
      </c>
      <c r="AA138" s="98"/>
      <c r="AB138" s="98"/>
      <c r="AC138" s="98"/>
      <c r="AD138" s="98">
        <f t="shared" si="169"/>
        <v>0</v>
      </c>
      <c r="AE138" s="96" t="e">
        <f t="shared" si="106"/>
        <v>#DIV/0!</v>
      </c>
      <c r="AG138" s="98">
        <f t="shared" si="127"/>
        <v>0</v>
      </c>
      <c r="AH138" s="98" t="e">
        <f t="shared" si="128"/>
        <v>#DIV/0!</v>
      </c>
      <c r="AJ138" s="98"/>
      <c r="AK138" s="98"/>
      <c r="AL138" s="98"/>
      <c r="AM138" s="98">
        <f t="shared" si="171"/>
        <v>0</v>
      </c>
      <c r="AN138" s="96" t="e">
        <f t="shared" si="109"/>
        <v>#DIV/0!</v>
      </c>
      <c r="AP138" s="98"/>
      <c r="AQ138" s="98"/>
      <c r="AR138" s="98"/>
      <c r="AS138" s="98">
        <f t="shared" si="173"/>
        <v>0</v>
      </c>
      <c r="AT138" s="96" t="e">
        <f t="shared" si="110"/>
        <v>#DIV/0!</v>
      </c>
      <c r="AV138" s="98">
        <f t="shared" si="111"/>
        <v>0</v>
      </c>
      <c r="AW138" s="50" t="e">
        <f t="shared" si="112"/>
        <v>#DIV/0!</v>
      </c>
      <c r="AY138" s="98">
        <f t="shared" si="174"/>
        <v>0</v>
      </c>
      <c r="AZ138" s="98" t="e">
        <f t="shared" si="113"/>
        <v>#DIV/0!</v>
      </c>
      <c r="BB138" s="98">
        <f t="shared" si="114"/>
        <v>0</v>
      </c>
      <c r="BC138" s="98" t="e">
        <f t="shared" si="129"/>
        <v>#DIV/0!</v>
      </c>
      <c r="BD138" s="98">
        <f t="shared" si="116"/>
        <v>0</v>
      </c>
      <c r="BE138" s="483"/>
      <c r="BF138" s="90">
        <f t="shared" si="88"/>
        <v>0</v>
      </c>
    </row>
    <row r="139" spans="1:58" ht="30" customHeight="1" x14ac:dyDescent="0.2">
      <c r="A139" s="12"/>
      <c r="B139" s="3"/>
      <c r="C139" s="3"/>
      <c r="D139" s="14" t="s">
        <v>142</v>
      </c>
      <c r="E139" s="7"/>
      <c r="F139" s="3"/>
      <c r="G139" s="4"/>
      <c r="H139" s="5"/>
      <c r="I139" s="6"/>
      <c r="J139" s="7"/>
      <c r="K139" s="27"/>
      <c r="L139" s="142"/>
      <c r="M139" s="8"/>
      <c r="N139" s="195" t="s">
        <v>129</v>
      </c>
      <c r="O139" s="196">
        <v>3665000</v>
      </c>
      <c r="P139" s="198">
        <f t="shared" ref="P139:W141" si="175">P140</f>
        <v>0</v>
      </c>
      <c r="Q139" s="198">
        <f t="shared" si="175"/>
        <v>0</v>
      </c>
      <c r="R139" s="198">
        <f t="shared" si="175"/>
        <v>0</v>
      </c>
      <c r="S139" s="198">
        <f t="shared" si="175"/>
        <v>6255000</v>
      </c>
      <c r="T139" s="198"/>
      <c r="U139" s="198">
        <f t="shared" si="175"/>
        <v>961000</v>
      </c>
      <c r="V139" s="198">
        <f t="shared" si="175"/>
        <v>267000</v>
      </c>
      <c r="W139" s="198">
        <f t="shared" si="175"/>
        <v>264000</v>
      </c>
      <c r="X139" s="198">
        <f t="shared" si="167"/>
        <v>1492000</v>
      </c>
      <c r="Y139" s="198">
        <f>X139/(S139/100)</f>
        <v>23.852917665867306</v>
      </c>
      <c r="AA139" s="198">
        <f>AA140</f>
        <v>598000</v>
      </c>
      <c r="AB139" s="198">
        <f>AB140</f>
        <v>597000</v>
      </c>
      <c r="AC139" s="198">
        <f>AC140</f>
        <v>595000</v>
      </c>
      <c r="AD139" s="198">
        <f t="shared" si="169"/>
        <v>1790000</v>
      </c>
      <c r="AE139" s="198">
        <f>AD139/(S139/100)</f>
        <v>28.617106314948042</v>
      </c>
      <c r="AG139" s="198">
        <f>X139+AD139</f>
        <v>3282000</v>
      </c>
      <c r="AH139" s="198">
        <f>AG139/(S139/100)</f>
        <v>52.470023980815348</v>
      </c>
      <c r="AJ139" s="198">
        <f>AJ140</f>
        <v>629000</v>
      </c>
      <c r="AK139" s="198">
        <f>AK140</f>
        <v>628000</v>
      </c>
      <c r="AL139" s="198">
        <f>AL140</f>
        <v>626000</v>
      </c>
      <c r="AM139" s="198">
        <f t="shared" si="171"/>
        <v>1883000</v>
      </c>
      <c r="AN139" s="198">
        <f>AM139/(S139/100)</f>
        <v>30.103916866506793</v>
      </c>
      <c r="AP139" s="198">
        <f>AP140</f>
        <v>341000</v>
      </c>
      <c r="AQ139" s="198">
        <f>AQ140</f>
        <v>339000</v>
      </c>
      <c r="AR139" s="198">
        <f>AR140</f>
        <v>410000</v>
      </c>
      <c r="AS139" s="198">
        <f t="shared" si="173"/>
        <v>1090000</v>
      </c>
      <c r="AT139" s="198">
        <f>AS139/(S139/100)</f>
        <v>17.426059152677858</v>
      </c>
      <c r="AV139" s="198">
        <f>AM139+AS139</f>
        <v>2973000</v>
      </c>
      <c r="AW139" s="198">
        <f>AV139/(S139/100)</f>
        <v>47.529976019184652</v>
      </c>
      <c r="AY139" s="198">
        <f t="shared" si="174"/>
        <v>6255000</v>
      </c>
      <c r="AZ139" s="198">
        <f>AY139/(S139/100)</f>
        <v>100</v>
      </c>
      <c r="BB139" s="499">
        <f t="shared" ref="BB139:BB144" si="176">S139-AY139</f>
        <v>0</v>
      </c>
      <c r="BC139" s="198">
        <f t="shared" ref="BC139:BC144" si="177">BB139/(S139/100)</f>
        <v>0</v>
      </c>
      <c r="BD139" s="198">
        <f t="shared" ref="BD139:BD144" si="178">S139-BB139</f>
        <v>6255000</v>
      </c>
      <c r="BE139" s="483"/>
      <c r="BF139" s="90">
        <f t="shared" si="88"/>
        <v>0</v>
      </c>
    </row>
    <row r="140" spans="1:58" ht="30" customHeight="1" x14ac:dyDescent="0.2">
      <c r="A140" s="12"/>
      <c r="B140" s="3"/>
      <c r="C140" s="3"/>
      <c r="D140" s="8"/>
      <c r="E140" s="1" t="s">
        <v>73</v>
      </c>
      <c r="F140" s="3"/>
      <c r="G140" s="4"/>
      <c r="H140" s="5"/>
      <c r="I140" s="6"/>
      <c r="J140" s="7"/>
      <c r="K140" s="27"/>
      <c r="L140" s="142"/>
      <c r="M140" s="8"/>
      <c r="N140" s="40" t="s">
        <v>14</v>
      </c>
      <c r="O140" s="43">
        <v>3665000</v>
      </c>
      <c r="P140" s="50">
        <f t="shared" si="175"/>
        <v>0</v>
      </c>
      <c r="Q140" s="50">
        <f t="shared" si="175"/>
        <v>0</v>
      </c>
      <c r="R140" s="192">
        <f t="shared" si="175"/>
        <v>0</v>
      </c>
      <c r="S140" s="50">
        <f t="shared" si="175"/>
        <v>6255000</v>
      </c>
      <c r="T140" s="50"/>
      <c r="U140" s="50">
        <f t="shared" si="175"/>
        <v>961000</v>
      </c>
      <c r="V140" s="50">
        <f t="shared" si="175"/>
        <v>267000</v>
      </c>
      <c r="W140" s="50">
        <f t="shared" si="175"/>
        <v>264000</v>
      </c>
      <c r="X140" s="50">
        <f t="shared" si="167"/>
        <v>1492000</v>
      </c>
      <c r="Y140" s="50">
        <f>X140/(S140/100)</f>
        <v>23.852917665867306</v>
      </c>
      <c r="AA140" s="50">
        <f t="shared" ref="AA140:AC141" si="179">AA141</f>
        <v>598000</v>
      </c>
      <c r="AB140" s="50">
        <f t="shared" si="179"/>
        <v>597000</v>
      </c>
      <c r="AC140" s="50">
        <f t="shared" si="179"/>
        <v>595000</v>
      </c>
      <c r="AD140" s="50">
        <f t="shared" si="169"/>
        <v>1790000</v>
      </c>
      <c r="AE140" s="50">
        <f>AD140/(S140/100)</f>
        <v>28.617106314948042</v>
      </c>
      <c r="AG140" s="50">
        <f>X140+AD140</f>
        <v>3282000</v>
      </c>
      <c r="AH140" s="50">
        <f>AG140/(S140/100)</f>
        <v>52.470023980815348</v>
      </c>
      <c r="AJ140" s="50">
        <f t="shared" ref="AJ140:AL141" si="180">AJ141</f>
        <v>629000</v>
      </c>
      <c r="AK140" s="50">
        <f t="shared" si="180"/>
        <v>628000</v>
      </c>
      <c r="AL140" s="50">
        <f t="shared" si="180"/>
        <v>626000</v>
      </c>
      <c r="AM140" s="50">
        <f t="shared" si="171"/>
        <v>1883000</v>
      </c>
      <c r="AN140" s="50">
        <f>AM140/(S140/100)</f>
        <v>30.103916866506793</v>
      </c>
      <c r="AP140" s="50">
        <f t="shared" ref="AP140:AR141" si="181">AP141</f>
        <v>341000</v>
      </c>
      <c r="AQ140" s="50">
        <f t="shared" si="181"/>
        <v>339000</v>
      </c>
      <c r="AR140" s="50">
        <f t="shared" si="181"/>
        <v>410000</v>
      </c>
      <c r="AS140" s="50">
        <f t="shared" si="173"/>
        <v>1090000</v>
      </c>
      <c r="AT140" s="50">
        <f>AS140/(S140/100)</f>
        <v>17.426059152677858</v>
      </c>
      <c r="AV140" s="50">
        <f>AM140+AS140</f>
        <v>2973000</v>
      </c>
      <c r="AW140" s="50">
        <f>AV140/(S140/100)</f>
        <v>47.529976019184652</v>
      </c>
      <c r="AY140" s="50">
        <f t="shared" si="174"/>
        <v>6255000</v>
      </c>
      <c r="AZ140" s="50">
        <f>AY140/(S140/100)</f>
        <v>100</v>
      </c>
      <c r="BB140" s="49">
        <f t="shared" si="176"/>
        <v>0</v>
      </c>
      <c r="BC140" s="50">
        <f t="shared" si="177"/>
        <v>0</v>
      </c>
      <c r="BD140" s="50">
        <f t="shared" si="178"/>
        <v>6255000</v>
      </c>
      <c r="BE140" s="483"/>
      <c r="BF140" s="90">
        <f t="shared" ref="BF140:BF203" si="182">S140-AY140</f>
        <v>0</v>
      </c>
    </row>
    <row r="141" spans="1:58" ht="30" customHeight="1" x14ac:dyDescent="0.2">
      <c r="A141" s="12"/>
      <c r="B141" s="3"/>
      <c r="C141" s="3"/>
      <c r="D141" s="8"/>
      <c r="E141" s="7"/>
      <c r="F141" s="17">
        <v>4</v>
      </c>
      <c r="G141" s="4"/>
      <c r="H141" s="5"/>
      <c r="I141" s="6"/>
      <c r="J141" s="7"/>
      <c r="K141" s="27"/>
      <c r="L141" s="142"/>
      <c r="M141" s="8"/>
      <c r="N141" s="31" t="s">
        <v>41</v>
      </c>
      <c r="O141" s="44">
        <v>3665000</v>
      </c>
      <c r="P141" s="97">
        <f t="shared" si="175"/>
        <v>0</v>
      </c>
      <c r="Q141" s="193">
        <f t="shared" si="175"/>
        <v>0</v>
      </c>
      <c r="R141" s="194">
        <f t="shared" si="175"/>
        <v>0</v>
      </c>
      <c r="S141" s="97">
        <f t="shared" si="175"/>
        <v>6255000</v>
      </c>
      <c r="T141" s="97"/>
      <c r="U141" s="97">
        <f t="shared" si="175"/>
        <v>961000</v>
      </c>
      <c r="V141" s="97">
        <f t="shared" si="175"/>
        <v>267000</v>
      </c>
      <c r="W141" s="97">
        <f t="shared" si="175"/>
        <v>264000</v>
      </c>
      <c r="X141" s="97">
        <f t="shared" si="167"/>
        <v>1492000</v>
      </c>
      <c r="Y141" s="97">
        <f>X141/(S141/100)</f>
        <v>23.852917665867306</v>
      </c>
      <c r="AA141" s="97">
        <f t="shared" si="179"/>
        <v>598000</v>
      </c>
      <c r="AB141" s="97">
        <f t="shared" si="179"/>
        <v>597000</v>
      </c>
      <c r="AC141" s="97">
        <f t="shared" si="179"/>
        <v>595000</v>
      </c>
      <c r="AD141" s="97">
        <f t="shared" si="169"/>
        <v>1790000</v>
      </c>
      <c r="AE141" s="97">
        <f>AD141/(S141/100)</f>
        <v>28.617106314948042</v>
      </c>
      <c r="AG141" s="97">
        <f>X141+AD141</f>
        <v>3282000</v>
      </c>
      <c r="AH141" s="97">
        <f>AG141/(S141/100)</f>
        <v>52.470023980815348</v>
      </c>
      <c r="AJ141" s="97">
        <f t="shared" si="180"/>
        <v>629000</v>
      </c>
      <c r="AK141" s="97">
        <f t="shared" si="180"/>
        <v>628000</v>
      </c>
      <c r="AL141" s="97">
        <f t="shared" si="180"/>
        <v>626000</v>
      </c>
      <c r="AM141" s="97">
        <f t="shared" si="171"/>
        <v>1883000</v>
      </c>
      <c r="AN141" s="97">
        <f>AM141/(S141/100)</f>
        <v>30.103916866506793</v>
      </c>
      <c r="AP141" s="97">
        <f t="shared" si="181"/>
        <v>341000</v>
      </c>
      <c r="AQ141" s="97">
        <f t="shared" si="181"/>
        <v>339000</v>
      </c>
      <c r="AR141" s="97">
        <f t="shared" si="181"/>
        <v>410000</v>
      </c>
      <c r="AS141" s="97">
        <f t="shared" si="173"/>
        <v>1090000</v>
      </c>
      <c r="AT141" s="97">
        <f>AS141/(S141/100)</f>
        <v>17.426059152677858</v>
      </c>
      <c r="AV141" s="97">
        <f>AM141+AS141</f>
        <v>2973000</v>
      </c>
      <c r="AW141" s="97">
        <f>AV141/(S141/100)</f>
        <v>47.529976019184652</v>
      </c>
      <c r="AY141" s="97">
        <f t="shared" si="174"/>
        <v>6255000</v>
      </c>
      <c r="AZ141" s="97">
        <f>AY141/(S141/100)</f>
        <v>100</v>
      </c>
      <c r="BB141" s="44">
        <f t="shared" si="176"/>
        <v>0</v>
      </c>
      <c r="BC141" s="97">
        <f t="shared" si="177"/>
        <v>0</v>
      </c>
      <c r="BD141" s="97">
        <f t="shared" si="178"/>
        <v>6255000</v>
      </c>
      <c r="BE141" s="483"/>
      <c r="BF141" s="90">
        <f t="shared" si="182"/>
        <v>0</v>
      </c>
    </row>
    <row r="142" spans="1:58" ht="30" customHeight="1" x14ac:dyDescent="0.2">
      <c r="A142" s="12"/>
      <c r="B142" s="3"/>
      <c r="C142" s="3"/>
      <c r="D142" s="8"/>
      <c r="E142" s="7"/>
      <c r="F142" s="3"/>
      <c r="G142" s="21">
        <v>1</v>
      </c>
      <c r="H142" s="22"/>
      <c r="I142" s="6"/>
      <c r="J142" s="7"/>
      <c r="K142" s="27"/>
      <c r="L142" s="142"/>
      <c r="M142" s="8"/>
      <c r="N142" s="31" t="s">
        <v>112</v>
      </c>
      <c r="O142" s="44">
        <v>3665000</v>
      </c>
      <c r="P142" s="97">
        <f>P143+P156+P167+P173</f>
        <v>0</v>
      </c>
      <c r="Q142" s="193">
        <f>Q143+Q156+Q167+Q173</f>
        <v>0</v>
      </c>
      <c r="R142" s="194">
        <f>R143+R156+R167+R173</f>
        <v>0</v>
      </c>
      <c r="S142" s="97">
        <f>S143+S156+S167+S173</f>
        <v>6255000</v>
      </c>
      <c r="T142" s="97"/>
      <c r="U142" s="97">
        <f>U143+U156+U167+U173</f>
        <v>961000</v>
      </c>
      <c r="V142" s="97">
        <f>V143+V156+V167+V173</f>
        <v>267000</v>
      </c>
      <c r="W142" s="97">
        <f>W143+W156+W167+W173</f>
        <v>264000</v>
      </c>
      <c r="X142" s="97">
        <f t="shared" ref="X142:X193" si="183">U142+V142+W142</f>
        <v>1492000</v>
      </c>
      <c r="Y142" s="97">
        <f t="shared" ref="Y142:Y206" si="184">X142/(S142/100)</f>
        <v>23.852917665867306</v>
      </c>
      <c r="AA142" s="97">
        <f>AA143+AA156+AA167+AA173</f>
        <v>598000</v>
      </c>
      <c r="AB142" s="97">
        <f>AB143+AB156+AB167+AB173</f>
        <v>597000</v>
      </c>
      <c r="AC142" s="97">
        <f>AC143+AC156+AC167+AC173</f>
        <v>595000</v>
      </c>
      <c r="AD142" s="97">
        <f t="shared" ref="AD142:AD193" si="185">AA142+AB142+AC142</f>
        <v>1790000</v>
      </c>
      <c r="AE142" s="97">
        <f t="shared" ref="AE142:AE206" si="186">AD142/(S142/100)</f>
        <v>28.617106314948042</v>
      </c>
      <c r="AG142" s="97">
        <f t="shared" ref="AG142:AG206" si="187">X142+AD142</f>
        <v>3282000</v>
      </c>
      <c r="AH142" s="97">
        <f t="shared" ref="AH142:AH206" si="188">AG142/(S142/100)</f>
        <v>52.470023980815348</v>
      </c>
      <c r="AJ142" s="97">
        <f>AJ143+AJ156+AJ167+AJ173</f>
        <v>629000</v>
      </c>
      <c r="AK142" s="97">
        <f>AK143+AK156+AK167+AK173</f>
        <v>628000</v>
      </c>
      <c r="AL142" s="97">
        <f>AL143+AL156+AL167+AL173</f>
        <v>626000</v>
      </c>
      <c r="AM142" s="97">
        <f t="shared" ref="AM142:AM193" si="189">AJ142+AK142+AL142</f>
        <v>1883000</v>
      </c>
      <c r="AN142" s="97">
        <f t="shared" ref="AN142:AN206" si="190">AM142/(S142/100)</f>
        <v>30.103916866506793</v>
      </c>
      <c r="AP142" s="97">
        <f>AP143+AP156+AP167+AP173</f>
        <v>341000</v>
      </c>
      <c r="AQ142" s="97">
        <f>AQ143+AQ156+AQ167+AQ173</f>
        <v>339000</v>
      </c>
      <c r="AR142" s="97">
        <f>AR143+AR156+AR167+AR173</f>
        <v>410000</v>
      </c>
      <c r="AS142" s="97">
        <f t="shared" ref="AS142:AS193" si="191">AP142+AQ142+AR142</f>
        <v>1090000</v>
      </c>
      <c r="AT142" s="97">
        <f t="shared" ref="AT142:AT206" si="192">AS142/(S142/100)</f>
        <v>17.426059152677858</v>
      </c>
      <c r="AV142" s="97">
        <f t="shared" ref="AV142:AV193" si="193">AM142+AS142</f>
        <v>2973000</v>
      </c>
      <c r="AW142" s="97">
        <f t="shared" ref="AW142:AW204" si="194">AV142/(S142/100)</f>
        <v>47.529976019184652</v>
      </c>
      <c r="AY142" s="97">
        <f t="shared" ref="AY142:AY194" si="195">AG142+AV142</f>
        <v>6255000</v>
      </c>
      <c r="AZ142" s="97">
        <f t="shared" ref="AZ142:AZ204" si="196">AY142/(S142/100)</f>
        <v>100</v>
      </c>
      <c r="BB142" s="44">
        <f t="shared" si="176"/>
        <v>0</v>
      </c>
      <c r="BC142" s="97">
        <f t="shared" si="177"/>
        <v>0</v>
      </c>
      <c r="BD142" s="97">
        <f t="shared" si="178"/>
        <v>6255000</v>
      </c>
      <c r="BE142" s="483"/>
      <c r="BF142" s="90">
        <f t="shared" si="182"/>
        <v>0</v>
      </c>
    </row>
    <row r="143" spans="1:58" ht="30" customHeight="1" x14ac:dyDescent="0.2">
      <c r="A143" s="12"/>
      <c r="B143" s="3"/>
      <c r="C143" s="3"/>
      <c r="D143" s="8"/>
      <c r="E143" s="7"/>
      <c r="F143" s="3"/>
      <c r="G143" s="21"/>
      <c r="H143" s="92" t="s">
        <v>97</v>
      </c>
      <c r="I143" s="6"/>
      <c r="J143" s="7"/>
      <c r="K143" s="27"/>
      <c r="L143" s="142"/>
      <c r="M143" s="8"/>
      <c r="N143" s="31" t="s">
        <v>112</v>
      </c>
      <c r="O143" s="44">
        <v>3395000</v>
      </c>
      <c r="P143" s="97">
        <f>P144</f>
        <v>0</v>
      </c>
      <c r="Q143" s="193">
        <f>Q144</f>
        <v>0</v>
      </c>
      <c r="R143" s="194">
        <f>R144</f>
        <v>0</v>
      </c>
      <c r="S143" s="97">
        <f>S144</f>
        <v>5949000</v>
      </c>
      <c r="T143" s="97"/>
      <c r="U143" s="97">
        <f>U144</f>
        <v>927000</v>
      </c>
      <c r="V143" s="97">
        <f>V144</f>
        <v>234000</v>
      </c>
      <c r="W143" s="97">
        <f>W144</f>
        <v>232000</v>
      </c>
      <c r="X143" s="97">
        <f t="shared" si="183"/>
        <v>1393000</v>
      </c>
      <c r="Y143" s="97">
        <f t="shared" si="184"/>
        <v>23.415700117666834</v>
      </c>
      <c r="AA143" s="97">
        <f>AA144</f>
        <v>574000</v>
      </c>
      <c r="AB143" s="97">
        <f>AB144</f>
        <v>575000</v>
      </c>
      <c r="AC143" s="97">
        <f>AC144</f>
        <v>572000</v>
      </c>
      <c r="AD143" s="97">
        <f t="shared" si="185"/>
        <v>1721000</v>
      </c>
      <c r="AE143" s="97">
        <f t="shared" si="186"/>
        <v>28.929231803664482</v>
      </c>
      <c r="AG143" s="97">
        <f t="shared" si="187"/>
        <v>3114000</v>
      </c>
      <c r="AH143" s="97">
        <f t="shared" si="188"/>
        <v>52.344931921331316</v>
      </c>
      <c r="AJ143" s="97">
        <f>AJ144</f>
        <v>607000</v>
      </c>
      <c r="AK143" s="97">
        <f>AK144</f>
        <v>606000</v>
      </c>
      <c r="AL143" s="97">
        <f>AL144</f>
        <v>607000</v>
      </c>
      <c r="AM143" s="97">
        <f t="shared" si="189"/>
        <v>1820000</v>
      </c>
      <c r="AN143" s="97">
        <f t="shared" si="190"/>
        <v>30.593377038157673</v>
      </c>
      <c r="AP143" s="97">
        <f>AP144</f>
        <v>299000</v>
      </c>
      <c r="AQ143" s="97">
        <f>AQ144</f>
        <v>318000</v>
      </c>
      <c r="AR143" s="97">
        <f>AR144</f>
        <v>398000</v>
      </c>
      <c r="AS143" s="97">
        <f t="shared" si="191"/>
        <v>1015000</v>
      </c>
      <c r="AT143" s="97">
        <f t="shared" si="192"/>
        <v>17.061691040511011</v>
      </c>
      <c r="AV143" s="97">
        <f t="shared" si="193"/>
        <v>2835000</v>
      </c>
      <c r="AW143" s="97">
        <f t="shared" si="194"/>
        <v>47.655068078668684</v>
      </c>
      <c r="AY143" s="97">
        <f t="shared" si="195"/>
        <v>5949000</v>
      </c>
      <c r="AZ143" s="97">
        <f t="shared" si="196"/>
        <v>100</v>
      </c>
      <c r="BB143" s="44">
        <f t="shared" si="176"/>
        <v>0</v>
      </c>
      <c r="BC143" s="97">
        <f t="shared" si="177"/>
        <v>0</v>
      </c>
      <c r="BD143" s="97">
        <f t="shared" si="178"/>
        <v>5949000</v>
      </c>
      <c r="BE143" s="483"/>
      <c r="BF143" s="90">
        <f t="shared" si="182"/>
        <v>0</v>
      </c>
    </row>
    <row r="144" spans="1:58" ht="30" customHeight="1" thickBot="1" x14ac:dyDescent="0.25">
      <c r="A144" s="12"/>
      <c r="B144" s="3"/>
      <c r="C144" s="3"/>
      <c r="D144" s="8"/>
      <c r="E144" s="7"/>
      <c r="F144" s="3"/>
      <c r="G144" s="4"/>
      <c r="H144" s="5"/>
      <c r="I144" s="23">
        <v>2</v>
      </c>
      <c r="J144" s="7"/>
      <c r="K144" s="27"/>
      <c r="L144" s="142"/>
      <c r="M144" s="8"/>
      <c r="N144" s="30" t="s">
        <v>126</v>
      </c>
      <c r="O144" s="46">
        <v>3395000</v>
      </c>
      <c r="P144" s="100">
        <f>P145+P148+P151</f>
        <v>0</v>
      </c>
      <c r="Q144" s="202">
        <f>Q145+Q148+Q151</f>
        <v>0</v>
      </c>
      <c r="R144" s="203">
        <f>R145+R148+R151</f>
        <v>0</v>
      </c>
      <c r="S144" s="100">
        <f>S145+S148+S151</f>
        <v>5949000</v>
      </c>
      <c r="T144" s="100"/>
      <c r="U144" s="100">
        <f>U145+U148+U151</f>
        <v>927000</v>
      </c>
      <c r="V144" s="100">
        <f>V145+V148+V151</f>
        <v>234000</v>
      </c>
      <c r="W144" s="100">
        <f>W145+W148+W151</f>
        <v>232000</v>
      </c>
      <c r="X144" s="100">
        <f t="shared" si="183"/>
        <v>1393000</v>
      </c>
      <c r="Y144" s="100">
        <f t="shared" si="184"/>
        <v>23.415700117666834</v>
      </c>
      <c r="AA144" s="100">
        <f>AA145+AA148+AA151</f>
        <v>574000</v>
      </c>
      <c r="AB144" s="100">
        <f>AB145+AB148+AB151</f>
        <v>575000</v>
      </c>
      <c r="AC144" s="100">
        <f>AC145+AC148+AC151</f>
        <v>572000</v>
      </c>
      <c r="AD144" s="100">
        <f t="shared" si="185"/>
        <v>1721000</v>
      </c>
      <c r="AE144" s="100">
        <f t="shared" si="186"/>
        <v>28.929231803664482</v>
      </c>
      <c r="AG144" s="100">
        <f t="shared" si="187"/>
        <v>3114000</v>
      </c>
      <c r="AH144" s="100">
        <f t="shared" si="188"/>
        <v>52.344931921331316</v>
      </c>
      <c r="AJ144" s="100">
        <f>AJ145+AJ148+AJ151</f>
        <v>607000</v>
      </c>
      <c r="AK144" s="100">
        <f>AK145+AK148+AK151</f>
        <v>606000</v>
      </c>
      <c r="AL144" s="100">
        <f>AL145+AL148+AL151</f>
        <v>607000</v>
      </c>
      <c r="AM144" s="100">
        <f t="shared" si="189"/>
        <v>1820000</v>
      </c>
      <c r="AN144" s="100">
        <f t="shared" si="190"/>
        <v>30.593377038157673</v>
      </c>
      <c r="AP144" s="100">
        <f>AP145+AP148+AP151</f>
        <v>299000</v>
      </c>
      <c r="AQ144" s="100">
        <f>AQ145+AQ148+AQ151</f>
        <v>318000</v>
      </c>
      <c r="AR144" s="100">
        <f>AR145+AR148+AR151</f>
        <v>398000</v>
      </c>
      <c r="AS144" s="100">
        <f t="shared" si="191"/>
        <v>1015000</v>
      </c>
      <c r="AT144" s="100">
        <f t="shared" si="192"/>
        <v>17.061691040511011</v>
      </c>
      <c r="AV144" s="100">
        <f t="shared" si="193"/>
        <v>2835000</v>
      </c>
      <c r="AW144" s="100">
        <f t="shared" si="194"/>
        <v>47.655068078668684</v>
      </c>
      <c r="AY144" s="100">
        <f t="shared" si="195"/>
        <v>5949000</v>
      </c>
      <c r="AZ144" s="100">
        <f t="shared" si="196"/>
        <v>100</v>
      </c>
      <c r="BB144" s="46">
        <f t="shared" si="176"/>
        <v>0</v>
      </c>
      <c r="BC144" s="100">
        <f t="shared" si="177"/>
        <v>0</v>
      </c>
      <c r="BD144" s="100">
        <f t="shared" si="178"/>
        <v>5949000</v>
      </c>
      <c r="BE144" s="483"/>
      <c r="BF144" s="90">
        <f t="shared" si="182"/>
        <v>0</v>
      </c>
    </row>
    <row r="145" spans="1:58" ht="30" customHeight="1" thickBot="1" x14ac:dyDescent="0.25">
      <c r="A145" s="12"/>
      <c r="B145" s="3"/>
      <c r="C145" s="3"/>
      <c r="D145" s="8"/>
      <c r="E145" s="7"/>
      <c r="F145" s="3"/>
      <c r="G145" s="4"/>
      <c r="H145" s="5"/>
      <c r="I145" s="6"/>
      <c r="J145" s="24" t="s">
        <v>74</v>
      </c>
      <c r="K145" s="27"/>
      <c r="L145" s="142"/>
      <c r="M145" s="8"/>
      <c r="N145" s="31" t="s">
        <v>24</v>
      </c>
      <c r="O145" s="97">
        <v>2820000</v>
      </c>
      <c r="P145" s="97">
        <f>P146+P147</f>
        <v>0</v>
      </c>
      <c r="Q145" s="193">
        <f>Q146+Q147</f>
        <v>0</v>
      </c>
      <c r="R145" s="194">
        <f>R146+R147</f>
        <v>0</v>
      </c>
      <c r="S145" s="97">
        <f>S146+S147</f>
        <v>5091000</v>
      </c>
      <c r="T145" s="97"/>
      <c r="U145" s="97">
        <f>U146+U147</f>
        <v>802000</v>
      </c>
      <c r="V145" s="97">
        <f>V146+V147</f>
        <v>201000</v>
      </c>
      <c r="W145" s="97">
        <f>W146+W147</f>
        <v>201000</v>
      </c>
      <c r="X145" s="97">
        <f t="shared" si="183"/>
        <v>1204000</v>
      </c>
      <c r="Y145" s="97">
        <f t="shared" si="184"/>
        <v>23.64957768611275</v>
      </c>
      <c r="AA145" s="97">
        <f>AA146+AA147</f>
        <v>501000</v>
      </c>
      <c r="AB145" s="97">
        <f>AB146+AB147</f>
        <v>501000</v>
      </c>
      <c r="AC145" s="97">
        <f>AC146+AC147</f>
        <v>501000</v>
      </c>
      <c r="AD145" s="97">
        <f t="shared" si="185"/>
        <v>1503000</v>
      </c>
      <c r="AE145" s="96" t="e">
        <f t="shared" ref="AE145:AE150" si="197">AD145/(P145/100)</f>
        <v>#DIV/0!</v>
      </c>
      <c r="AG145" s="97">
        <f t="shared" si="187"/>
        <v>2707000</v>
      </c>
      <c r="AH145" s="97">
        <f t="shared" si="188"/>
        <v>53.172264780986055</v>
      </c>
      <c r="AJ145" s="97">
        <f>AJ146+AJ147</f>
        <v>501000</v>
      </c>
      <c r="AK145" s="97">
        <f>AK146+AK147</f>
        <v>501000</v>
      </c>
      <c r="AL145" s="97">
        <f>AL146+AL147</f>
        <v>502000</v>
      </c>
      <c r="AM145" s="97">
        <f t="shared" si="189"/>
        <v>1504000</v>
      </c>
      <c r="AN145" s="96" t="e">
        <f t="shared" ref="AN145:AN150" si="198">AM145/(P145/100)</f>
        <v>#DIV/0!</v>
      </c>
      <c r="AP145" s="97">
        <f>AP146+AP147</f>
        <v>250000</v>
      </c>
      <c r="AQ145" s="97">
        <f>AQ146+AQ147</f>
        <v>295000</v>
      </c>
      <c r="AR145" s="97">
        <f>AR146+AR147</f>
        <v>335000</v>
      </c>
      <c r="AS145" s="97">
        <f t="shared" si="191"/>
        <v>880000</v>
      </c>
      <c r="AT145" s="96" t="e">
        <f t="shared" ref="AT145:AT150" si="199">AS145/(P145/100)</f>
        <v>#DIV/0!</v>
      </c>
      <c r="AV145" s="97">
        <f t="shared" si="193"/>
        <v>2384000</v>
      </c>
      <c r="AW145" s="97">
        <f t="shared" si="194"/>
        <v>46.827735219013945</v>
      </c>
      <c r="AY145" s="97">
        <f t="shared" si="195"/>
        <v>5091000</v>
      </c>
      <c r="AZ145" s="97">
        <f t="shared" si="196"/>
        <v>100</v>
      </c>
      <c r="BB145" s="44">
        <f t="shared" ref="BB145:BB166" si="200">S145-AY145</f>
        <v>0</v>
      </c>
      <c r="BC145" s="97">
        <f t="shared" ref="BC145:BC166" si="201">BB145/(S145/100)</f>
        <v>0</v>
      </c>
      <c r="BD145" s="97">
        <f t="shared" ref="BD145:BD166" si="202">S145-BB145</f>
        <v>5091000</v>
      </c>
      <c r="BE145" s="483"/>
      <c r="BF145" s="90">
        <f t="shared" si="182"/>
        <v>0</v>
      </c>
    </row>
    <row r="146" spans="1:58" ht="30" customHeight="1" thickBot="1" x14ac:dyDescent="0.25">
      <c r="A146" s="176"/>
      <c r="B146" s="177"/>
      <c r="C146" s="177"/>
      <c r="D146" s="178"/>
      <c r="E146" s="182"/>
      <c r="F146" s="177"/>
      <c r="G146" s="179"/>
      <c r="H146" s="180"/>
      <c r="I146" s="181"/>
      <c r="J146" s="7"/>
      <c r="K146" s="59">
        <v>1</v>
      </c>
      <c r="L146" s="142"/>
      <c r="M146" s="8"/>
      <c r="N146" s="41" t="s">
        <v>31</v>
      </c>
      <c r="O146" s="98">
        <v>2800000</v>
      </c>
      <c r="P146" s="98"/>
      <c r="Q146" s="98"/>
      <c r="R146" s="98"/>
      <c r="S146" s="332">
        <v>5080000</v>
      </c>
      <c r="T146" s="98"/>
      <c r="U146" s="332">
        <v>800000</v>
      </c>
      <c r="V146" s="332">
        <v>200000</v>
      </c>
      <c r="W146" s="332">
        <v>200000</v>
      </c>
      <c r="X146" s="98">
        <f t="shared" si="183"/>
        <v>1200000</v>
      </c>
      <c r="Y146" s="98">
        <f t="shared" si="184"/>
        <v>23.622047244094489</v>
      </c>
      <c r="AA146" s="332">
        <v>500000</v>
      </c>
      <c r="AB146" s="332">
        <v>500000</v>
      </c>
      <c r="AC146" s="332">
        <v>500000</v>
      </c>
      <c r="AD146" s="98">
        <f t="shared" si="185"/>
        <v>1500000</v>
      </c>
      <c r="AE146" s="96" t="e">
        <f t="shared" si="197"/>
        <v>#DIV/0!</v>
      </c>
      <c r="AG146" s="98">
        <f t="shared" si="187"/>
        <v>2700000</v>
      </c>
      <c r="AH146" s="98">
        <f t="shared" si="188"/>
        <v>53.1496062992126</v>
      </c>
      <c r="AJ146" s="332">
        <v>500000</v>
      </c>
      <c r="AK146" s="332">
        <v>500000</v>
      </c>
      <c r="AL146" s="332">
        <v>500000</v>
      </c>
      <c r="AM146" s="98">
        <f t="shared" si="189"/>
        <v>1500000</v>
      </c>
      <c r="AN146" s="96" t="e">
        <f t="shared" si="198"/>
        <v>#DIV/0!</v>
      </c>
      <c r="AP146" s="332">
        <v>250000</v>
      </c>
      <c r="AQ146" s="332">
        <v>295000</v>
      </c>
      <c r="AR146" s="332">
        <v>335000</v>
      </c>
      <c r="AS146" s="98">
        <f t="shared" si="191"/>
        <v>880000</v>
      </c>
      <c r="AT146" s="96" t="e">
        <f t="shared" si="199"/>
        <v>#DIV/0!</v>
      </c>
      <c r="AV146" s="98">
        <f t="shared" si="193"/>
        <v>2380000</v>
      </c>
      <c r="AW146" s="98">
        <f t="shared" si="194"/>
        <v>46.8503937007874</v>
      </c>
      <c r="AY146" s="98">
        <f t="shared" si="195"/>
        <v>5080000</v>
      </c>
      <c r="AZ146" s="98">
        <f t="shared" si="196"/>
        <v>100</v>
      </c>
      <c r="BB146" s="98">
        <f t="shared" si="200"/>
        <v>0</v>
      </c>
      <c r="BC146" s="98">
        <f t="shared" si="201"/>
        <v>0</v>
      </c>
      <c r="BD146" s="98">
        <f t="shared" si="202"/>
        <v>5080000</v>
      </c>
      <c r="BE146" s="483"/>
      <c r="BF146" s="90">
        <f t="shared" si="182"/>
        <v>0</v>
      </c>
    </row>
    <row r="147" spans="1:58" ht="30" customHeight="1" thickBot="1" x14ac:dyDescent="0.25">
      <c r="A147" s="176"/>
      <c r="B147" s="177"/>
      <c r="C147" s="177"/>
      <c r="D147" s="178"/>
      <c r="E147" s="182"/>
      <c r="F147" s="177"/>
      <c r="G147" s="179"/>
      <c r="H147" s="180"/>
      <c r="I147" s="181"/>
      <c r="J147" s="7"/>
      <c r="K147" s="59">
        <v>4</v>
      </c>
      <c r="L147" s="142"/>
      <c r="M147" s="8"/>
      <c r="N147" s="41" t="s">
        <v>67</v>
      </c>
      <c r="O147" s="98">
        <v>20000</v>
      </c>
      <c r="P147" s="98"/>
      <c r="Q147" s="98"/>
      <c r="R147" s="98"/>
      <c r="S147" s="332">
        <v>11000</v>
      </c>
      <c r="T147" s="98"/>
      <c r="U147" s="332">
        <v>2000</v>
      </c>
      <c r="V147" s="332">
        <v>1000</v>
      </c>
      <c r="W147" s="332">
        <v>1000</v>
      </c>
      <c r="X147" s="98">
        <f t="shared" si="183"/>
        <v>4000</v>
      </c>
      <c r="Y147" s="98">
        <f t="shared" si="184"/>
        <v>36.363636363636367</v>
      </c>
      <c r="AA147" s="332">
        <v>1000</v>
      </c>
      <c r="AB147" s="332">
        <v>1000</v>
      </c>
      <c r="AC147" s="332">
        <v>1000</v>
      </c>
      <c r="AD147" s="98">
        <f t="shared" si="185"/>
        <v>3000</v>
      </c>
      <c r="AE147" s="96" t="e">
        <f t="shared" si="197"/>
        <v>#DIV/0!</v>
      </c>
      <c r="AG147" s="98">
        <f t="shared" si="187"/>
        <v>7000</v>
      </c>
      <c r="AH147" s="98">
        <f t="shared" si="188"/>
        <v>63.636363636363633</v>
      </c>
      <c r="AJ147" s="332">
        <v>1000</v>
      </c>
      <c r="AK147" s="332">
        <v>1000</v>
      </c>
      <c r="AL147" s="332">
        <v>2000</v>
      </c>
      <c r="AM147" s="98">
        <f t="shared" si="189"/>
        <v>4000</v>
      </c>
      <c r="AN147" s="96" t="e">
        <f t="shared" si="198"/>
        <v>#DIV/0!</v>
      </c>
      <c r="AP147" s="332">
        <v>0</v>
      </c>
      <c r="AQ147" s="332">
        <v>0</v>
      </c>
      <c r="AR147" s="332"/>
      <c r="AS147" s="98">
        <f t="shared" si="191"/>
        <v>0</v>
      </c>
      <c r="AT147" s="96" t="e">
        <f t="shared" si="199"/>
        <v>#DIV/0!</v>
      </c>
      <c r="AV147" s="98">
        <f t="shared" si="193"/>
        <v>4000</v>
      </c>
      <c r="AW147" s="98">
        <f t="shared" si="194"/>
        <v>36.363636363636367</v>
      </c>
      <c r="AY147" s="98">
        <f t="shared" si="195"/>
        <v>11000</v>
      </c>
      <c r="AZ147" s="98">
        <f t="shared" si="196"/>
        <v>100</v>
      </c>
      <c r="BB147" s="98">
        <f t="shared" si="200"/>
        <v>0</v>
      </c>
      <c r="BC147" s="98">
        <f t="shared" si="201"/>
        <v>0</v>
      </c>
      <c r="BD147" s="98">
        <f t="shared" si="202"/>
        <v>11000</v>
      </c>
      <c r="BE147" s="483"/>
      <c r="BF147" s="90">
        <f t="shared" si="182"/>
        <v>0</v>
      </c>
    </row>
    <row r="148" spans="1:58" ht="30" customHeight="1" thickBot="1" x14ac:dyDescent="0.25">
      <c r="A148" s="12"/>
      <c r="B148" s="3"/>
      <c r="C148" s="3"/>
      <c r="D148" s="8"/>
      <c r="E148" s="7"/>
      <c r="F148" s="3"/>
      <c r="G148" s="4"/>
      <c r="H148" s="5"/>
      <c r="I148" s="6"/>
      <c r="J148" s="24" t="s">
        <v>68</v>
      </c>
      <c r="K148" s="27"/>
      <c r="L148" s="142"/>
      <c r="M148" s="8"/>
      <c r="N148" s="31" t="s">
        <v>32</v>
      </c>
      <c r="O148" s="97">
        <v>502000</v>
      </c>
      <c r="P148" s="97">
        <f>P149+P150</f>
        <v>0</v>
      </c>
      <c r="Q148" s="193">
        <f>Q149+Q150</f>
        <v>0</v>
      </c>
      <c r="R148" s="194">
        <f>R149+R150</f>
        <v>0</v>
      </c>
      <c r="S148" s="97">
        <f>S149+S150</f>
        <v>802000</v>
      </c>
      <c r="T148" s="97"/>
      <c r="U148" s="97">
        <f>U149+U150</f>
        <v>120000</v>
      </c>
      <c r="V148" s="97">
        <f>V149+V150</f>
        <v>31000</v>
      </c>
      <c r="W148" s="97">
        <f>W149+W150</f>
        <v>30000</v>
      </c>
      <c r="X148" s="97">
        <f t="shared" si="183"/>
        <v>181000</v>
      </c>
      <c r="Y148" s="97">
        <f t="shared" si="184"/>
        <v>22.568578553615961</v>
      </c>
      <c r="AA148" s="97">
        <f>AA149+AA150</f>
        <v>65000</v>
      </c>
      <c r="AB148" s="97">
        <f>AB149+AB150</f>
        <v>65000</v>
      </c>
      <c r="AC148" s="97">
        <f>AC149+AC150</f>
        <v>65000</v>
      </c>
      <c r="AD148" s="97">
        <f t="shared" si="185"/>
        <v>195000</v>
      </c>
      <c r="AE148" s="96" t="e">
        <f t="shared" si="197"/>
        <v>#DIV/0!</v>
      </c>
      <c r="AG148" s="97">
        <f t="shared" si="187"/>
        <v>376000</v>
      </c>
      <c r="AH148" s="97">
        <f t="shared" si="188"/>
        <v>46.882793017456358</v>
      </c>
      <c r="AJ148" s="97">
        <f>AJ149+AJ150</f>
        <v>100000</v>
      </c>
      <c r="AK148" s="97">
        <f>AK149+AK150</f>
        <v>100000</v>
      </c>
      <c r="AL148" s="97">
        <f>AL149+AL150</f>
        <v>100000</v>
      </c>
      <c r="AM148" s="97">
        <f t="shared" si="189"/>
        <v>300000</v>
      </c>
      <c r="AN148" s="96" t="e">
        <f t="shared" si="198"/>
        <v>#DIV/0!</v>
      </c>
      <c r="AP148" s="97">
        <f>AP149+AP150</f>
        <v>46000</v>
      </c>
      <c r="AQ148" s="97">
        <f>AQ149+AQ150</f>
        <v>20000</v>
      </c>
      <c r="AR148" s="97">
        <f>AR149+AR150</f>
        <v>60000</v>
      </c>
      <c r="AS148" s="97">
        <f t="shared" si="191"/>
        <v>126000</v>
      </c>
      <c r="AT148" s="96" t="e">
        <f t="shared" si="199"/>
        <v>#DIV/0!</v>
      </c>
      <c r="AV148" s="97">
        <f t="shared" si="193"/>
        <v>426000</v>
      </c>
      <c r="AW148" s="97">
        <f t="shared" si="194"/>
        <v>53.117206982543642</v>
      </c>
      <c r="AY148" s="97">
        <f t="shared" si="195"/>
        <v>802000</v>
      </c>
      <c r="AZ148" s="97">
        <f t="shared" si="196"/>
        <v>100</v>
      </c>
      <c r="BB148" s="44">
        <f t="shared" si="200"/>
        <v>0</v>
      </c>
      <c r="BC148" s="97">
        <f t="shared" si="201"/>
        <v>0</v>
      </c>
      <c r="BD148" s="97">
        <f t="shared" si="202"/>
        <v>802000</v>
      </c>
      <c r="BE148" s="483"/>
      <c r="BF148" s="90">
        <f t="shared" si="182"/>
        <v>0</v>
      </c>
    </row>
    <row r="149" spans="1:58" ht="30" customHeight="1" thickBot="1" x14ac:dyDescent="0.25">
      <c r="A149" s="12"/>
      <c r="B149" s="3"/>
      <c r="C149" s="3"/>
      <c r="D149" s="8"/>
      <c r="E149" s="7"/>
      <c r="F149" s="3"/>
      <c r="G149" s="4"/>
      <c r="H149" s="5"/>
      <c r="I149" s="6"/>
      <c r="J149" s="7"/>
      <c r="K149" s="59">
        <v>1</v>
      </c>
      <c r="L149" s="142"/>
      <c r="M149" s="8"/>
      <c r="N149" s="41" t="s">
        <v>31</v>
      </c>
      <c r="O149" s="98">
        <v>500000</v>
      </c>
      <c r="P149" s="98"/>
      <c r="Q149" s="98"/>
      <c r="R149" s="98"/>
      <c r="S149" s="332">
        <v>800000</v>
      </c>
      <c r="T149" s="98"/>
      <c r="U149" s="332">
        <v>120000</v>
      </c>
      <c r="V149" s="332">
        <v>30000</v>
      </c>
      <c r="W149" s="332">
        <v>30000</v>
      </c>
      <c r="X149" s="98">
        <f t="shared" si="183"/>
        <v>180000</v>
      </c>
      <c r="Y149" s="98">
        <f t="shared" si="184"/>
        <v>22.5</v>
      </c>
      <c r="AA149" s="332">
        <v>65000</v>
      </c>
      <c r="AB149" s="332">
        <v>65000</v>
      </c>
      <c r="AC149" s="332">
        <v>65000</v>
      </c>
      <c r="AD149" s="98">
        <f t="shared" si="185"/>
        <v>195000</v>
      </c>
      <c r="AE149" s="96" t="e">
        <f t="shared" si="197"/>
        <v>#DIV/0!</v>
      </c>
      <c r="AG149" s="98">
        <f t="shared" si="187"/>
        <v>375000</v>
      </c>
      <c r="AH149" s="98">
        <f t="shared" si="188"/>
        <v>46.875</v>
      </c>
      <c r="AJ149" s="332">
        <v>100000</v>
      </c>
      <c r="AK149" s="332">
        <v>100000</v>
      </c>
      <c r="AL149" s="332">
        <v>100000</v>
      </c>
      <c r="AM149" s="98">
        <f t="shared" si="189"/>
        <v>300000</v>
      </c>
      <c r="AN149" s="96" t="e">
        <f t="shared" si="198"/>
        <v>#DIV/0!</v>
      </c>
      <c r="AP149" s="332">
        <v>45000</v>
      </c>
      <c r="AQ149" s="332">
        <v>20000</v>
      </c>
      <c r="AR149" s="332">
        <v>60000</v>
      </c>
      <c r="AS149" s="98">
        <f t="shared" si="191"/>
        <v>125000</v>
      </c>
      <c r="AT149" s="96" t="e">
        <f t="shared" si="199"/>
        <v>#DIV/0!</v>
      </c>
      <c r="AV149" s="98">
        <f t="shared" si="193"/>
        <v>425000</v>
      </c>
      <c r="AW149" s="98">
        <f t="shared" si="194"/>
        <v>53.125</v>
      </c>
      <c r="AY149" s="98">
        <f t="shared" si="195"/>
        <v>800000</v>
      </c>
      <c r="AZ149" s="98">
        <f t="shared" si="196"/>
        <v>100</v>
      </c>
      <c r="BB149" s="98">
        <f t="shared" si="200"/>
        <v>0</v>
      </c>
      <c r="BC149" s="98">
        <f t="shared" si="201"/>
        <v>0</v>
      </c>
      <c r="BD149" s="98">
        <f t="shared" si="202"/>
        <v>800000</v>
      </c>
      <c r="BE149" s="483"/>
      <c r="BF149" s="90">
        <f t="shared" si="182"/>
        <v>0</v>
      </c>
    </row>
    <row r="150" spans="1:58" ht="30" customHeight="1" x14ac:dyDescent="0.2">
      <c r="A150" s="12"/>
      <c r="B150" s="3"/>
      <c r="C150" s="3"/>
      <c r="D150" s="8"/>
      <c r="E150" s="7"/>
      <c r="F150" s="3"/>
      <c r="G150" s="4"/>
      <c r="H150" s="5"/>
      <c r="I150" s="6"/>
      <c r="J150" s="7"/>
      <c r="K150" s="59">
        <v>4</v>
      </c>
      <c r="L150" s="142"/>
      <c r="M150" s="8"/>
      <c r="N150" s="41" t="s">
        <v>67</v>
      </c>
      <c r="O150" s="98">
        <v>2000</v>
      </c>
      <c r="P150" s="98"/>
      <c r="Q150" s="98"/>
      <c r="R150" s="98"/>
      <c r="S150" s="332">
        <v>2000</v>
      </c>
      <c r="T150" s="98"/>
      <c r="U150" s="332">
        <v>0</v>
      </c>
      <c r="V150" s="332">
        <v>1000</v>
      </c>
      <c r="W150" s="332"/>
      <c r="X150" s="98">
        <f t="shared" si="183"/>
        <v>1000</v>
      </c>
      <c r="Y150" s="98">
        <f t="shared" si="184"/>
        <v>50</v>
      </c>
      <c r="AA150" s="332">
        <v>0</v>
      </c>
      <c r="AB150" s="332"/>
      <c r="AC150" s="332"/>
      <c r="AD150" s="98">
        <f t="shared" si="185"/>
        <v>0</v>
      </c>
      <c r="AE150" s="96" t="e">
        <f t="shared" si="197"/>
        <v>#DIV/0!</v>
      </c>
      <c r="AG150" s="98">
        <f t="shared" si="187"/>
        <v>1000</v>
      </c>
      <c r="AH150" s="98">
        <f t="shared" si="188"/>
        <v>50</v>
      </c>
      <c r="AJ150" s="332"/>
      <c r="AK150" s="332"/>
      <c r="AL150" s="332"/>
      <c r="AM150" s="98">
        <f t="shared" si="189"/>
        <v>0</v>
      </c>
      <c r="AN150" s="96" t="e">
        <f t="shared" si="198"/>
        <v>#DIV/0!</v>
      </c>
      <c r="AP150" s="332">
        <v>1000</v>
      </c>
      <c r="AQ150" s="332">
        <v>0</v>
      </c>
      <c r="AR150" s="332">
        <v>0</v>
      </c>
      <c r="AS150" s="98">
        <f t="shared" si="191"/>
        <v>1000</v>
      </c>
      <c r="AT150" s="96" t="e">
        <f t="shared" si="199"/>
        <v>#DIV/0!</v>
      </c>
      <c r="AV150" s="98">
        <f t="shared" si="193"/>
        <v>1000</v>
      </c>
      <c r="AW150" s="98">
        <f t="shared" si="194"/>
        <v>50</v>
      </c>
      <c r="AY150" s="98">
        <f t="shared" si="195"/>
        <v>2000</v>
      </c>
      <c r="AZ150" s="98">
        <f t="shared" si="196"/>
        <v>100</v>
      </c>
      <c r="BB150" s="98">
        <f t="shared" si="200"/>
        <v>0</v>
      </c>
      <c r="BC150" s="98">
        <f t="shared" si="201"/>
        <v>0</v>
      </c>
      <c r="BD150" s="98">
        <f t="shared" si="202"/>
        <v>2000</v>
      </c>
      <c r="BE150" s="483"/>
      <c r="BF150" s="90">
        <f t="shared" si="182"/>
        <v>0</v>
      </c>
    </row>
    <row r="151" spans="1:58" ht="30" customHeight="1" x14ac:dyDescent="0.2">
      <c r="A151" s="12"/>
      <c r="B151" s="3"/>
      <c r="C151" s="3"/>
      <c r="D151" s="8"/>
      <c r="E151" s="7"/>
      <c r="F151" s="3"/>
      <c r="G151" s="4"/>
      <c r="H151" s="5"/>
      <c r="I151" s="6"/>
      <c r="J151" s="24" t="s">
        <v>69</v>
      </c>
      <c r="K151" s="27"/>
      <c r="L151" s="142"/>
      <c r="M151" s="8"/>
      <c r="N151" s="31" t="s">
        <v>16</v>
      </c>
      <c r="O151" s="44">
        <v>73000</v>
      </c>
      <c r="P151" s="97">
        <f>P152+P153+P154+P155</f>
        <v>0</v>
      </c>
      <c r="Q151" s="193">
        <f>Q152+Q153+Q154+Q155</f>
        <v>0</v>
      </c>
      <c r="R151" s="194">
        <f>R152+R153+R154+R155</f>
        <v>0</v>
      </c>
      <c r="S151" s="97">
        <f>S152+S153+S154+S155</f>
        <v>56000</v>
      </c>
      <c r="T151" s="97"/>
      <c r="U151" s="97">
        <f>U152+U153+U154+U155</f>
        <v>5000</v>
      </c>
      <c r="V151" s="97">
        <f>V152+V153+V154+V155</f>
        <v>2000</v>
      </c>
      <c r="W151" s="97">
        <f>W152+W153+W154+W155</f>
        <v>1000</v>
      </c>
      <c r="X151" s="97">
        <f t="shared" si="183"/>
        <v>8000</v>
      </c>
      <c r="Y151" s="97">
        <f t="shared" si="184"/>
        <v>14.285714285714286</v>
      </c>
      <c r="AA151" s="97">
        <f>AA152+AA153+AA154+AA155</f>
        <v>8000</v>
      </c>
      <c r="AB151" s="97">
        <f>AB152+AB153+AB154+AB155</f>
        <v>9000</v>
      </c>
      <c r="AC151" s="97">
        <f>AC152+AC153+AC154+AC155</f>
        <v>6000</v>
      </c>
      <c r="AD151" s="97">
        <f t="shared" si="185"/>
        <v>23000</v>
      </c>
      <c r="AE151" s="97">
        <f>AD151/(S151/100)</f>
        <v>41.071428571428569</v>
      </c>
      <c r="AG151" s="97">
        <f t="shared" si="187"/>
        <v>31000</v>
      </c>
      <c r="AH151" s="97">
        <f t="shared" si="188"/>
        <v>55.357142857142854</v>
      </c>
      <c r="AJ151" s="97">
        <f>AJ152+AJ153+AJ154+AJ155</f>
        <v>6000</v>
      </c>
      <c r="AK151" s="97">
        <f>AK152+AK153+AK154+AK155</f>
        <v>5000</v>
      </c>
      <c r="AL151" s="97">
        <f>AL152+AL153+AL154+AL155</f>
        <v>5000</v>
      </c>
      <c r="AM151" s="97">
        <f t="shared" si="189"/>
        <v>16000</v>
      </c>
      <c r="AN151" s="97">
        <f>AM151/(S151/100)</f>
        <v>28.571428571428573</v>
      </c>
      <c r="AP151" s="97">
        <f>AP152+AP153+AP154+AP155</f>
        <v>3000</v>
      </c>
      <c r="AQ151" s="97">
        <f>AQ152+AQ153+AQ154+AQ155</f>
        <v>3000</v>
      </c>
      <c r="AR151" s="97">
        <f>AR152+AR153+AR154+AR155</f>
        <v>3000</v>
      </c>
      <c r="AS151" s="97">
        <f t="shared" si="191"/>
        <v>9000</v>
      </c>
      <c r="AT151" s="97">
        <f>AS151/(S151/100)</f>
        <v>16.071428571428573</v>
      </c>
      <c r="AV151" s="97">
        <f t="shared" si="193"/>
        <v>25000</v>
      </c>
      <c r="AW151" s="97">
        <f t="shared" si="194"/>
        <v>44.642857142857146</v>
      </c>
      <c r="AY151" s="97">
        <f t="shared" si="195"/>
        <v>56000</v>
      </c>
      <c r="AZ151" s="97">
        <f t="shared" si="196"/>
        <v>100</v>
      </c>
      <c r="BB151" s="44">
        <f t="shared" si="200"/>
        <v>0</v>
      </c>
      <c r="BC151" s="97">
        <f t="shared" si="201"/>
        <v>0</v>
      </c>
      <c r="BD151" s="97">
        <f t="shared" si="202"/>
        <v>56000</v>
      </c>
      <c r="BE151" s="483"/>
      <c r="BF151" s="90">
        <f t="shared" si="182"/>
        <v>0</v>
      </c>
    </row>
    <row r="152" spans="1:58" ht="30" customHeight="1" x14ac:dyDescent="0.2">
      <c r="A152" s="12"/>
      <c r="B152" s="3"/>
      <c r="C152" s="3"/>
      <c r="D152" s="8"/>
      <c r="E152" s="7"/>
      <c r="F152" s="3"/>
      <c r="G152" s="4"/>
      <c r="H152" s="5"/>
      <c r="I152" s="6"/>
      <c r="J152" s="7"/>
      <c r="K152" s="59">
        <v>2</v>
      </c>
      <c r="L152" s="142"/>
      <c r="M152" s="8"/>
      <c r="N152" s="41" t="s">
        <v>17</v>
      </c>
      <c r="O152" s="45">
        <v>6000</v>
      </c>
      <c r="P152" s="98"/>
      <c r="Q152" s="98"/>
      <c r="R152" s="98"/>
      <c r="S152" s="332">
        <v>7000</v>
      </c>
      <c r="T152" s="98"/>
      <c r="U152" s="332">
        <v>1000</v>
      </c>
      <c r="V152" s="332">
        <v>0</v>
      </c>
      <c r="W152" s="332">
        <v>0</v>
      </c>
      <c r="X152" s="98">
        <f t="shared" si="183"/>
        <v>1000</v>
      </c>
      <c r="Y152" s="98">
        <f t="shared" si="184"/>
        <v>14.285714285714286</v>
      </c>
      <c r="AA152" s="332">
        <v>1000</v>
      </c>
      <c r="AB152" s="332">
        <v>1000</v>
      </c>
      <c r="AC152" s="332">
        <v>1000</v>
      </c>
      <c r="AD152" s="98">
        <f t="shared" si="185"/>
        <v>3000</v>
      </c>
      <c r="AE152" s="98">
        <f>AD152/(S152/100)</f>
        <v>42.857142857142854</v>
      </c>
      <c r="AG152" s="98">
        <f t="shared" si="187"/>
        <v>4000</v>
      </c>
      <c r="AH152" s="98">
        <f t="shared" si="188"/>
        <v>57.142857142857146</v>
      </c>
      <c r="AJ152" s="332">
        <v>1000</v>
      </c>
      <c r="AK152" s="332">
        <v>1000</v>
      </c>
      <c r="AL152" s="332">
        <v>1000</v>
      </c>
      <c r="AM152" s="98">
        <f t="shared" si="189"/>
        <v>3000</v>
      </c>
      <c r="AN152" s="98">
        <f>AM152/(S152/100)</f>
        <v>42.857142857142854</v>
      </c>
      <c r="AP152" s="332">
        <v>0</v>
      </c>
      <c r="AQ152" s="332">
        <v>0</v>
      </c>
      <c r="AR152" s="332">
        <v>0</v>
      </c>
      <c r="AS152" s="98">
        <f t="shared" si="191"/>
        <v>0</v>
      </c>
      <c r="AT152" s="98">
        <f>AS152/(S152/100)</f>
        <v>0</v>
      </c>
      <c r="AV152" s="98">
        <f t="shared" si="193"/>
        <v>3000</v>
      </c>
      <c r="AW152" s="98">
        <f t="shared" si="194"/>
        <v>42.857142857142854</v>
      </c>
      <c r="AY152" s="98">
        <f t="shared" si="195"/>
        <v>7000</v>
      </c>
      <c r="AZ152" s="98">
        <f t="shared" si="196"/>
        <v>100</v>
      </c>
      <c r="BB152" s="98">
        <f t="shared" si="200"/>
        <v>0</v>
      </c>
      <c r="BC152" s="98">
        <f t="shared" si="201"/>
        <v>0</v>
      </c>
      <c r="BD152" s="98">
        <f t="shared" si="202"/>
        <v>7000</v>
      </c>
      <c r="BE152" s="483"/>
      <c r="BF152" s="90">
        <f t="shared" si="182"/>
        <v>0</v>
      </c>
    </row>
    <row r="153" spans="1:58" ht="30" customHeight="1" x14ac:dyDescent="0.2">
      <c r="A153" s="12"/>
      <c r="B153" s="3"/>
      <c r="C153" s="3"/>
      <c r="D153" s="8"/>
      <c r="E153" s="7"/>
      <c r="F153" s="3"/>
      <c r="G153" s="4"/>
      <c r="H153" s="5"/>
      <c r="I153" s="6"/>
      <c r="J153" s="7"/>
      <c r="K153" s="59">
        <v>3</v>
      </c>
      <c r="L153" s="142"/>
      <c r="M153" s="8"/>
      <c r="N153" s="41" t="s">
        <v>18</v>
      </c>
      <c r="O153" s="45">
        <v>50000</v>
      </c>
      <c r="P153" s="98"/>
      <c r="Q153" s="98"/>
      <c r="R153" s="98"/>
      <c r="S153" s="332">
        <v>36000</v>
      </c>
      <c r="T153" s="98"/>
      <c r="U153" s="332">
        <v>3000</v>
      </c>
      <c r="V153" s="332">
        <v>1000</v>
      </c>
      <c r="W153" s="332">
        <v>1000</v>
      </c>
      <c r="X153" s="98">
        <f t="shared" si="183"/>
        <v>5000</v>
      </c>
      <c r="Y153" s="98">
        <f t="shared" si="184"/>
        <v>13.888888888888889</v>
      </c>
      <c r="AA153" s="332">
        <v>5000</v>
      </c>
      <c r="AB153" s="332">
        <v>5000</v>
      </c>
      <c r="AC153" s="332">
        <v>5000</v>
      </c>
      <c r="AD153" s="98">
        <f t="shared" si="185"/>
        <v>15000</v>
      </c>
      <c r="AE153" s="98">
        <f>AD153/(S153/100)</f>
        <v>41.666666666666664</v>
      </c>
      <c r="AG153" s="98">
        <f t="shared" si="187"/>
        <v>20000</v>
      </c>
      <c r="AH153" s="98">
        <f t="shared" si="188"/>
        <v>55.555555555555557</v>
      </c>
      <c r="AJ153" s="332">
        <v>4000</v>
      </c>
      <c r="AK153" s="332">
        <v>3000</v>
      </c>
      <c r="AL153" s="332">
        <v>3000</v>
      </c>
      <c r="AM153" s="98">
        <f t="shared" si="189"/>
        <v>10000</v>
      </c>
      <c r="AN153" s="98">
        <f>AM153/(S153/100)</f>
        <v>27.777777777777779</v>
      </c>
      <c r="AP153" s="332">
        <v>2000</v>
      </c>
      <c r="AQ153" s="332">
        <v>2000</v>
      </c>
      <c r="AR153" s="332">
        <v>2000</v>
      </c>
      <c r="AS153" s="98">
        <f t="shared" si="191"/>
        <v>6000</v>
      </c>
      <c r="AT153" s="98">
        <f>AS153/(S153/100)</f>
        <v>16.666666666666668</v>
      </c>
      <c r="AV153" s="98">
        <f t="shared" si="193"/>
        <v>16000</v>
      </c>
      <c r="AW153" s="98">
        <f t="shared" si="194"/>
        <v>44.444444444444443</v>
      </c>
      <c r="AY153" s="98">
        <f t="shared" si="195"/>
        <v>36000</v>
      </c>
      <c r="AZ153" s="98">
        <f t="shared" si="196"/>
        <v>100</v>
      </c>
      <c r="BB153" s="98">
        <f t="shared" si="200"/>
        <v>0</v>
      </c>
      <c r="BC153" s="98">
        <f t="shared" si="201"/>
        <v>0</v>
      </c>
      <c r="BD153" s="98">
        <f t="shared" si="202"/>
        <v>36000</v>
      </c>
      <c r="BE153" s="483"/>
      <c r="BF153" s="90">
        <f t="shared" si="182"/>
        <v>0</v>
      </c>
    </row>
    <row r="154" spans="1:58" ht="30" customHeight="1" x14ac:dyDescent="0.2">
      <c r="A154" s="12"/>
      <c r="B154" s="3"/>
      <c r="C154" s="3"/>
      <c r="D154" s="8"/>
      <c r="E154" s="7"/>
      <c r="F154" s="3"/>
      <c r="G154" s="4"/>
      <c r="H154" s="5"/>
      <c r="I154" s="6"/>
      <c r="J154" s="7"/>
      <c r="K154" s="59">
        <v>5</v>
      </c>
      <c r="L154" s="142"/>
      <c r="M154" s="8"/>
      <c r="N154" s="41" t="s">
        <v>19</v>
      </c>
      <c r="O154" s="45">
        <v>5000</v>
      </c>
      <c r="P154" s="98"/>
      <c r="Q154" s="98"/>
      <c r="R154" s="98"/>
      <c r="S154" s="332">
        <v>5000</v>
      </c>
      <c r="T154" s="98"/>
      <c r="U154" s="332">
        <v>0</v>
      </c>
      <c r="V154" s="332">
        <v>1000</v>
      </c>
      <c r="W154" s="332">
        <v>0</v>
      </c>
      <c r="X154" s="98">
        <f t="shared" si="183"/>
        <v>1000</v>
      </c>
      <c r="Y154" s="98">
        <f t="shared" si="184"/>
        <v>20</v>
      </c>
      <c r="AA154" s="332">
        <v>2000</v>
      </c>
      <c r="AB154" s="332">
        <v>2000</v>
      </c>
      <c r="AC154" s="332">
        <v>0</v>
      </c>
      <c r="AD154" s="98">
        <f t="shared" si="185"/>
        <v>4000</v>
      </c>
      <c r="AE154" s="98">
        <f>AD154/(S154/100)</f>
        <v>80</v>
      </c>
      <c r="AG154" s="98">
        <f t="shared" si="187"/>
        <v>5000</v>
      </c>
      <c r="AH154" s="98">
        <f t="shared" si="188"/>
        <v>100</v>
      </c>
      <c r="AJ154" s="332"/>
      <c r="AK154" s="332"/>
      <c r="AL154" s="332"/>
      <c r="AM154" s="98">
        <f t="shared" si="189"/>
        <v>0</v>
      </c>
      <c r="AN154" s="98">
        <f>AM154/(S154/100)</f>
        <v>0</v>
      </c>
      <c r="AP154" s="332"/>
      <c r="AQ154" s="332"/>
      <c r="AR154" s="332"/>
      <c r="AS154" s="98">
        <f t="shared" si="191"/>
        <v>0</v>
      </c>
      <c r="AT154" s="98">
        <f>AS154/(S154/100)</f>
        <v>0</v>
      </c>
      <c r="AV154" s="98">
        <f t="shared" si="193"/>
        <v>0</v>
      </c>
      <c r="AW154" s="98">
        <f t="shared" si="194"/>
        <v>0</v>
      </c>
      <c r="AY154" s="98">
        <f t="shared" si="195"/>
        <v>5000</v>
      </c>
      <c r="AZ154" s="98">
        <f t="shared" si="196"/>
        <v>100</v>
      </c>
      <c r="BB154" s="98">
        <f t="shared" si="200"/>
        <v>0</v>
      </c>
      <c r="BC154" s="98">
        <f t="shared" si="201"/>
        <v>0</v>
      </c>
      <c r="BD154" s="98">
        <f t="shared" si="202"/>
        <v>5000</v>
      </c>
      <c r="BE154" s="483"/>
      <c r="BF154" s="90">
        <f t="shared" si="182"/>
        <v>0</v>
      </c>
    </row>
    <row r="155" spans="1:58" ht="30" customHeight="1" x14ac:dyDescent="0.2">
      <c r="A155" s="12"/>
      <c r="B155" s="3"/>
      <c r="C155" s="3"/>
      <c r="D155" s="8"/>
      <c r="E155" s="7"/>
      <c r="F155" s="3"/>
      <c r="G155" s="4"/>
      <c r="H155" s="5"/>
      <c r="I155" s="6"/>
      <c r="J155" s="7"/>
      <c r="K155" s="59">
        <v>7</v>
      </c>
      <c r="L155" s="142"/>
      <c r="M155" s="8"/>
      <c r="N155" s="41" t="s">
        <v>110</v>
      </c>
      <c r="O155" s="45">
        <v>12000</v>
      </c>
      <c r="P155" s="98"/>
      <c r="Q155" s="98"/>
      <c r="R155" s="98"/>
      <c r="S155" s="332">
        <v>8000</v>
      </c>
      <c r="T155" s="98"/>
      <c r="U155" s="332">
        <v>1000</v>
      </c>
      <c r="V155" s="332">
        <v>0</v>
      </c>
      <c r="W155" s="332">
        <v>0</v>
      </c>
      <c r="X155" s="98">
        <f t="shared" si="183"/>
        <v>1000</v>
      </c>
      <c r="Y155" s="98">
        <f t="shared" si="184"/>
        <v>12.5</v>
      </c>
      <c r="AA155" s="332">
        <v>0</v>
      </c>
      <c r="AB155" s="332">
        <v>1000</v>
      </c>
      <c r="AC155" s="332">
        <v>0</v>
      </c>
      <c r="AD155" s="98">
        <f t="shared" si="185"/>
        <v>1000</v>
      </c>
      <c r="AE155" s="98">
        <f>AD155/(S155/100)</f>
        <v>12.5</v>
      </c>
      <c r="AG155" s="98">
        <f t="shared" si="187"/>
        <v>2000</v>
      </c>
      <c r="AH155" s="98">
        <f t="shared" si="188"/>
        <v>25</v>
      </c>
      <c r="AJ155" s="332">
        <v>1000</v>
      </c>
      <c r="AK155" s="332">
        <v>1000</v>
      </c>
      <c r="AL155" s="332">
        <v>1000</v>
      </c>
      <c r="AM155" s="98">
        <f t="shared" si="189"/>
        <v>3000</v>
      </c>
      <c r="AN155" s="98">
        <f>AM155/(S155/100)</f>
        <v>37.5</v>
      </c>
      <c r="AP155" s="332">
        <v>1000</v>
      </c>
      <c r="AQ155" s="332">
        <v>1000</v>
      </c>
      <c r="AR155" s="332">
        <v>1000</v>
      </c>
      <c r="AS155" s="98">
        <f t="shared" si="191"/>
        <v>3000</v>
      </c>
      <c r="AT155" s="98">
        <f>AS155/(S155/100)</f>
        <v>37.5</v>
      </c>
      <c r="AV155" s="98">
        <f t="shared" si="193"/>
        <v>6000</v>
      </c>
      <c r="AW155" s="98">
        <f t="shared" si="194"/>
        <v>75</v>
      </c>
      <c r="AY155" s="98">
        <f t="shared" si="195"/>
        <v>8000</v>
      </c>
      <c r="AZ155" s="98">
        <f t="shared" si="196"/>
        <v>100</v>
      </c>
      <c r="BB155" s="98">
        <f t="shared" si="200"/>
        <v>0</v>
      </c>
      <c r="BC155" s="98">
        <f t="shared" si="201"/>
        <v>0</v>
      </c>
      <c r="BD155" s="98">
        <f t="shared" si="202"/>
        <v>8000</v>
      </c>
      <c r="BE155" s="483"/>
      <c r="BF155" s="90">
        <f t="shared" si="182"/>
        <v>0</v>
      </c>
    </row>
    <row r="156" spans="1:58" ht="30" customHeight="1" x14ac:dyDescent="0.2">
      <c r="A156" s="12"/>
      <c r="B156" s="3"/>
      <c r="C156" s="3"/>
      <c r="D156" s="8"/>
      <c r="E156" s="7"/>
      <c r="F156" s="3"/>
      <c r="G156" s="21"/>
      <c r="H156" s="71" t="s">
        <v>72</v>
      </c>
      <c r="I156" s="66"/>
      <c r="J156" s="67"/>
      <c r="K156" s="170"/>
      <c r="L156" s="146"/>
      <c r="M156" s="116"/>
      <c r="N156" s="69" t="s">
        <v>100</v>
      </c>
      <c r="O156" s="70">
        <v>244000</v>
      </c>
      <c r="P156" s="103">
        <f>P157</f>
        <v>0</v>
      </c>
      <c r="Q156" s="200">
        <f>Q157</f>
        <v>0</v>
      </c>
      <c r="R156" s="201">
        <f>R157</f>
        <v>0</v>
      </c>
      <c r="S156" s="103">
        <f>S157</f>
        <v>306000</v>
      </c>
      <c r="T156" s="103"/>
      <c r="U156" s="103">
        <f>U157</f>
        <v>34000</v>
      </c>
      <c r="V156" s="103">
        <f>V157</f>
        <v>33000</v>
      </c>
      <c r="W156" s="103">
        <f>W157</f>
        <v>32000</v>
      </c>
      <c r="X156" s="103">
        <f>SUM(U156:W156)</f>
        <v>99000</v>
      </c>
      <c r="Y156" s="103">
        <f t="shared" si="184"/>
        <v>32.352941176470587</v>
      </c>
      <c r="AA156" s="103">
        <f>AA157</f>
        <v>24000</v>
      </c>
      <c r="AB156" s="103">
        <f>AB157</f>
        <v>22000</v>
      </c>
      <c r="AC156" s="103">
        <f>AC157</f>
        <v>23000</v>
      </c>
      <c r="AD156" s="103">
        <f>SUM(AA156:AC156)</f>
        <v>69000</v>
      </c>
      <c r="AE156" s="103">
        <f t="shared" ref="AE156:AE166" si="203">AD156/(S156/100)</f>
        <v>22.549019607843139</v>
      </c>
      <c r="AG156" s="103">
        <f t="shared" si="187"/>
        <v>168000</v>
      </c>
      <c r="AH156" s="103">
        <f t="shared" si="188"/>
        <v>54.901960784313722</v>
      </c>
      <c r="AJ156" s="103">
        <f>AJ157</f>
        <v>22000</v>
      </c>
      <c r="AK156" s="103">
        <f>AK157</f>
        <v>22000</v>
      </c>
      <c r="AL156" s="103">
        <f>AL157</f>
        <v>19000</v>
      </c>
      <c r="AM156" s="103">
        <f>SUM(AJ156:AL156)</f>
        <v>63000</v>
      </c>
      <c r="AN156" s="103">
        <f t="shared" ref="AN156:AN166" si="204">AM156/(S156/100)</f>
        <v>20.588235294117649</v>
      </c>
      <c r="AP156" s="103">
        <f>AP157</f>
        <v>42000</v>
      </c>
      <c r="AQ156" s="103">
        <f>AQ157</f>
        <v>21000</v>
      </c>
      <c r="AR156" s="103">
        <f>AR157</f>
        <v>12000</v>
      </c>
      <c r="AS156" s="103">
        <f>SUM(AP156:AR156)</f>
        <v>75000</v>
      </c>
      <c r="AT156" s="103">
        <f t="shared" ref="AT156:AT166" si="205">AS156/(S156/100)</f>
        <v>24.509803921568629</v>
      </c>
      <c r="AV156" s="103">
        <f>AM156+AS156</f>
        <v>138000</v>
      </c>
      <c r="AW156" s="103">
        <f t="shared" si="194"/>
        <v>45.098039215686278</v>
      </c>
      <c r="AY156" s="103">
        <f t="shared" si="195"/>
        <v>306000</v>
      </c>
      <c r="AZ156" s="103">
        <f t="shared" si="196"/>
        <v>100</v>
      </c>
      <c r="BB156" s="103">
        <f t="shared" si="200"/>
        <v>0</v>
      </c>
      <c r="BC156" s="98">
        <f t="shared" si="201"/>
        <v>0</v>
      </c>
      <c r="BD156" s="103">
        <f t="shared" si="202"/>
        <v>306000</v>
      </c>
      <c r="BE156" s="483"/>
      <c r="BF156" s="90">
        <f t="shared" si="182"/>
        <v>0</v>
      </c>
    </row>
    <row r="157" spans="1:58" ht="30" customHeight="1" x14ac:dyDescent="0.2">
      <c r="A157" s="12"/>
      <c r="B157" s="3"/>
      <c r="C157" s="3"/>
      <c r="D157" s="8"/>
      <c r="E157" s="7"/>
      <c r="F157" s="3"/>
      <c r="G157" s="4"/>
      <c r="H157" s="5"/>
      <c r="I157" s="23">
        <v>2</v>
      </c>
      <c r="J157" s="7"/>
      <c r="K157" s="27"/>
      <c r="L157" s="142"/>
      <c r="M157" s="8"/>
      <c r="N157" s="30" t="s">
        <v>126</v>
      </c>
      <c r="O157" s="46">
        <v>244000</v>
      </c>
      <c r="P157" s="100">
        <f>P158+P161+P163</f>
        <v>0</v>
      </c>
      <c r="Q157" s="202">
        <f>Q158+Q161+Q163</f>
        <v>0</v>
      </c>
      <c r="R157" s="203">
        <f>R158+R161+R163</f>
        <v>0</v>
      </c>
      <c r="S157" s="100">
        <f>S158+S161+S163</f>
        <v>306000</v>
      </c>
      <c r="T157" s="100"/>
      <c r="U157" s="100">
        <f>U158+U161+U163</f>
        <v>34000</v>
      </c>
      <c r="V157" s="100">
        <f>V158+V161+V163</f>
        <v>33000</v>
      </c>
      <c r="W157" s="100">
        <f>W158+W161+W163</f>
        <v>32000</v>
      </c>
      <c r="X157" s="100">
        <f>SUM(U157:W157)</f>
        <v>99000</v>
      </c>
      <c r="Y157" s="100">
        <f t="shared" si="184"/>
        <v>32.352941176470587</v>
      </c>
      <c r="AA157" s="100">
        <f>AA158+AA161+AA163</f>
        <v>24000</v>
      </c>
      <c r="AB157" s="100">
        <f>AB158+AB161+AB163</f>
        <v>22000</v>
      </c>
      <c r="AC157" s="100">
        <f>AC158+AC161+AC163</f>
        <v>23000</v>
      </c>
      <c r="AD157" s="100">
        <f>SUM(AA157:AC157)</f>
        <v>69000</v>
      </c>
      <c r="AE157" s="100">
        <f t="shared" si="203"/>
        <v>22.549019607843139</v>
      </c>
      <c r="AG157" s="100">
        <f t="shared" si="187"/>
        <v>168000</v>
      </c>
      <c r="AH157" s="100">
        <f t="shared" si="188"/>
        <v>54.901960784313722</v>
      </c>
      <c r="AJ157" s="100">
        <f>AJ158+AJ161+AJ163</f>
        <v>22000</v>
      </c>
      <c r="AK157" s="100">
        <f>AK158+AK161+AK163</f>
        <v>22000</v>
      </c>
      <c r="AL157" s="100">
        <f>AL158+AL161+AL163</f>
        <v>19000</v>
      </c>
      <c r="AM157" s="100">
        <f>SUM(AJ157:AL157)</f>
        <v>63000</v>
      </c>
      <c r="AN157" s="100">
        <f t="shared" si="204"/>
        <v>20.588235294117649</v>
      </c>
      <c r="AP157" s="100">
        <f>AP158+AP161+AP163</f>
        <v>42000</v>
      </c>
      <c r="AQ157" s="100">
        <f>AQ158+AQ161+AQ163</f>
        <v>21000</v>
      </c>
      <c r="AR157" s="100">
        <f>AR158+AR161+AR163</f>
        <v>12000</v>
      </c>
      <c r="AS157" s="100">
        <f>SUM(AP157:AR157)</f>
        <v>75000</v>
      </c>
      <c r="AT157" s="100">
        <f t="shared" si="205"/>
        <v>24.509803921568629</v>
      </c>
      <c r="AV157" s="100">
        <f>AM157+AS157</f>
        <v>138000</v>
      </c>
      <c r="AW157" s="100">
        <f t="shared" si="194"/>
        <v>45.098039215686278</v>
      </c>
      <c r="AY157" s="100">
        <f t="shared" si="195"/>
        <v>306000</v>
      </c>
      <c r="AZ157" s="100">
        <f t="shared" si="196"/>
        <v>100</v>
      </c>
      <c r="BB157" s="100">
        <f t="shared" si="200"/>
        <v>0</v>
      </c>
      <c r="BC157" s="98">
        <f t="shared" si="201"/>
        <v>0</v>
      </c>
      <c r="BD157" s="100">
        <f t="shared" si="202"/>
        <v>306000</v>
      </c>
      <c r="BE157" s="483"/>
      <c r="BF157" s="90">
        <f t="shared" si="182"/>
        <v>0</v>
      </c>
    </row>
    <row r="158" spans="1:58" ht="30" customHeight="1" x14ac:dyDescent="0.2">
      <c r="A158" s="12"/>
      <c r="B158" s="3"/>
      <c r="C158" s="3"/>
      <c r="D158" s="8"/>
      <c r="E158" s="7"/>
      <c r="F158" s="3"/>
      <c r="G158" s="4"/>
      <c r="H158" s="5"/>
      <c r="I158" s="6"/>
      <c r="J158" s="24" t="s">
        <v>74</v>
      </c>
      <c r="K158" s="27"/>
      <c r="L158" s="142"/>
      <c r="M158" s="8"/>
      <c r="N158" s="31" t="s">
        <v>24</v>
      </c>
      <c r="O158" s="44">
        <v>224000</v>
      </c>
      <c r="P158" s="97">
        <f>P159+P160</f>
        <v>0</v>
      </c>
      <c r="Q158" s="193">
        <f>Q159+Q160</f>
        <v>0</v>
      </c>
      <c r="R158" s="194">
        <f>R159+R160</f>
        <v>0</v>
      </c>
      <c r="S158" s="97">
        <f>S159+S160</f>
        <v>286000</v>
      </c>
      <c r="T158" s="97"/>
      <c r="U158" s="97">
        <f>U159+U160</f>
        <v>31000</v>
      </c>
      <c r="V158" s="97">
        <f>V159+V160</f>
        <v>31000</v>
      </c>
      <c r="W158" s="97">
        <f>W159+W160</f>
        <v>30000</v>
      </c>
      <c r="X158" s="97">
        <f>X159+X160</f>
        <v>92000</v>
      </c>
      <c r="Y158" s="97">
        <f t="shared" si="184"/>
        <v>32.167832167832167</v>
      </c>
      <c r="AA158" s="97">
        <f>AA159+AA160</f>
        <v>21000</v>
      </c>
      <c r="AB158" s="97">
        <f>AB159+AB160</f>
        <v>21000</v>
      </c>
      <c r="AC158" s="97">
        <f>AC159+AC160</f>
        <v>20000</v>
      </c>
      <c r="AD158" s="97">
        <f>AD159+AD160</f>
        <v>62000</v>
      </c>
      <c r="AE158" s="97">
        <f t="shared" si="203"/>
        <v>21.678321678321677</v>
      </c>
      <c r="AG158" s="97">
        <f t="shared" si="187"/>
        <v>154000</v>
      </c>
      <c r="AH158" s="97">
        <f t="shared" si="188"/>
        <v>53.846153846153847</v>
      </c>
      <c r="AJ158" s="97">
        <f>AJ159+AJ160</f>
        <v>21000</v>
      </c>
      <c r="AK158" s="97">
        <f>AK159+AK160</f>
        <v>21000</v>
      </c>
      <c r="AL158" s="97">
        <f>AL159+AL160</f>
        <v>18000</v>
      </c>
      <c r="AM158" s="97">
        <f>AM159+AM160</f>
        <v>60000</v>
      </c>
      <c r="AN158" s="97">
        <f t="shared" si="204"/>
        <v>20.97902097902098</v>
      </c>
      <c r="AP158" s="97">
        <f>AP159+AP160</f>
        <v>40000</v>
      </c>
      <c r="AQ158" s="97">
        <f>AQ159+AQ160</f>
        <v>20000</v>
      </c>
      <c r="AR158" s="97">
        <f>AR159+AR160</f>
        <v>12000</v>
      </c>
      <c r="AS158" s="97">
        <f>AS159+AS160</f>
        <v>72000</v>
      </c>
      <c r="AT158" s="97">
        <f t="shared" si="205"/>
        <v>25.174825174825173</v>
      </c>
      <c r="AV158" s="97">
        <f>AV159</f>
        <v>130000</v>
      </c>
      <c r="AW158" s="97">
        <f t="shared" si="194"/>
        <v>45.454545454545453</v>
      </c>
      <c r="AY158" s="97">
        <f>AY159+AY160</f>
        <v>286000</v>
      </c>
      <c r="AZ158" s="97">
        <f t="shared" si="196"/>
        <v>100</v>
      </c>
      <c r="BB158" s="97">
        <f t="shared" si="200"/>
        <v>0</v>
      </c>
      <c r="BC158" s="98">
        <f t="shared" si="201"/>
        <v>0</v>
      </c>
      <c r="BD158" s="97">
        <f t="shared" si="202"/>
        <v>286000</v>
      </c>
      <c r="BE158" s="483"/>
      <c r="BF158" s="90">
        <f t="shared" si="182"/>
        <v>0</v>
      </c>
    </row>
    <row r="159" spans="1:58" ht="30" customHeight="1" x14ac:dyDescent="0.2">
      <c r="A159" s="12"/>
      <c r="B159" s="3"/>
      <c r="C159" s="3"/>
      <c r="D159" s="8"/>
      <c r="E159" s="7"/>
      <c r="F159" s="3"/>
      <c r="G159" s="4"/>
      <c r="H159" s="5"/>
      <c r="I159" s="6"/>
      <c r="J159" s="7"/>
      <c r="K159" s="59">
        <v>1</v>
      </c>
      <c r="L159" s="142"/>
      <c r="M159" s="8"/>
      <c r="N159" s="41" t="s">
        <v>31</v>
      </c>
      <c r="O159" s="45">
        <v>210000</v>
      </c>
      <c r="P159" s="98"/>
      <c r="Q159" s="98"/>
      <c r="R159" s="98"/>
      <c r="S159" s="98">
        <v>280000</v>
      </c>
      <c r="T159" s="98"/>
      <c r="U159" s="98">
        <v>30000</v>
      </c>
      <c r="V159" s="98">
        <v>30000</v>
      </c>
      <c r="W159" s="98">
        <v>30000</v>
      </c>
      <c r="X159" s="98">
        <f>SUM(U159:W159)</f>
        <v>90000</v>
      </c>
      <c r="Y159" s="98">
        <f t="shared" si="184"/>
        <v>32.142857142857146</v>
      </c>
      <c r="AA159" s="98">
        <v>20000</v>
      </c>
      <c r="AB159" s="98">
        <v>20000</v>
      </c>
      <c r="AC159" s="98">
        <v>20000</v>
      </c>
      <c r="AD159" s="98">
        <f>SUM(AA159:AC159)</f>
        <v>60000</v>
      </c>
      <c r="AE159" s="98">
        <f t="shared" si="203"/>
        <v>21.428571428571427</v>
      </c>
      <c r="AG159" s="98">
        <f t="shared" si="187"/>
        <v>150000</v>
      </c>
      <c r="AH159" s="98">
        <f t="shared" si="188"/>
        <v>53.571428571428569</v>
      </c>
      <c r="AJ159" s="98">
        <v>20000</v>
      </c>
      <c r="AK159" s="98">
        <v>20000</v>
      </c>
      <c r="AL159" s="98">
        <v>18000</v>
      </c>
      <c r="AM159" s="98">
        <f>SUM(AJ159:AL159)</f>
        <v>58000</v>
      </c>
      <c r="AN159" s="98">
        <f t="shared" si="204"/>
        <v>20.714285714285715</v>
      </c>
      <c r="AP159" s="98">
        <v>40000</v>
      </c>
      <c r="AQ159" s="98">
        <v>20000</v>
      </c>
      <c r="AR159" s="98">
        <v>12000</v>
      </c>
      <c r="AS159" s="98">
        <f>SUM(AP159:AR159)</f>
        <v>72000</v>
      </c>
      <c r="AT159" s="98">
        <f t="shared" si="205"/>
        <v>25.714285714285715</v>
      </c>
      <c r="AV159" s="98">
        <f>AM159+AS159</f>
        <v>130000</v>
      </c>
      <c r="AW159" s="98">
        <f t="shared" si="194"/>
        <v>46.428571428571431</v>
      </c>
      <c r="AY159" s="98">
        <f>AG159+AV159</f>
        <v>280000</v>
      </c>
      <c r="AZ159" s="98">
        <f t="shared" si="196"/>
        <v>100</v>
      </c>
      <c r="BB159" s="98">
        <f t="shared" si="200"/>
        <v>0</v>
      </c>
      <c r="BC159" s="98">
        <f t="shared" si="201"/>
        <v>0</v>
      </c>
      <c r="BD159" s="98">
        <f t="shared" si="202"/>
        <v>280000</v>
      </c>
      <c r="BE159" s="483"/>
      <c r="BF159" s="90">
        <f t="shared" si="182"/>
        <v>0</v>
      </c>
    </row>
    <row r="160" spans="1:58" ht="30" customHeight="1" x14ac:dyDescent="0.2">
      <c r="A160" s="12"/>
      <c r="B160" s="3"/>
      <c r="C160" s="3"/>
      <c r="D160" s="8"/>
      <c r="E160" s="7"/>
      <c r="F160" s="3"/>
      <c r="G160" s="4"/>
      <c r="H160" s="5"/>
      <c r="I160" s="6"/>
      <c r="J160" s="7"/>
      <c r="K160" s="59">
        <v>4</v>
      </c>
      <c r="L160" s="142"/>
      <c r="M160" s="8"/>
      <c r="N160" s="41" t="s">
        <v>67</v>
      </c>
      <c r="O160" s="45">
        <v>14000</v>
      </c>
      <c r="P160" s="98"/>
      <c r="Q160" s="98"/>
      <c r="R160" s="98"/>
      <c r="S160" s="98">
        <v>6000</v>
      </c>
      <c r="T160" s="98"/>
      <c r="U160" s="98">
        <v>1000</v>
      </c>
      <c r="V160" s="98">
        <v>1000</v>
      </c>
      <c r="W160" s="98">
        <v>0</v>
      </c>
      <c r="X160" s="98">
        <f>SUM(U160:W160)</f>
        <v>2000</v>
      </c>
      <c r="Y160" s="98">
        <f t="shared" si="184"/>
        <v>33.333333333333336</v>
      </c>
      <c r="AA160" s="98">
        <v>1000</v>
      </c>
      <c r="AB160" s="98">
        <v>1000</v>
      </c>
      <c r="AC160" s="98">
        <v>0</v>
      </c>
      <c r="AD160" s="98">
        <f>SUM(AA160:AC160)</f>
        <v>2000</v>
      </c>
      <c r="AE160" s="98">
        <f t="shared" si="203"/>
        <v>33.333333333333336</v>
      </c>
      <c r="AG160" s="98">
        <f t="shared" si="187"/>
        <v>4000</v>
      </c>
      <c r="AH160" s="98">
        <f t="shared" si="188"/>
        <v>66.666666666666671</v>
      </c>
      <c r="AJ160" s="98">
        <v>1000</v>
      </c>
      <c r="AK160" s="98">
        <v>1000</v>
      </c>
      <c r="AL160" s="98">
        <v>0</v>
      </c>
      <c r="AM160" s="98">
        <f>SUM(AJ160:AL160)</f>
        <v>2000</v>
      </c>
      <c r="AN160" s="98">
        <f t="shared" si="204"/>
        <v>33.333333333333336</v>
      </c>
      <c r="AP160" s="98"/>
      <c r="AQ160" s="98"/>
      <c r="AR160" s="98"/>
      <c r="AS160" s="98">
        <f>SUM(AP160:AR160)</f>
        <v>0</v>
      </c>
      <c r="AT160" s="98">
        <f t="shared" si="205"/>
        <v>0</v>
      </c>
      <c r="AV160" s="98">
        <f>AM160+AS160</f>
        <v>2000</v>
      </c>
      <c r="AW160" s="98">
        <f t="shared" si="194"/>
        <v>33.333333333333336</v>
      </c>
      <c r="AY160" s="98">
        <f>AG160+AV160</f>
        <v>6000</v>
      </c>
      <c r="AZ160" s="98">
        <f t="shared" si="196"/>
        <v>100</v>
      </c>
      <c r="BB160" s="98">
        <f t="shared" si="200"/>
        <v>0</v>
      </c>
      <c r="BC160" s="98">
        <f t="shared" si="201"/>
        <v>0</v>
      </c>
      <c r="BD160" s="98">
        <f t="shared" si="202"/>
        <v>6000</v>
      </c>
      <c r="BE160" s="483"/>
      <c r="BF160" s="90">
        <f t="shared" si="182"/>
        <v>0</v>
      </c>
    </row>
    <row r="161" spans="1:58" ht="30" customHeight="1" x14ac:dyDescent="0.2">
      <c r="A161" s="12"/>
      <c r="B161" s="3"/>
      <c r="C161" s="3"/>
      <c r="D161" s="8"/>
      <c r="E161" s="7"/>
      <c r="F161" s="3"/>
      <c r="G161" s="4"/>
      <c r="H161" s="5"/>
      <c r="I161" s="6"/>
      <c r="J161" s="24" t="s">
        <v>68</v>
      </c>
      <c r="K161" s="27"/>
      <c r="L161" s="142"/>
      <c r="M161" s="8"/>
      <c r="N161" s="31" t="s">
        <v>32</v>
      </c>
      <c r="O161" s="44">
        <v>6000</v>
      </c>
      <c r="P161" s="97">
        <f>P162</f>
        <v>0</v>
      </c>
      <c r="Q161" s="193">
        <f>Q162</f>
        <v>0</v>
      </c>
      <c r="R161" s="194">
        <f>R162</f>
        <v>0</v>
      </c>
      <c r="S161" s="97">
        <f>S162</f>
        <v>4000</v>
      </c>
      <c r="T161" s="97"/>
      <c r="U161" s="97">
        <f>U162</f>
        <v>1000</v>
      </c>
      <c r="V161" s="97">
        <f>V162</f>
        <v>0</v>
      </c>
      <c r="W161" s="97">
        <f>W162</f>
        <v>0</v>
      </c>
      <c r="X161" s="97">
        <f>SUM(U161:W161)</f>
        <v>1000</v>
      </c>
      <c r="Y161" s="97">
        <f t="shared" si="184"/>
        <v>25</v>
      </c>
      <c r="AA161" s="97">
        <f>AA162</f>
        <v>1000</v>
      </c>
      <c r="AB161" s="97">
        <f>AB162</f>
        <v>0</v>
      </c>
      <c r="AC161" s="97">
        <f>AC162</f>
        <v>1000</v>
      </c>
      <c r="AD161" s="97">
        <f>SUM(AA161:AC161)</f>
        <v>2000</v>
      </c>
      <c r="AE161" s="97">
        <f t="shared" si="203"/>
        <v>50</v>
      </c>
      <c r="AG161" s="97">
        <f t="shared" si="187"/>
        <v>3000</v>
      </c>
      <c r="AH161" s="97">
        <f t="shared" si="188"/>
        <v>75</v>
      </c>
      <c r="AJ161" s="97">
        <f>AJ162</f>
        <v>0</v>
      </c>
      <c r="AK161" s="97">
        <f>AK162</f>
        <v>0</v>
      </c>
      <c r="AL161" s="97">
        <f>AL162</f>
        <v>0</v>
      </c>
      <c r="AM161" s="97">
        <f>SUM(AJ161:AL161)</f>
        <v>0</v>
      </c>
      <c r="AN161" s="97">
        <f t="shared" si="204"/>
        <v>0</v>
      </c>
      <c r="AP161" s="97">
        <f>AP162</f>
        <v>1000</v>
      </c>
      <c r="AQ161" s="97">
        <f>AQ162</f>
        <v>0</v>
      </c>
      <c r="AR161" s="97">
        <f>AR162</f>
        <v>0</v>
      </c>
      <c r="AS161" s="97">
        <f>SUM(AP161:AR161)</f>
        <v>1000</v>
      </c>
      <c r="AT161" s="97">
        <f t="shared" si="205"/>
        <v>25</v>
      </c>
      <c r="AV161" s="97">
        <f>AM161+AS161</f>
        <v>1000</v>
      </c>
      <c r="AW161" s="97">
        <f t="shared" si="194"/>
        <v>25</v>
      </c>
      <c r="AY161" s="97">
        <f>AG161+AV161</f>
        <v>4000</v>
      </c>
      <c r="AZ161" s="97">
        <f t="shared" si="196"/>
        <v>100</v>
      </c>
      <c r="BB161" s="97">
        <f t="shared" si="200"/>
        <v>0</v>
      </c>
      <c r="BC161" s="98">
        <f t="shared" si="201"/>
        <v>0</v>
      </c>
      <c r="BD161" s="97">
        <f t="shared" si="202"/>
        <v>4000</v>
      </c>
      <c r="BE161" s="483"/>
      <c r="BF161" s="90">
        <f t="shared" si="182"/>
        <v>0</v>
      </c>
    </row>
    <row r="162" spans="1:58" ht="30" customHeight="1" x14ac:dyDescent="0.2">
      <c r="A162" s="12"/>
      <c r="B162" s="3"/>
      <c r="C162" s="3"/>
      <c r="D162" s="8"/>
      <c r="E162" s="7"/>
      <c r="F162" s="3"/>
      <c r="G162" s="4"/>
      <c r="H162" s="5"/>
      <c r="I162" s="6"/>
      <c r="J162" s="7"/>
      <c r="K162" s="59">
        <v>4</v>
      </c>
      <c r="L162" s="142"/>
      <c r="M162" s="8"/>
      <c r="N162" s="41" t="s">
        <v>67</v>
      </c>
      <c r="O162" s="45">
        <v>6000</v>
      </c>
      <c r="P162" s="98"/>
      <c r="Q162" s="98"/>
      <c r="R162" s="98"/>
      <c r="S162" s="98">
        <v>4000</v>
      </c>
      <c r="T162" s="98"/>
      <c r="U162" s="98">
        <v>1000</v>
      </c>
      <c r="V162" s="98">
        <v>0</v>
      </c>
      <c r="W162" s="98"/>
      <c r="X162" s="98">
        <f>SUM(U162:W162)</f>
        <v>1000</v>
      </c>
      <c r="Y162" s="98">
        <f t="shared" si="184"/>
        <v>25</v>
      </c>
      <c r="AA162" s="98">
        <v>1000</v>
      </c>
      <c r="AB162" s="98">
        <v>0</v>
      </c>
      <c r="AC162" s="98">
        <v>1000</v>
      </c>
      <c r="AD162" s="98">
        <f>SUM(AA162:AC162)</f>
        <v>2000</v>
      </c>
      <c r="AE162" s="98">
        <f t="shared" si="203"/>
        <v>50</v>
      </c>
      <c r="AG162" s="98">
        <f t="shared" si="187"/>
        <v>3000</v>
      </c>
      <c r="AH162" s="98">
        <f t="shared" si="188"/>
        <v>75</v>
      </c>
      <c r="AJ162" s="98">
        <v>0</v>
      </c>
      <c r="AK162" s="98">
        <v>0</v>
      </c>
      <c r="AL162" s="98">
        <v>0</v>
      </c>
      <c r="AM162" s="98">
        <f>SUM(AJ162:AL162)</f>
        <v>0</v>
      </c>
      <c r="AN162" s="98">
        <f t="shared" si="204"/>
        <v>0</v>
      </c>
      <c r="AP162" s="98">
        <v>1000</v>
      </c>
      <c r="AQ162" s="98">
        <v>0</v>
      </c>
      <c r="AR162" s="98">
        <v>0</v>
      </c>
      <c r="AS162" s="98">
        <f>SUM(AP162:AR162)</f>
        <v>1000</v>
      </c>
      <c r="AT162" s="98">
        <f t="shared" si="205"/>
        <v>25</v>
      </c>
      <c r="AV162" s="98">
        <f>AM162+AS162</f>
        <v>1000</v>
      </c>
      <c r="AW162" s="98">
        <f t="shared" si="194"/>
        <v>25</v>
      </c>
      <c r="AY162" s="98">
        <f>AG162+AV162</f>
        <v>4000</v>
      </c>
      <c r="AZ162" s="98">
        <f t="shared" si="196"/>
        <v>100</v>
      </c>
      <c r="BB162" s="98">
        <f t="shared" si="200"/>
        <v>0</v>
      </c>
      <c r="BC162" s="98">
        <f t="shared" si="201"/>
        <v>0</v>
      </c>
      <c r="BD162" s="98">
        <f t="shared" si="202"/>
        <v>4000</v>
      </c>
      <c r="BE162" s="483"/>
      <c r="BF162" s="90">
        <f t="shared" si="182"/>
        <v>0</v>
      </c>
    </row>
    <row r="163" spans="1:58" ht="30" customHeight="1" x14ac:dyDescent="0.2">
      <c r="A163" s="12"/>
      <c r="B163" s="3"/>
      <c r="C163" s="3"/>
      <c r="D163" s="8"/>
      <c r="E163" s="7"/>
      <c r="F163" s="3"/>
      <c r="G163" s="4"/>
      <c r="H163" s="5"/>
      <c r="I163" s="6"/>
      <c r="J163" s="24" t="s">
        <v>69</v>
      </c>
      <c r="K163" s="27"/>
      <c r="L163" s="142"/>
      <c r="M163" s="8"/>
      <c r="N163" s="31" t="s">
        <v>16</v>
      </c>
      <c r="O163" s="44">
        <v>14000</v>
      </c>
      <c r="P163" s="97">
        <f>P164+P166+P165</f>
        <v>0</v>
      </c>
      <c r="Q163" s="97">
        <f>Q164+Q166+Q165</f>
        <v>0</v>
      </c>
      <c r="R163" s="97">
        <f>R164+R166+R165</f>
        <v>0</v>
      </c>
      <c r="S163" s="97">
        <f>S164+S165+S166</f>
        <v>16000</v>
      </c>
      <c r="T163" s="97"/>
      <c r="U163" s="97">
        <f>U164+U165+U166</f>
        <v>2000</v>
      </c>
      <c r="V163" s="97">
        <f>V164+V165+V166</f>
        <v>2000</v>
      </c>
      <c r="W163" s="97">
        <f>W164+W165+W166</f>
        <v>2000</v>
      </c>
      <c r="X163" s="97">
        <f>X164+X165+X166</f>
        <v>6000</v>
      </c>
      <c r="Y163" s="97">
        <f t="shared" si="184"/>
        <v>37.5</v>
      </c>
      <c r="AA163" s="97">
        <f>AA164+AA165+AA166</f>
        <v>2000</v>
      </c>
      <c r="AB163" s="97">
        <f>AB164+AB165+AB166</f>
        <v>1000</v>
      </c>
      <c r="AC163" s="97">
        <f>AC164+AC165+AC166</f>
        <v>2000</v>
      </c>
      <c r="AD163" s="97">
        <f>AD164+AD165+AD166</f>
        <v>5000</v>
      </c>
      <c r="AE163" s="97">
        <f t="shared" si="203"/>
        <v>31.25</v>
      </c>
      <c r="AG163" s="97">
        <f t="shared" si="187"/>
        <v>11000</v>
      </c>
      <c r="AH163" s="97">
        <f t="shared" si="188"/>
        <v>68.75</v>
      </c>
      <c r="AJ163" s="97">
        <f>AJ164+AJ165+AJ166</f>
        <v>1000</v>
      </c>
      <c r="AK163" s="97">
        <f>AK164+AK165+AK166</f>
        <v>1000</v>
      </c>
      <c r="AL163" s="97">
        <f>AL164+AL165+AL166</f>
        <v>1000</v>
      </c>
      <c r="AM163" s="97">
        <f>AM164+AM165+AM166</f>
        <v>3000</v>
      </c>
      <c r="AN163" s="97">
        <f t="shared" si="204"/>
        <v>18.75</v>
      </c>
      <c r="AP163" s="97">
        <f>AP164+AP165+AP166</f>
        <v>1000</v>
      </c>
      <c r="AQ163" s="97">
        <f>AQ164+AQ165+AQ166</f>
        <v>1000</v>
      </c>
      <c r="AR163" s="97">
        <f>AR164+AR165+AR166</f>
        <v>0</v>
      </c>
      <c r="AS163" s="97">
        <f>AS164+AS165+AS166</f>
        <v>2000</v>
      </c>
      <c r="AT163" s="97">
        <f t="shared" si="205"/>
        <v>12.5</v>
      </c>
      <c r="AV163" s="97">
        <f>AV164</f>
        <v>0</v>
      </c>
      <c r="AW163" s="97">
        <f t="shared" si="194"/>
        <v>0</v>
      </c>
      <c r="AY163" s="97">
        <f>AY164+AY166</f>
        <v>12000</v>
      </c>
      <c r="AZ163" s="97">
        <f t="shared" si="196"/>
        <v>75</v>
      </c>
      <c r="BB163" s="97">
        <f t="shared" si="200"/>
        <v>4000</v>
      </c>
      <c r="BC163" s="98">
        <f t="shared" si="201"/>
        <v>25</v>
      </c>
      <c r="BD163" s="97">
        <f t="shared" si="202"/>
        <v>12000</v>
      </c>
      <c r="BE163" s="483"/>
      <c r="BF163" s="90">
        <f t="shared" si="182"/>
        <v>4000</v>
      </c>
    </row>
    <row r="164" spans="1:58" ht="30" customHeight="1" x14ac:dyDescent="0.2">
      <c r="A164" s="12"/>
      <c r="B164" s="3"/>
      <c r="C164" s="3"/>
      <c r="D164" s="8"/>
      <c r="E164" s="7"/>
      <c r="F164" s="3"/>
      <c r="G164" s="4"/>
      <c r="H164" s="5"/>
      <c r="I164" s="6"/>
      <c r="J164" s="7"/>
      <c r="K164" s="59">
        <v>2</v>
      </c>
      <c r="L164" s="142"/>
      <c r="M164" s="8"/>
      <c r="N164" s="41" t="s">
        <v>17</v>
      </c>
      <c r="O164" s="45">
        <v>7000</v>
      </c>
      <c r="P164" s="98"/>
      <c r="Q164" s="98"/>
      <c r="R164" s="98"/>
      <c r="S164" s="98">
        <v>5000</v>
      </c>
      <c r="T164" s="98"/>
      <c r="U164" s="98">
        <v>1000</v>
      </c>
      <c r="V164" s="98">
        <v>0</v>
      </c>
      <c r="W164" s="98">
        <v>0</v>
      </c>
      <c r="X164" s="98">
        <f t="shared" ref="X164:X166" si="206">SUM(U164:W164)</f>
        <v>1000</v>
      </c>
      <c r="Y164" s="98">
        <f t="shared" si="184"/>
        <v>20</v>
      </c>
      <c r="AA164" s="98">
        <v>1000</v>
      </c>
      <c r="AB164" s="98">
        <v>1000</v>
      </c>
      <c r="AC164" s="98">
        <v>2000</v>
      </c>
      <c r="AD164" s="98">
        <f t="shared" ref="AD164:AD166" si="207">SUM(AA164:AC164)</f>
        <v>4000</v>
      </c>
      <c r="AE164" s="98">
        <f t="shared" si="203"/>
        <v>80</v>
      </c>
      <c r="AG164" s="98">
        <f t="shared" si="187"/>
        <v>5000</v>
      </c>
      <c r="AH164" s="98">
        <f t="shared" si="188"/>
        <v>100</v>
      </c>
      <c r="AJ164" s="98">
        <v>0</v>
      </c>
      <c r="AK164" s="98">
        <v>0</v>
      </c>
      <c r="AL164" s="98">
        <v>0</v>
      </c>
      <c r="AM164" s="98">
        <f t="shared" ref="AM164:AM166" si="208">SUM(AJ164:AL164)</f>
        <v>0</v>
      </c>
      <c r="AN164" s="98">
        <f t="shared" si="204"/>
        <v>0</v>
      </c>
      <c r="AP164" s="98"/>
      <c r="AQ164" s="98"/>
      <c r="AR164" s="98"/>
      <c r="AS164" s="98">
        <f t="shared" ref="AS164:AS166" si="209">SUM(AP164:AR164)</f>
        <v>0</v>
      </c>
      <c r="AT164" s="98">
        <f t="shared" si="205"/>
        <v>0</v>
      </c>
      <c r="AV164" s="98">
        <f t="shared" ref="AV164:AV166" si="210">AM164+AS164</f>
        <v>0</v>
      </c>
      <c r="AW164" s="98">
        <f t="shared" si="194"/>
        <v>0</v>
      </c>
      <c r="AY164" s="98">
        <f t="shared" ref="AY164:AY166" si="211">AG164+AV164</f>
        <v>5000</v>
      </c>
      <c r="AZ164" s="98">
        <f t="shared" si="196"/>
        <v>100</v>
      </c>
      <c r="BB164" s="98">
        <f t="shared" si="200"/>
        <v>0</v>
      </c>
      <c r="BC164" s="98">
        <f t="shared" si="201"/>
        <v>0</v>
      </c>
      <c r="BD164" s="98">
        <f t="shared" si="202"/>
        <v>5000</v>
      </c>
      <c r="BE164" s="483"/>
      <c r="BF164" s="90">
        <f t="shared" si="182"/>
        <v>0</v>
      </c>
    </row>
    <row r="165" spans="1:58" ht="30" customHeight="1" x14ac:dyDescent="0.2">
      <c r="A165" s="12"/>
      <c r="B165" s="3"/>
      <c r="C165" s="3"/>
      <c r="D165" s="8"/>
      <c r="E165" s="490"/>
      <c r="F165" s="488"/>
      <c r="G165" s="491"/>
      <c r="H165" s="492"/>
      <c r="I165" s="493"/>
      <c r="J165" s="490"/>
      <c r="K165" s="494">
        <v>5</v>
      </c>
      <c r="L165" s="495"/>
      <c r="M165" s="489"/>
      <c r="N165" s="518" t="s">
        <v>19</v>
      </c>
      <c r="O165" s="45"/>
      <c r="P165" s="98"/>
      <c r="Q165" s="98"/>
      <c r="R165" s="98"/>
      <c r="S165" s="98">
        <v>4000</v>
      </c>
      <c r="T165" s="98"/>
      <c r="U165" s="98">
        <v>0</v>
      </c>
      <c r="V165" s="98">
        <v>2000</v>
      </c>
      <c r="W165" s="98">
        <v>2000</v>
      </c>
      <c r="X165" s="98">
        <f t="shared" si="206"/>
        <v>4000</v>
      </c>
      <c r="Y165" s="98">
        <f t="shared" si="184"/>
        <v>100</v>
      </c>
      <c r="AA165" s="98">
        <v>0</v>
      </c>
      <c r="AB165" s="98">
        <v>0</v>
      </c>
      <c r="AC165" s="98">
        <v>0</v>
      </c>
      <c r="AD165" s="98">
        <f t="shared" si="207"/>
        <v>0</v>
      </c>
      <c r="AE165" s="98">
        <f t="shared" si="203"/>
        <v>0</v>
      </c>
      <c r="AG165" s="98">
        <f t="shared" si="187"/>
        <v>4000</v>
      </c>
      <c r="AH165" s="98">
        <f t="shared" si="188"/>
        <v>100</v>
      </c>
      <c r="AJ165" s="98">
        <v>0</v>
      </c>
      <c r="AK165" s="98"/>
      <c r="AL165" s="98"/>
      <c r="AM165" s="98">
        <f t="shared" si="208"/>
        <v>0</v>
      </c>
      <c r="AN165" s="98">
        <f t="shared" si="204"/>
        <v>0</v>
      </c>
      <c r="AP165" s="98">
        <v>0</v>
      </c>
      <c r="AQ165" s="98"/>
      <c r="AR165" s="98"/>
      <c r="AS165" s="98">
        <f t="shared" si="209"/>
        <v>0</v>
      </c>
      <c r="AT165" s="98">
        <f t="shared" si="205"/>
        <v>0</v>
      </c>
      <c r="AV165" s="98">
        <f t="shared" si="210"/>
        <v>0</v>
      </c>
      <c r="AW165" s="98">
        <f t="shared" si="194"/>
        <v>0</v>
      </c>
      <c r="AY165" s="98">
        <f t="shared" si="211"/>
        <v>4000</v>
      </c>
      <c r="AZ165" s="98">
        <f t="shared" si="196"/>
        <v>100</v>
      </c>
      <c r="BB165" s="98">
        <f t="shared" si="200"/>
        <v>0</v>
      </c>
      <c r="BC165" s="98">
        <f t="shared" si="201"/>
        <v>0</v>
      </c>
      <c r="BD165" s="98">
        <f t="shared" si="202"/>
        <v>4000</v>
      </c>
      <c r="BE165" s="483"/>
      <c r="BF165" s="90">
        <f t="shared" si="182"/>
        <v>0</v>
      </c>
    </row>
    <row r="166" spans="1:58" ht="30" customHeight="1" x14ac:dyDescent="0.2">
      <c r="A166" s="12"/>
      <c r="B166" s="3"/>
      <c r="C166" s="3"/>
      <c r="D166" s="8"/>
      <c r="E166" s="490"/>
      <c r="F166" s="488"/>
      <c r="G166" s="491"/>
      <c r="H166" s="492"/>
      <c r="I166" s="493"/>
      <c r="J166" s="490"/>
      <c r="K166" s="494">
        <v>7</v>
      </c>
      <c r="L166" s="495"/>
      <c r="M166" s="489"/>
      <c r="N166" s="518" t="s">
        <v>110</v>
      </c>
      <c r="O166" s="45">
        <v>7000</v>
      </c>
      <c r="P166" s="98"/>
      <c r="Q166" s="98"/>
      <c r="R166" s="98"/>
      <c r="S166" s="98">
        <v>7000</v>
      </c>
      <c r="T166" s="98"/>
      <c r="U166" s="98">
        <v>1000</v>
      </c>
      <c r="V166" s="98">
        <v>0</v>
      </c>
      <c r="W166" s="98"/>
      <c r="X166" s="98">
        <f t="shared" si="206"/>
        <v>1000</v>
      </c>
      <c r="Y166" s="98">
        <f t="shared" si="184"/>
        <v>14.285714285714286</v>
      </c>
      <c r="AA166" s="98">
        <v>1000</v>
      </c>
      <c r="AB166" s="98">
        <v>0</v>
      </c>
      <c r="AC166" s="98">
        <v>0</v>
      </c>
      <c r="AD166" s="98">
        <f t="shared" si="207"/>
        <v>1000</v>
      </c>
      <c r="AE166" s="98">
        <f t="shared" si="203"/>
        <v>14.285714285714286</v>
      </c>
      <c r="AG166" s="98">
        <f t="shared" si="187"/>
        <v>2000</v>
      </c>
      <c r="AH166" s="98">
        <f t="shared" si="188"/>
        <v>28.571428571428573</v>
      </c>
      <c r="AJ166" s="98">
        <v>1000</v>
      </c>
      <c r="AK166" s="98">
        <v>1000</v>
      </c>
      <c r="AL166" s="98">
        <v>1000</v>
      </c>
      <c r="AM166" s="98">
        <f t="shared" si="208"/>
        <v>3000</v>
      </c>
      <c r="AN166" s="98">
        <f t="shared" si="204"/>
        <v>42.857142857142854</v>
      </c>
      <c r="AP166" s="98">
        <v>1000</v>
      </c>
      <c r="AQ166" s="98">
        <v>1000</v>
      </c>
      <c r="AR166" s="98">
        <v>0</v>
      </c>
      <c r="AS166" s="98">
        <f t="shared" si="209"/>
        <v>2000</v>
      </c>
      <c r="AT166" s="98">
        <f t="shared" si="205"/>
        <v>28.571428571428573</v>
      </c>
      <c r="AV166" s="98">
        <f t="shared" si="210"/>
        <v>5000</v>
      </c>
      <c r="AW166" s="98">
        <f t="shared" si="194"/>
        <v>71.428571428571431</v>
      </c>
      <c r="AY166" s="98">
        <f t="shared" si="211"/>
        <v>7000</v>
      </c>
      <c r="AZ166" s="98">
        <f t="shared" si="196"/>
        <v>100</v>
      </c>
      <c r="BB166" s="98">
        <f t="shared" si="200"/>
        <v>0</v>
      </c>
      <c r="BC166" s="98">
        <f t="shared" si="201"/>
        <v>0</v>
      </c>
      <c r="BD166" s="98">
        <f t="shared" si="202"/>
        <v>7000</v>
      </c>
      <c r="BE166" s="483"/>
      <c r="BF166" s="90">
        <f t="shared" si="182"/>
        <v>0</v>
      </c>
    </row>
    <row r="167" spans="1:58" ht="30" hidden="1" customHeight="1" x14ac:dyDescent="0.2">
      <c r="A167" s="12"/>
      <c r="B167" s="3"/>
      <c r="C167" s="3"/>
      <c r="D167" s="8"/>
      <c r="E167" s="7"/>
      <c r="F167" s="3"/>
      <c r="G167" s="21"/>
      <c r="H167" s="72" t="s">
        <v>75</v>
      </c>
      <c r="I167" s="88"/>
      <c r="J167" s="57"/>
      <c r="K167" s="171"/>
      <c r="L167" s="147"/>
      <c r="M167" s="58"/>
      <c r="N167" s="73" t="s">
        <v>101</v>
      </c>
      <c r="O167" s="60">
        <v>26000</v>
      </c>
      <c r="P167" s="104">
        <f>P168</f>
        <v>0</v>
      </c>
      <c r="Q167" s="204">
        <f>Q168</f>
        <v>0</v>
      </c>
      <c r="R167" s="205">
        <f>R168</f>
        <v>0</v>
      </c>
      <c r="S167" s="104">
        <f>S168</f>
        <v>0</v>
      </c>
      <c r="T167" s="104"/>
      <c r="U167" s="104">
        <f>U168</f>
        <v>0</v>
      </c>
      <c r="V167" s="104">
        <f>V168</f>
        <v>0</v>
      </c>
      <c r="W167" s="104">
        <f>W168</f>
        <v>0</v>
      </c>
      <c r="X167" s="104">
        <f>SUM(U167:W167)</f>
        <v>0</v>
      </c>
      <c r="Y167" s="104" t="e">
        <f t="shared" si="184"/>
        <v>#DIV/0!</v>
      </c>
      <c r="AA167" s="104">
        <f>AA168</f>
        <v>0</v>
      </c>
      <c r="AB167" s="104">
        <f>AB168</f>
        <v>0</v>
      </c>
      <c r="AC167" s="104">
        <f>AC168</f>
        <v>0</v>
      </c>
      <c r="AD167" s="104">
        <f>SUM(AA167:AC167)</f>
        <v>0</v>
      </c>
      <c r="AE167" s="104" t="e">
        <f t="shared" si="186"/>
        <v>#DIV/0!</v>
      </c>
      <c r="AG167" s="104">
        <f t="shared" si="187"/>
        <v>0</v>
      </c>
      <c r="AH167" s="104" t="e">
        <f t="shared" si="188"/>
        <v>#DIV/0!</v>
      </c>
      <c r="AJ167" s="104">
        <f>AJ168</f>
        <v>0</v>
      </c>
      <c r="AK167" s="104">
        <f>AK168</f>
        <v>0</v>
      </c>
      <c r="AL167" s="104">
        <f>AL168</f>
        <v>0</v>
      </c>
      <c r="AM167" s="104">
        <f>SUM(AJ167:AL167)</f>
        <v>0</v>
      </c>
      <c r="AN167" s="104" t="e">
        <f t="shared" si="190"/>
        <v>#DIV/0!</v>
      </c>
      <c r="AP167" s="104">
        <f>AP168</f>
        <v>0</v>
      </c>
      <c r="AQ167" s="104">
        <f>AQ168</f>
        <v>0</v>
      </c>
      <c r="AR167" s="104">
        <f>AR168</f>
        <v>0</v>
      </c>
      <c r="AS167" s="104">
        <f>SUM(AP167:AR167)</f>
        <v>0</v>
      </c>
      <c r="AT167" s="104" t="e">
        <f t="shared" si="192"/>
        <v>#DIV/0!</v>
      </c>
      <c r="AV167" s="104">
        <f t="shared" ref="AV167:AV172" si="212">AM167+AS167</f>
        <v>0</v>
      </c>
      <c r="AW167" s="104" t="e">
        <f t="shared" si="194"/>
        <v>#DIV/0!</v>
      </c>
      <c r="AY167" s="104">
        <f t="shared" ref="AY167:AY176" si="213">AG167+AV167</f>
        <v>0</v>
      </c>
      <c r="AZ167" s="354" t="e">
        <f t="shared" si="196"/>
        <v>#DIV/0!</v>
      </c>
      <c r="BB167" s="104">
        <f t="shared" ref="BB167:BB172" si="214">S167-AY167</f>
        <v>0</v>
      </c>
      <c r="BC167" s="104" t="e">
        <f t="shared" ref="BC167:BC172" si="215">BB167/(P167/100)</f>
        <v>#DIV/0!</v>
      </c>
      <c r="BD167" s="104">
        <f t="shared" ref="BD167:BD172" si="216">S167-BB167</f>
        <v>0</v>
      </c>
      <c r="BE167" s="483"/>
      <c r="BF167" s="90">
        <f t="shared" si="182"/>
        <v>0</v>
      </c>
    </row>
    <row r="168" spans="1:58" ht="30" hidden="1" customHeight="1" x14ac:dyDescent="0.2">
      <c r="A168" s="12"/>
      <c r="B168" s="3"/>
      <c r="C168" s="3"/>
      <c r="D168" s="8"/>
      <c r="E168" s="7"/>
      <c r="F168" s="3"/>
      <c r="G168" s="4"/>
      <c r="H168" s="5"/>
      <c r="I168" s="23">
        <v>2</v>
      </c>
      <c r="J168" s="7"/>
      <c r="K168" s="27"/>
      <c r="L168" s="142"/>
      <c r="M168" s="8"/>
      <c r="N168" s="30" t="s">
        <v>126</v>
      </c>
      <c r="O168" s="46">
        <v>26000</v>
      </c>
      <c r="P168" s="100">
        <f>P169+P171</f>
        <v>0</v>
      </c>
      <c r="Q168" s="100">
        <f>Q169+Q171</f>
        <v>0</v>
      </c>
      <c r="R168" s="100">
        <f>R169+R171</f>
        <v>0</v>
      </c>
      <c r="S168" s="100">
        <f>S169+S171</f>
        <v>0</v>
      </c>
      <c r="T168" s="100"/>
      <c r="U168" s="100">
        <f>U169+U171</f>
        <v>0</v>
      </c>
      <c r="V168" s="100">
        <f>V169+V171</f>
        <v>0</v>
      </c>
      <c r="W168" s="100">
        <f>W169+W171</f>
        <v>0</v>
      </c>
      <c r="X168" s="100">
        <f>SUM(U168:W168)</f>
        <v>0</v>
      </c>
      <c r="Y168" s="100" t="e">
        <f t="shared" si="184"/>
        <v>#DIV/0!</v>
      </c>
      <c r="AA168" s="100">
        <f>AA169+AA171</f>
        <v>0</v>
      </c>
      <c r="AB168" s="100">
        <f>AB169+AB171</f>
        <v>0</v>
      </c>
      <c r="AC168" s="100">
        <f>AC169+AC171</f>
        <v>0</v>
      </c>
      <c r="AD168" s="100">
        <f>SUM(AA168:AC168)</f>
        <v>0</v>
      </c>
      <c r="AE168" s="100" t="e">
        <f t="shared" si="186"/>
        <v>#DIV/0!</v>
      </c>
      <c r="AG168" s="100">
        <f t="shared" si="187"/>
        <v>0</v>
      </c>
      <c r="AH168" s="100" t="e">
        <f t="shared" si="188"/>
        <v>#DIV/0!</v>
      </c>
      <c r="AJ168" s="100">
        <f>AJ169+AJ171</f>
        <v>0</v>
      </c>
      <c r="AK168" s="100">
        <f>AK169+AK171</f>
        <v>0</v>
      </c>
      <c r="AL168" s="100">
        <f>AL169+AL171</f>
        <v>0</v>
      </c>
      <c r="AM168" s="100">
        <f>SUM(AJ168:AL168)</f>
        <v>0</v>
      </c>
      <c r="AN168" s="100" t="e">
        <f t="shared" si="190"/>
        <v>#DIV/0!</v>
      </c>
      <c r="AP168" s="100">
        <f>AP169+AP171</f>
        <v>0</v>
      </c>
      <c r="AQ168" s="100">
        <f>AQ169+AQ171</f>
        <v>0</v>
      </c>
      <c r="AR168" s="100">
        <f>AR169+AR171</f>
        <v>0</v>
      </c>
      <c r="AS168" s="100">
        <f>SUM(AP168:AR168)</f>
        <v>0</v>
      </c>
      <c r="AT168" s="100" t="e">
        <f t="shared" si="192"/>
        <v>#DIV/0!</v>
      </c>
      <c r="AV168" s="100">
        <f t="shared" si="212"/>
        <v>0</v>
      </c>
      <c r="AW168" s="100" t="e">
        <f t="shared" si="194"/>
        <v>#DIV/0!</v>
      </c>
      <c r="AY168" s="100">
        <f t="shared" si="213"/>
        <v>0</v>
      </c>
      <c r="AZ168" s="352" t="e">
        <f t="shared" si="196"/>
        <v>#DIV/0!</v>
      </c>
      <c r="BB168" s="100">
        <f t="shared" si="214"/>
        <v>0</v>
      </c>
      <c r="BC168" s="100" t="e">
        <f t="shared" si="215"/>
        <v>#DIV/0!</v>
      </c>
      <c r="BD168" s="100">
        <f t="shared" si="216"/>
        <v>0</v>
      </c>
      <c r="BE168" s="483"/>
      <c r="BF168" s="90">
        <f t="shared" si="182"/>
        <v>0</v>
      </c>
    </row>
    <row r="169" spans="1:58" ht="30" hidden="1" customHeight="1" x14ac:dyDescent="0.2">
      <c r="A169" s="12"/>
      <c r="B169" s="3"/>
      <c r="C169" s="3"/>
      <c r="D169" s="8"/>
      <c r="E169" s="7"/>
      <c r="F169" s="3"/>
      <c r="G169" s="4"/>
      <c r="H169" s="5"/>
      <c r="I169" s="6"/>
      <c r="J169" s="24" t="s">
        <v>74</v>
      </c>
      <c r="K169" s="27"/>
      <c r="L169" s="142"/>
      <c r="M169" s="8"/>
      <c r="N169" s="31" t="s">
        <v>24</v>
      </c>
      <c r="O169" s="44">
        <v>20000</v>
      </c>
      <c r="P169" s="97">
        <f>P170</f>
        <v>0</v>
      </c>
      <c r="Q169" s="97">
        <f>Q170</f>
        <v>0</v>
      </c>
      <c r="R169" s="97">
        <f>R170</f>
        <v>0</v>
      </c>
      <c r="S169" s="97">
        <f>S170</f>
        <v>0</v>
      </c>
      <c r="T169" s="97"/>
      <c r="U169" s="97">
        <f>U170</f>
        <v>0</v>
      </c>
      <c r="V169" s="97">
        <f>V170</f>
        <v>0</v>
      </c>
      <c r="W169" s="97">
        <f>W170</f>
        <v>0</v>
      </c>
      <c r="X169" s="97">
        <f>X170</f>
        <v>0</v>
      </c>
      <c r="Y169" s="97" t="e">
        <f t="shared" si="184"/>
        <v>#DIV/0!</v>
      </c>
      <c r="AA169" s="97">
        <f>AA170</f>
        <v>0</v>
      </c>
      <c r="AB169" s="97">
        <f>AB170</f>
        <v>0</v>
      </c>
      <c r="AC169" s="97">
        <f>AC170</f>
        <v>0</v>
      </c>
      <c r="AD169" s="97">
        <f>AD170</f>
        <v>0</v>
      </c>
      <c r="AE169" s="97" t="e">
        <f t="shared" si="186"/>
        <v>#DIV/0!</v>
      </c>
      <c r="AG169" s="97">
        <f t="shared" si="187"/>
        <v>0</v>
      </c>
      <c r="AH169" s="97" t="e">
        <f t="shared" si="188"/>
        <v>#DIV/0!</v>
      </c>
      <c r="AJ169" s="97">
        <f>AJ170</f>
        <v>0</v>
      </c>
      <c r="AK169" s="97">
        <f>AK170</f>
        <v>0</v>
      </c>
      <c r="AL169" s="97">
        <f>AL170</f>
        <v>0</v>
      </c>
      <c r="AM169" s="97">
        <f>AM170</f>
        <v>0</v>
      </c>
      <c r="AN169" s="97" t="e">
        <f t="shared" si="190"/>
        <v>#DIV/0!</v>
      </c>
      <c r="AP169" s="97">
        <f>AP170</f>
        <v>0</v>
      </c>
      <c r="AQ169" s="97">
        <f>AQ170</f>
        <v>0</v>
      </c>
      <c r="AR169" s="97">
        <f>AR170</f>
        <v>0</v>
      </c>
      <c r="AS169" s="97">
        <f>AS170</f>
        <v>0</v>
      </c>
      <c r="AT169" s="97" t="e">
        <f t="shared" si="192"/>
        <v>#DIV/0!</v>
      </c>
      <c r="AV169" s="97">
        <f t="shared" si="212"/>
        <v>0</v>
      </c>
      <c r="AW169" s="97" t="e">
        <f t="shared" si="194"/>
        <v>#DIV/0!</v>
      </c>
      <c r="AY169" s="97">
        <f t="shared" si="213"/>
        <v>0</v>
      </c>
      <c r="AZ169" s="350" t="e">
        <f t="shared" si="196"/>
        <v>#DIV/0!</v>
      </c>
      <c r="BB169" s="97">
        <f t="shared" si="214"/>
        <v>0</v>
      </c>
      <c r="BC169" s="97" t="e">
        <f t="shared" si="215"/>
        <v>#DIV/0!</v>
      </c>
      <c r="BD169" s="97">
        <f t="shared" si="216"/>
        <v>0</v>
      </c>
      <c r="BE169" s="483"/>
      <c r="BF169" s="90">
        <f t="shared" si="182"/>
        <v>0</v>
      </c>
    </row>
    <row r="170" spans="1:58" ht="30" hidden="1" customHeight="1" x14ac:dyDescent="0.2">
      <c r="A170" s="12"/>
      <c r="B170" s="3"/>
      <c r="C170" s="3"/>
      <c r="D170" s="8"/>
      <c r="E170" s="7"/>
      <c r="F170" s="3"/>
      <c r="G170" s="4"/>
      <c r="H170" s="5"/>
      <c r="I170" s="6"/>
      <c r="J170" s="7"/>
      <c r="K170" s="59">
        <v>1</v>
      </c>
      <c r="L170" s="142"/>
      <c r="M170" s="8"/>
      <c r="N170" s="41" t="s">
        <v>31</v>
      </c>
      <c r="O170" s="45">
        <v>20000</v>
      </c>
      <c r="P170" s="98"/>
      <c r="Q170" s="98"/>
      <c r="R170" s="98"/>
      <c r="S170" s="98"/>
      <c r="T170" s="98"/>
      <c r="U170" s="98"/>
      <c r="V170" s="98"/>
      <c r="W170" s="98"/>
      <c r="X170" s="98">
        <f>SUM(U170:W170)</f>
        <v>0</v>
      </c>
      <c r="Y170" s="98" t="e">
        <f t="shared" si="184"/>
        <v>#DIV/0!</v>
      </c>
      <c r="AA170" s="98"/>
      <c r="AB170" s="98"/>
      <c r="AC170" s="98"/>
      <c r="AD170" s="98">
        <f>SUM(AA170:AC170)</f>
        <v>0</v>
      </c>
      <c r="AE170" s="98" t="e">
        <f t="shared" si="186"/>
        <v>#DIV/0!</v>
      </c>
      <c r="AG170" s="98">
        <f t="shared" si="187"/>
        <v>0</v>
      </c>
      <c r="AH170" s="98" t="e">
        <f t="shared" si="188"/>
        <v>#DIV/0!</v>
      </c>
      <c r="AJ170" s="98"/>
      <c r="AK170" s="98"/>
      <c r="AL170" s="98"/>
      <c r="AM170" s="98">
        <f>SUM(AJ170:AL170)</f>
        <v>0</v>
      </c>
      <c r="AN170" s="98" t="e">
        <f t="shared" si="190"/>
        <v>#DIV/0!</v>
      </c>
      <c r="AP170" s="98"/>
      <c r="AQ170" s="98"/>
      <c r="AR170" s="98"/>
      <c r="AS170" s="98">
        <f>SUM(AP170:AR170)</f>
        <v>0</v>
      </c>
      <c r="AT170" s="98" t="e">
        <f t="shared" si="192"/>
        <v>#DIV/0!</v>
      </c>
      <c r="AV170" s="98">
        <f t="shared" si="212"/>
        <v>0</v>
      </c>
      <c r="AW170" s="98" t="e">
        <f t="shared" si="194"/>
        <v>#DIV/0!</v>
      </c>
      <c r="AY170" s="98">
        <f t="shared" si="213"/>
        <v>0</v>
      </c>
      <c r="AZ170" s="353" t="e">
        <f t="shared" si="196"/>
        <v>#DIV/0!</v>
      </c>
      <c r="BB170" s="98">
        <f t="shared" si="214"/>
        <v>0</v>
      </c>
      <c r="BC170" s="98" t="e">
        <f t="shared" si="215"/>
        <v>#DIV/0!</v>
      </c>
      <c r="BD170" s="98">
        <f t="shared" si="216"/>
        <v>0</v>
      </c>
      <c r="BE170" s="483"/>
      <c r="BF170" s="90">
        <f t="shared" si="182"/>
        <v>0</v>
      </c>
    </row>
    <row r="171" spans="1:58" ht="30" hidden="1" customHeight="1" x14ac:dyDescent="0.2">
      <c r="A171" s="12"/>
      <c r="B171" s="3"/>
      <c r="C171" s="3"/>
      <c r="D171" s="8"/>
      <c r="E171" s="7"/>
      <c r="F171" s="3"/>
      <c r="G171" s="4"/>
      <c r="H171" s="5"/>
      <c r="I171" s="6"/>
      <c r="J171" s="24" t="s">
        <v>69</v>
      </c>
      <c r="K171" s="27"/>
      <c r="L171" s="142"/>
      <c r="M171" s="8"/>
      <c r="N171" s="31" t="s">
        <v>16</v>
      </c>
      <c r="O171" s="44">
        <v>6000</v>
      </c>
      <c r="P171" s="97">
        <f>P172</f>
        <v>0</v>
      </c>
      <c r="Q171" s="97">
        <f>Q172</f>
        <v>0</v>
      </c>
      <c r="R171" s="97">
        <f>R172</f>
        <v>0</v>
      </c>
      <c r="S171" s="97">
        <f>S172</f>
        <v>0</v>
      </c>
      <c r="T171" s="97"/>
      <c r="U171" s="97">
        <f>U172+U173+U174</f>
        <v>0</v>
      </c>
      <c r="V171" s="97">
        <f>V172+V173+V174</f>
        <v>0</v>
      </c>
      <c r="W171" s="97"/>
      <c r="X171" s="97"/>
      <c r="Y171" s="97" t="e">
        <f t="shared" si="184"/>
        <v>#DIV/0!</v>
      </c>
      <c r="AA171" s="97"/>
      <c r="AB171" s="97"/>
      <c r="AC171" s="97">
        <f>AC172+AC173+AC174</f>
        <v>0</v>
      </c>
      <c r="AD171" s="97">
        <f>AD172</f>
        <v>0</v>
      </c>
      <c r="AE171" s="97" t="e">
        <f t="shared" si="186"/>
        <v>#DIV/0!</v>
      </c>
      <c r="AG171" s="97">
        <f t="shared" si="187"/>
        <v>0</v>
      </c>
      <c r="AH171" s="97" t="e">
        <f t="shared" si="188"/>
        <v>#DIV/0!</v>
      </c>
      <c r="AJ171" s="97">
        <f>AJ172+AJ173+AJ174</f>
        <v>0</v>
      </c>
      <c r="AK171" s="97">
        <f>AK172+AK173+AK174</f>
        <v>0</v>
      </c>
      <c r="AL171" s="97">
        <f>AL172+AL173+AL174</f>
        <v>0</v>
      </c>
      <c r="AM171" s="97">
        <f>AM172+AM173+AM174</f>
        <v>0</v>
      </c>
      <c r="AN171" s="97" t="e">
        <f t="shared" si="190"/>
        <v>#DIV/0!</v>
      </c>
      <c r="AP171" s="97">
        <f>AP172+AP173+AP174</f>
        <v>0</v>
      </c>
      <c r="AQ171" s="97">
        <f>AQ172+AQ173+AQ174</f>
        <v>0</v>
      </c>
      <c r="AR171" s="97">
        <f>AR172+AR173+AR174</f>
        <v>0</v>
      </c>
      <c r="AS171" s="97">
        <f>AS172+AS173+AS174</f>
        <v>0</v>
      </c>
      <c r="AT171" s="97" t="e">
        <f t="shared" si="192"/>
        <v>#DIV/0!</v>
      </c>
      <c r="AV171" s="97">
        <f t="shared" si="212"/>
        <v>0</v>
      </c>
      <c r="AW171" s="97" t="e">
        <f t="shared" si="194"/>
        <v>#DIV/0!</v>
      </c>
      <c r="AY171" s="97">
        <f t="shared" si="213"/>
        <v>0</v>
      </c>
      <c r="AZ171" s="350" t="e">
        <f t="shared" si="196"/>
        <v>#DIV/0!</v>
      </c>
      <c r="BB171" s="97">
        <f t="shared" si="214"/>
        <v>0</v>
      </c>
      <c r="BC171" s="97" t="e">
        <f t="shared" si="215"/>
        <v>#DIV/0!</v>
      </c>
      <c r="BD171" s="97">
        <f t="shared" si="216"/>
        <v>0</v>
      </c>
      <c r="BE171" s="483"/>
      <c r="BF171" s="90">
        <f t="shared" si="182"/>
        <v>0</v>
      </c>
    </row>
    <row r="172" spans="1:58" ht="30" hidden="1" customHeight="1" thickBot="1" x14ac:dyDescent="0.25">
      <c r="A172" s="12"/>
      <c r="B172" s="3"/>
      <c r="C172" s="3"/>
      <c r="D172" s="8"/>
      <c r="E172" s="7"/>
      <c r="F172" s="3"/>
      <c r="G172" s="4"/>
      <c r="H172" s="5"/>
      <c r="I172" s="6"/>
      <c r="J172" s="7"/>
      <c r="K172" s="59">
        <v>2</v>
      </c>
      <c r="L172" s="142"/>
      <c r="M172" s="8"/>
      <c r="N172" s="41" t="s">
        <v>17</v>
      </c>
      <c r="O172" s="45">
        <v>5000</v>
      </c>
      <c r="P172" s="98"/>
      <c r="Q172" s="98"/>
      <c r="R172" s="98"/>
      <c r="S172" s="98"/>
      <c r="T172" s="98"/>
      <c r="U172" s="98"/>
      <c r="V172" s="98"/>
      <c r="W172" s="98"/>
      <c r="X172" s="98">
        <f>SUM(U172:W172)</f>
        <v>0</v>
      </c>
      <c r="Y172" s="98" t="e">
        <f t="shared" si="184"/>
        <v>#DIV/0!</v>
      </c>
      <c r="AA172" s="98"/>
      <c r="AB172" s="98"/>
      <c r="AC172" s="98"/>
      <c r="AD172" s="98">
        <f>SUM(AA172:AC172)</f>
        <v>0</v>
      </c>
      <c r="AE172" s="98" t="e">
        <f t="shared" si="186"/>
        <v>#DIV/0!</v>
      </c>
      <c r="AG172" s="98">
        <f t="shared" si="187"/>
        <v>0</v>
      </c>
      <c r="AH172" s="98" t="e">
        <f t="shared" si="188"/>
        <v>#DIV/0!</v>
      </c>
      <c r="AJ172" s="98"/>
      <c r="AK172" s="98"/>
      <c r="AL172" s="98"/>
      <c r="AM172" s="98">
        <f>SUM(AJ172:AL172)</f>
        <v>0</v>
      </c>
      <c r="AN172" s="98" t="e">
        <f t="shared" si="190"/>
        <v>#DIV/0!</v>
      </c>
      <c r="AP172" s="98"/>
      <c r="AQ172" s="98"/>
      <c r="AR172" s="98"/>
      <c r="AS172" s="98">
        <f>SUM(AP172:AR172)</f>
        <v>0</v>
      </c>
      <c r="AT172" s="98" t="e">
        <f t="shared" si="192"/>
        <v>#DIV/0!</v>
      </c>
      <c r="AV172" s="98">
        <f t="shared" si="212"/>
        <v>0</v>
      </c>
      <c r="AW172" s="98" t="e">
        <f t="shared" si="194"/>
        <v>#DIV/0!</v>
      </c>
      <c r="AY172" s="98">
        <f t="shared" si="213"/>
        <v>0</v>
      </c>
      <c r="AZ172" s="353" t="e">
        <f t="shared" si="196"/>
        <v>#DIV/0!</v>
      </c>
      <c r="BB172" s="98">
        <f t="shared" si="214"/>
        <v>0</v>
      </c>
      <c r="BC172" s="98" t="e">
        <f t="shared" si="215"/>
        <v>#DIV/0!</v>
      </c>
      <c r="BD172" s="98">
        <f t="shared" si="216"/>
        <v>0</v>
      </c>
      <c r="BE172" s="483"/>
      <c r="BF172" s="90">
        <f t="shared" si="182"/>
        <v>0</v>
      </c>
    </row>
    <row r="173" spans="1:58" ht="30" hidden="1" customHeight="1" thickBot="1" x14ac:dyDescent="0.25">
      <c r="A173" s="12"/>
      <c r="B173" s="3"/>
      <c r="C173" s="3"/>
      <c r="D173" s="8"/>
      <c r="E173" s="7"/>
      <c r="F173" s="3"/>
      <c r="G173" s="4"/>
      <c r="H173" s="208" t="s">
        <v>164</v>
      </c>
      <c r="I173" s="209"/>
      <c r="J173" s="210"/>
      <c r="K173" s="211"/>
      <c r="L173" s="211"/>
      <c r="M173" s="212"/>
      <c r="N173" s="213" t="s">
        <v>165</v>
      </c>
      <c r="O173" s="213" t="e">
        <f>SUM(#REF!)</f>
        <v>#REF!</v>
      </c>
      <c r="P173" s="216">
        <f>P174</f>
        <v>0</v>
      </c>
      <c r="Q173" s="216">
        <f t="shared" ref="Q173:R175" si="217">Q174</f>
        <v>0</v>
      </c>
      <c r="R173" s="216">
        <f t="shared" si="217"/>
        <v>0</v>
      </c>
      <c r="S173" s="216">
        <f>S174</f>
        <v>0</v>
      </c>
      <c r="T173" s="216"/>
      <c r="U173" s="216">
        <f>U174</f>
        <v>0</v>
      </c>
      <c r="V173" s="216">
        <f t="shared" ref="V173:W175" si="218">V174</f>
        <v>0</v>
      </c>
      <c r="W173" s="216">
        <f t="shared" si="218"/>
        <v>0</v>
      </c>
      <c r="X173" s="216">
        <f>U173+V173+W173</f>
        <v>0</v>
      </c>
      <c r="Y173" s="50" t="e">
        <f t="shared" si="184"/>
        <v>#DIV/0!</v>
      </c>
      <c r="AA173" s="216">
        <f>AA174</f>
        <v>0</v>
      </c>
      <c r="AB173" s="216">
        <f t="shared" ref="AB173:AC175" si="219">AB174</f>
        <v>0</v>
      </c>
      <c r="AC173" s="216">
        <f t="shared" si="219"/>
        <v>0</v>
      </c>
      <c r="AD173" s="216">
        <f>AA173+AB173+AC173</f>
        <v>0</v>
      </c>
      <c r="AE173" s="96" t="e">
        <f t="shared" si="186"/>
        <v>#DIV/0!</v>
      </c>
      <c r="AG173" s="216">
        <f t="shared" si="187"/>
        <v>0</v>
      </c>
      <c r="AH173" s="216" t="e">
        <f t="shared" si="188"/>
        <v>#DIV/0!</v>
      </c>
      <c r="AJ173" s="216">
        <f>AJ174</f>
        <v>0</v>
      </c>
      <c r="AK173" s="216">
        <f t="shared" ref="AK173:AL175" si="220">AK174</f>
        <v>0</v>
      </c>
      <c r="AL173" s="216">
        <f t="shared" si="220"/>
        <v>0</v>
      </c>
      <c r="AM173" s="216">
        <f>AJ173+AK173+AL173</f>
        <v>0</v>
      </c>
      <c r="AN173" s="96" t="e">
        <f t="shared" si="190"/>
        <v>#DIV/0!</v>
      </c>
      <c r="AP173" s="216">
        <f>AP174</f>
        <v>0</v>
      </c>
      <c r="AQ173" s="216">
        <f t="shared" ref="AQ173:AR175" si="221">AQ174</f>
        <v>0</v>
      </c>
      <c r="AR173" s="216">
        <f t="shared" si="221"/>
        <v>0</v>
      </c>
      <c r="AS173" s="216">
        <f>AP173+AQ173+AR173</f>
        <v>0</v>
      </c>
      <c r="AT173" s="96" t="e">
        <f t="shared" si="192"/>
        <v>#DIV/0!</v>
      </c>
      <c r="AV173" s="216">
        <f>AM173+AS173</f>
        <v>0</v>
      </c>
      <c r="AW173" s="50" t="e">
        <f>AV173/(S173/100)</f>
        <v>#DIV/0!</v>
      </c>
      <c r="AY173" s="216">
        <f t="shared" si="213"/>
        <v>0</v>
      </c>
      <c r="AZ173" s="216" t="e">
        <f>AY173/(S173/100)</f>
        <v>#DIV/0!</v>
      </c>
      <c r="BB173" s="216">
        <f>S173-AY173</f>
        <v>0</v>
      </c>
      <c r="BC173" s="216" t="e">
        <f>BB173/(S173/100)</f>
        <v>#DIV/0!</v>
      </c>
      <c r="BD173" s="216">
        <f>S173-BB173</f>
        <v>0</v>
      </c>
      <c r="BE173" s="483"/>
      <c r="BF173" s="90">
        <f t="shared" si="182"/>
        <v>0</v>
      </c>
    </row>
    <row r="174" spans="1:58" ht="30" hidden="1" customHeight="1" thickBot="1" x14ac:dyDescent="0.25">
      <c r="A174" s="12"/>
      <c r="B174" s="3"/>
      <c r="C174" s="3"/>
      <c r="D174" s="8"/>
      <c r="E174" s="7"/>
      <c r="F174" s="3"/>
      <c r="G174" s="4"/>
      <c r="H174" s="5"/>
      <c r="I174" s="23">
        <v>2</v>
      </c>
      <c r="J174" s="7"/>
      <c r="K174" s="3"/>
      <c r="L174" s="3"/>
      <c r="M174" s="8"/>
      <c r="N174" s="30" t="s">
        <v>126</v>
      </c>
      <c r="O174" s="30" t="e">
        <f>SUM(#REF!)</f>
        <v>#REF!</v>
      </c>
      <c r="P174" s="217">
        <f>P175</f>
        <v>0</v>
      </c>
      <c r="Q174" s="217">
        <f t="shared" si="217"/>
        <v>0</v>
      </c>
      <c r="R174" s="217">
        <f t="shared" si="217"/>
        <v>0</v>
      </c>
      <c r="S174" s="217">
        <f>S175</f>
        <v>0</v>
      </c>
      <c r="T174" s="217"/>
      <c r="U174" s="217">
        <f>U175</f>
        <v>0</v>
      </c>
      <c r="V174" s="217">
        <f t="shared" si="218"/>
        <v>0</v>
      </c>
      <c r="W174" s="217">
        <f t="shared" si="218"/>
        <v>0</v>
      </c>
      <c r="X174" s="217">
        <f>U174+V174+W174</f>
        <v>0</v>
      </c>
      <c r="Y174" s="50" t="e">
        <f t="shared" si="184"/>
        <v>#DIV/0!</v>
      </c>
      <c r="AA174" s="217">
        <f>AA175</f>
        <v>0</v>
      </c>
      <c r="AB174" s="217">
        <f t="shared" si="219"/>
        <v>0</v>
      </c>
      <c r="AC174" s="217">
        <f t="shared" si="219"/>
        <v>0</v>
      </c>
      <c r="AD174" s="217">
        <f>AA174+AB174+AC174</f>
        <v>0</v>
      </c>
      <c r="AE174" s="96" t="e">
        <f t="shared" si="186"/>
        <v>#DIV/0!</v>
      </c>
      <c r="AG174" s="217">
        <f t="shared" si="187"/>
        <v>0</v>
      </c>
      <c r="AH174" s="217" t="e">
        <f t="shared" si="188"/>
        <v>#DIV/0!</v>
      </c>
      <c r="AJ174" s="217">
        <f>AJ175</f>
        <v>0</v>
      </c>
      <c r="AK174" s="217">
        <f t="shared" si="220"/>
        <v>0</v>
      </c>
      <c r="AL174" s="217">
        <f t="shared" si="220"/>
        <v>0</v>
      </c>
      <c r="AM174" s="217">
        <f>AJ174+AK174+AL174</f>
        <v>0</v>
      </c>
      <c r="AN174" s="96" t="e">
        <f t="shared" si="190"/>
        <v>#DIV/0!</v>
      </c>
      <c r="AP174" s="217">
        <f>AP175</f>
        <v>0</v>
      </c>
      <c r="AQ174" s="217">
        <f t="shared" si="221"/>
        <v>0</v>
      </c>
      <c r="AR174" s="217">
        <f t="shared" si="221"/>
        <v>0</v>
      </c>
      <c r="AS174" s="217">
        <f>AP174+AQ174+AR174</f>
        <v>0</v>
      </c>
      <c r="AT174" s="96" t="e">
        <f t="shared" si="192"/>
        <v>#DIV/0!</v>
      </c>
      <c r="AV174" s="217">
        <f>AM174+AS174</f>
        <v>0</v>
      </c>
      <c r="AW174" s="50" t="e">
        <f>AV174/(S174/100)</f>
        <v>#DIV/0!</v>
      </c>
      <c r="AY174" s="217">
        <f t="shared" si="213"/>
        <v>0</v>
      </c>
      <c r="AZ174" s="217" t="e">
        <f>AY174/(S174/100)</f>
        <v>#DIV/0!</v>
      </c>
      <c r="BB174" s="217">
        <f>S174-AY174</f>
        <v>0</v>
      </c>
      <c r="BC174" s="217" t="e">
        <f>BB174/(S174/100)</f>
        <v>#DIV/0!</v>
      </c>
      <c r="BD174" s="217">
        <f>S174-BB174</f>
        <v>0</v>
      </c>
      <c r="BE174" s="483"/>
      <c r="BF174" s="90">
        <f t="shared" si="182"/>
        <v>0</v>
      </c>
    </row>
    <row r="175" spans="1:58" ht="30" hidden="1" customHeight="1" thickBot="1" x14ac:dyDescent="0.25">
      <c r="A175" s="12"/>
      <c r="B175" s="3"/>
      <c r="C175" s="3"/>
      <c r="D175" s="8"/>
      <c r="E175" s="7"/>
      <c r="F175" s="3"/>
      <c r="G175" s="4"/>
      <c r="H175" s="19"/>
      <c r="I175" s="20"/>
      <c r="J175" s="24" t="s">
        <v>74</v>
      </c>
      <c r="K175" s="10"/>
      <c r="L175" s="10"/>
      <c r="M175" s="11"/>
      <c r="N175" s="31" t="s">
        <v>24</v>
      </c>
      <c r="O175" s="31" t="e">
        <f>SUM(#REF!)</f>
        <v>#REF!</v>
      </c>
      <c r="P175" s="218">
        <f>P176</f>
        <v>0</v>
      </c>
      <c r="Q175" s="218">
        <f t="shared" si="217"/>
        <v>0</v>
      </c>
      <c r="R175" s="218">
        <f t="shared" si="217"/>
        <v>0</v>
      </c>
      <c r="S175" s="218">
        <f>S176</f>
        <v>0</v>
      </c>
      <c r="T175" s="218"/>
      <c r="U175" s="218">
        <f>U176</f>
        <v>0</v>
      </c>
      <c r="V175" s="218">
        <f t="shared" si="218"/>
        <v>0</v>
      </c>
      <c r="W175" s="218">
        <f t="shared" si="218"/>
        <v>0</v>
      </c>
      <c r="X175" s="218">
        <f>U175+V175+W175</f>
        <v>0</v>
      </c>
      <c r="Y175" s="50" t="e">
        <f t="shared" si="184"/>
        <v>#DIV/0!</v>
      </c>
      <c r="AA175" s="218">
        <f>AA176</f>
        <v>0</v>
      </c>
      <c r="AB175" s="218">
        <f t="shared" si="219"/>
        <v>0</v>
      </c>
      <c r="AC175" s="218">
        <f t="shared" si="219"/>
        <v>0</v>
      </c>
      <c r="AD175" s="218">
        <f>AA175+AB175+AC175</f>
        <v>0</v>
      </c>
      <c r="AE175" s="96" t="e">
        <f t="shared" si="186"/>
        <v>#DIV/0!</v>
      </c>
      <c r="AG175" s="218">
        <f t="shared" si="187"/>
        <v>0</v>
      </c>
      <c r="AH175" s="218" t="e">
        <f t="shared" si="188"/>
        <v>#DIV/0!</v>
      </c>
      <c r="AJ175" s="218">
        <f>AJ176</f>
        <v>0</v>
      </c>
      <c r="AK175" s="218">
        <f t="shared" si="220"/>
        <v>0</v>
      </c>
      <c r="AL175" s="218">
        <f t="shared" si="220"/>
        <v>0</v>
      </c>
      <c r="AM175" s="218">
        <f>AJ175+AK175+AL175</f>
        <v>0</v>
      </c>
      <c r="AN175" s="96" t="e">
        <f t="shared" si="190"/>
        <v>#DIV/0!</v>
      </c>
      <c r="AP175" s="218">
        <f>AP176</f>
        <v>0</v>
      </c>
      <c r="AQ175" s="218">
        <f t="shared" si="221"/>
        <v>0</v>
      </c>
      <c r="AR175" s="218">
        <f t="shared" si="221"/>
        <v>0</v>
      </c>
      <c r="AS175" s="218">
        <f>AP175+AQ175+AR175</f>
        <v>0</v>
      </c>
      <c r="AT175" s="96" t="e">
        <f t="shared" si="192"/>
        <v>#DIV/0!</v>
      </c>
      <c r="AV175" s="218">
        <f>AM175+AS175</f>
        <v>0</v>
      </c>
      <c r="AW175" s="50" t="e">
        <f>AV175/(S175/100)</f>
        <v>#DIV/0!</v>
      </c>
      <c r="AY175" s="218">
        <f t="shared" si="213"/>
        <v>0</v>
      </c>
      <c r="AZ175" s="218" t="e">
        <f>AY175/(S175/100)</f>
        <v>#DIV/0!</v>
      </c>
      <c r="BB175" s="218">
        <f>S175-AY175</f>
        <v>0</v>
      </c>
      <c r="BC175" s="218" t="e">
        <f>BB175/(S175/100)</f>
        <v>#DIV/0!</v>
      </c>
      <c r="BD175" s="218">
        <f>S175-BB175</f>
        <v>0</v>
      </c>
      <c r="BE175" s="483"/>
      <c r="BF175" s="90">
        <f t="shared" si="182"/>
        <v>0</v>
      </c>
    </row>
    <row r="176" spans="1:58" ht="30" hidden="1" customHeight="1" x14ac:dyDescent="0.2">
      <c r="A176" s="12"/>
      <c r="B176" s="3"/>
      <c r="C176" s="3"/>
      <c r="D176" s="8"/>
      <c r="E176" s="7"/>
      <c r="F176" s="3"/>
      <c r="G176" s="4"/>
      <c r="H176" s="5"/>
      <c r="I176" s="6"/>
      <c r="J176" s="7"/>
      <c r="K176" s="59">
        <v>1</v>
      </c>
      <c r="L176" s="142"/>
      <c r="M176" s="8"/>
      <c r="N176" s="41" t="s">
        <v>31</v>
      </c>
      <c r="O176" s="45" t="e">
        <f>SUM(#REF!)</f>
        <v>#REF!</v>
      </c>
      <c r="P176" s="98"/>
      <c r="Q176" s="98"/>
      <c r="R176" s="98"/>
      <c r="S176" s="98"/>
      <c r="T176" s="98"/>
      <c r="U176" s="98"/>
      <c r="V176" s="98"/>
      <c r="W176" s="98"/>
      <c r="X176" s="98">
        <f>U176+V176+W176</f>
        <v>0</v>
      </c>
      <c r="Y176" s="50" t="e">
        <f t="shared" si="184"/>
        <v>#DIV/0!</v>
      </c>
      <c r="AA176" s="98"/>
      <c r="AB176" s="98"/>
      <c r="AC176" s="98"/>
      <c r="AD176" s="98">
        <f>AA176+AB176+AC176</f>
        <v>0</v>
      </c>
      <c r="AE176" s="96" t="e">
        <f t="shared" si="186"/>
        <v>#DIV/0!</v>
      </c>
      <c r="AG176" s="98">
        <f t="shared" si="187"/>
        <v>0</v>
      </c>
      <c r="AH176" s="98" t="e">
        <f t="shared" si="188"/>
        <v>#DIV/0!</v>
      </c>
      <c r="AJ176" s="98"/>
      <c r="AK176" s="98"/>
      <c r="AL176" s="98"/>
      <c r="AM176" s="98">
        <f>AJ176+AK176+AL176</f>
        <v>0</v>
      </c>
      <c r="AN176" s="96" t="e">
        <f t="shared" si="190"/>
        <v>#DIV/0!</v>
      </c>
      <c r="AP176" s="98"/>
      <c r="AQ176" s="98"/>
      <c r="AR176" s="98"/>
      <c r="AS176" s="98">
        <f>AP176+AQ176+AR176</f>
        <v>0</v>
      </c>
      <c r="AT176" s="96" t="e">
        <f t="shared" si="192"/>
        <v>#DIV/0!</v>
      </c>
      <c r="AV176" s="98">
        <f>AM176+AS176</f>
        <v>0</v>
      </c>
      <c r="AW176" s="50" t="e">
        <f>AV176/(S176/100)</f>
        <v>#DIV/0!</v>
      </c>
      <c r="AY176" s="98">
        <f t="shared" si="213"/>
        <v>0</v>
      </c>
      <c r="AZ176" s="98" t="e">
        <f>AY176/(S176/100)</f>
        <v>#DIV/0!</v>
      </c>
      <c r="BB176" s="98">
        <f>S176-AY176</f>
        <v>0</v>
      </c>
      <c r="BC176" s="98" t="e">
        <f>BB176/(S176/100)</f>
        <v>#DIV/0!</v>
      </c>
      <c r="BD176" s="98">
        <f>S176-BB176</f>
        <v>0</v>
      </c>
      <c r="BE176" s="483"/>
      <c r="BF176" s="90">
        <f t="shared" si="182"/>
        <v>0</v>
      </c>
    </row>
    <row r="177" spans="1:58" ht="30" customHeight="1" x14ac:dyDescent="0.2">
      <c r="A177" s="12"/>
      <c r="B177" s="3"/>
      <c r="C177" s="3"/>
      <c r="D177" s="14" t="s">
        <v>121</v>
      </c>
      <c r="E177" s="7"/>
      <c r="F177" s="3"/>
      <c r="G177" s="4"/>
      <c r="H177" s="5"/>
      <c r="I177" s="6"/>
      <c r="J177" s="7"/>
      <c r="K177" s="27"/>
      <c r="L177" s="142"/>
      <c r="M177" s="8"/>
      <c r="N177" s="195" t="s">
        <v>55</v>
      </c>
      <c r="O177" s="196">
        <v>11636000</v>
      </c>
      <c r="P177" s="197">
        <f t="shared" ref="P177:W179" si="222">P178</f>
        <v>0</v>
      </c>
      <c r="Q177" s="197">
        <f t="shared" si="222"/>
        <v>0</v>
      </c>
      <c r="R177" s="197">
        <f t="shared" si="222"/>
        <v>0</v>
      </c>
      <c r="S177" s="197">
        <f t="shared" si="222"/>
        <v>16315000</v>
      </c>
      <c r="T177" s="197"/>
      <c r="U177" s="197">
        <f t="shared" si="222"/>
        <v>1829000</v>
      </c>
      <c r="V177" s="197">
        <f t="shared" si="222"/>
        <v>1392000</v>
      </c>
      <c r="W177" s="197">
        <f t="shared" si="222"/>
        <v>1396000</v>
      </c>
      <c r="X177" s="197">
        <f t="shared" si="183"/>
        <v>4617000</v>
      </c>
      <c r="Y177" s="197">
        <f t="shared" si="184"/>
        <v>28.299111247318418</v>
      </c>
      <c r="AA177" s="197">
        <f>AA178</f>
        <v>1172000</v>
      </c>
      <c r="AB177" s="197">
        <f>AB178</f>
        <v>1172000</v>
      </c>
      <c r="AC177" s="197">
        <f>AC178</f>
        <v>1167000</v>
      </c>
      <c r="AD177" s="197">
        <f t="shared" si="185"/>
        <v>3511000</v>
      </c>
      <c r="AE177" s="197">
        <f t="shared" si="186"/>
        <v>21.520073551946062</v>
      </c>
      <c r="AG177" s="197">
        <f t="shared" si="187"/>
        <v>8128000</v>
      </c>
      <c r="AH177" s="197">
        <f t="shared" si="188"/>
        <v>49.819184799264484</v>
      </c>
      <c r="AJ177" s="197">
        <f>AJ178</f>
        <v>1405000</v>
      </c>
      <c r="AK177" s="197">
        <f>AK178</f>
        <v>1437000</v>
      </c>
      <c r="AL177" s="197">
        <f>AL178</f>
        <v>1402000</v>
      </c>
      <c r="AM177" s="197">
        <f t="shared" si="189"/>
        <v>4244000</v>
      </c>
      <c r="AN177" s="197">
        <f t="shared" si="190"/>
        <v>26.012871590560835</v>
      </c>
      <c r="AP177" s="197">
        <f>AP178</f>
        <v>1233000</v>
      </c>
      <c r="AQ177" s="197">
        <f>AQ178</f>
        <v>1307000</v>
      </c>
      <c r="AR177" s="197">
        <f>AR178</f>
        <v>1403000</v>
      </c>
      <c r="AS177" s="197">
        <f t="shared" si="191"/>
        <v>3943000</v>
      </c>
      <c r="AT177" s="197">
        <f t="shared" si="192"/>
        <v>24.167943610174685</v>
      </c>
      <c r="AV177" s="197">
        <f t="shared" si="193"/>
        <v>8187000</v>
      </c>
      <c r="AW177" s="197">
        <f t="shared" si="194"/>
        <v>50.180815200735516</v>
      </c>
      <c r="AY177" s="197">
        <f t="shared" si="195"/>
        <v>16315000</v>
      </c>
      <c r="AZ177" s="197">
        <f t="shared" si="196"/>
        <v>100</v>
      </c>
      <c r="BB177" s="196">
        <f t="shared" ref="BB177:BB182" si="223">S177-AY177</f>
        <v>0</v>
      </c>
      <c r="BC177" s="197">
        <f t="shared" ref="BC177:BC182" si="224">BB177/(S177/100)</f>
        <v>0</v>
      </c>
      <c r="BD177" s="197">
        <f t="shared" ref="BD177:BD182" si="225">S177-BB177</f>
        <v>16315000</v>
      </c>
      <c r="BE177" s="483"/>
      <c r="BF177" s="90">
        <f t="shared" si="182"/>
        <v>0</v>
      </c>
    </row>
    <row r="178" spans="1:58" ht="30" customHeight="1" x14ac:dyDescent="0.2">
      <c r="A178" s="12"/>
      <c r="B178" s="3"/>
      <c r="C178" s="3"/>
      <c r="D178" s="8"/>
      <c r="E178" s="1" t="s">
        <v>73</v>
      </c>
      <c r="F178" s="3"/>
      <c r="G178" s="4"/>
      <c r="H178" s="5"/>
      <c r="I178" s="6"/>
      <c r="J178" s="7"/>
      <c r="K178" s="27"/>
      <c r="L178" s="142"/>
      <c r="M178" s="8"/>
      <c r="N178" s="40" t="s">
        <v>14</v>
      </c>
      <c r="O178" s="43">
        <v>11636000</v>
      </c>
      <c r="P178" s="192">
        <f t="shared" si="222"/>
        <v>0</v>
      </c>
      <c r="Q178" s="50">
        <f t="shared" si="222"/>
        <v>0</v>
      </c>
      <c r="R178" s="192">
        <f t="shared" si="222"/>
        <v>0</v>
      </c>
      <c r="S178" s="192">
        <f t="shared" si="222"/>
        <v>16315000</v>
      </c>
      <c r="T178" s="192"/>
      <c r="U178" s="192">
        <f t="shared" si="222"/>
        <v>1829000</v>
      </c>
      <c r="V178" s="192">
        <f t="shared" si="222"/>
        <v>1392000</v>
      </c>
      <c r="W178" s="192">
        <f t="shared" si="222"/>
        <v>1396000</v>
      </c>
      <c r="X178" s="192">
        <f t="shared" si="183"/>
        <v>4617000</v>
      </c>
      <c r="Y178" s="192">
        <f t="shared" si="184"/>
        <v>28.299111247318418</v>
      </c>
      <c r="AA178" s="192">
        <f t="shared" ref="AA178:AC179" si="226">AA179</f>
        <v>1172000</v>
      </c>
      <c r="AB178" s="192">
        <f t="shared" si="226"/>
        <v>1172000</v>
      </c>
      <c r="AC178" s="192">
        <f t="shared" si="226"/>
        <v>1167000</v>
      </c>
      <c r="AD178" s="192">
        <f t="shared" si="185"/>
        <v>3511000</v>
      </c>
      <c r="AE178" s="192">
        <f t="shared" si="186"/>
        <v>21.520073551946062</v>
      </c>
      <c r="AG178" s="192">
        <f t="shared" si="187"/>
        <v>8128000</v>
      </c>
      <c r="AH178" s="192">
        <f t="shared" si="188"/>
        <v>49.819184799264484</v>
      </c>
      <c r="AJ178" s="192">
        <f t="shared" ref="AJ178:AL179" si="227">AJ179</f>
        <v>1405000</v>
      </c>
      <c r="AK178" s="192">
        <f t="shared" si="227"/>
        <v>1437000</v>
      </c>
      <c r="AL178" s="192">
        <f t="shared" si="227"/>
        <v>1402000</v>
      </c>
      <c r="AM178" s="192">
        <f t="shared" si="189"/>
        <v>4244000</v>
      </c>
      <c r="AN178" s="192">
        <f t="shared" si="190"/>
        <v>26.012871590560835</v>
      </c>
      <c r="AP178" s="192">
        <f t="shared" ref="AP178:AR179" si="228">AP179</f>
        <v>1233000</v>
      </c>
      <c r="AQ178" s="192">
        <f t="shared" si="228"/>
        <v>1307000</v>
      </c>
      <c r="AR178" s="192">
        <f t="shared" si="228"/>
        <v>1403000</v>
      </c>
      <c r="AS178" s="192">
        <f t="shared" si="191"/>
        <v>3943000</v>
      </c>
      <c r="AT178" s="192">
        <f t="shared" si="192"/>
        <v>24.167943610174685</v>
      </c>
      <c r="AV178" s="192">
        <f t="shared" si="193"/>
        <v>8187000</v>
      </c>
      <c r="AW178" s="192">
        <f t="shared" si="194"/>
        <v>50.180815200735516</v>
      </c>
      <c r="AY178" s="192">
        <f t="shared" si="195"/>
        <v>16315000</v>
      </c>
      <c r="AZ178" s="192">
        <f t="shared" si="196"/>
        <v>100</v>
      </c>
      <c r="BB178" s="49">
        <f t="shared" si="223"/>
        <v>0</v>
      </c>
      <c r="BC178" s="192">
        <f t="shared" si="224"/>
        <v>0</v>
      </c>
      <c r="BD178" s="192">
        <f t="shared" si="225"/>
        <v>16315000</v>
      </c>
      <c r="BE178" s="483"/>
      <c r="BF178" s="90">
        <f t="shared" si="182"/>
        <v>0</v>
      </c>
    </row>
    <row r="179" spans="1:58" ht="30" customHeight="1" x14ac:dyDescent="0.2">
      <c r="A179" s="12"/>
      <c r="B179" s="3"/>
      <c r="C179" s="3"/>
      <c r="D179" s="8"/>
      <c r="E179" s="7"/>
      <c r="F179" s="17">
        <v>4</v>
      </c>
      <c r="G179" s="4"/>
      <c r="H179" s="5"/>
      <c r="I179" s="6"/>
      <c r="J179" s="7"/>
      <c r="K179" s="27"/>
      <c r="L179" s="142"/>
      <c r="M179" s="8"/>
      <c r="N179" s="31" t="s">
        <v>41</v>
      </c>
      <c r="O179" s="44">
        <v>11636000</v>
      </c>
      <c r="P179" s="97">
        <f t="shared" si="222"/>
        <v>0</v>
      </c>
      <c r="Q179" s="193">
        <f t="shared" si="222"/>
        <v>0</v>
      </c>
      <c r="R179" s="194">
        <f t="shared" si="222"/>
        <v>0</v>
      </c>
      <c r="S179" s="97">
        <f t="shared" si="222"/>
        <v>16315000</v>
      </c>
      <c r="T179" s="97"/>
      <c r="U179" s="97">
        <f t="shared" si="222"/>
        <v>1829000</v>
      </c>
      <c r="V179" s="97">
        <f t="shared" si="222"/>
        <v>1392000</v>
      </c>
      <c r="W179" s="97">
        <f t="shared" si="222"/>
        <v>1396000</v>
      </c>
      <c r="X179" s="97">
        <f t="shared" si="183"/>
        <v>4617000</v>
      </c>
      <c r="Y179" s="97">
        <f t="shared" si="184"/>
        <v>28.299111247318418</v>
      </c>
      <c r="AA179" s="97">
        <f t="shared" si="226"/>
        <v>1172000</v>
      </c>
      <c r="AB179" s="97">
        <f t="shared" si="226"/>
        <v>1172000</v>
      </c>
      <c r="AC179" s="97">
        <f t="shared" si="226"/>
        <v>1167000</v>
      </c>
      <c r="AD179" s="97">
        <f t="shared" si="185"/>
        <v>3511000</v>
      </c>
      <c r="AE179" s="97">
        <f t="shared" si="186"/>
        <v>21.520073551946062</v>
      </c>
      <c r="AG179" s="97">
        <f t="shared" si="187"/>
        <v>8128000</v>
      </c>
      <c r="AH179" s="97">
        <f t="shared" si="188"/>
        <v>49.819184799264484</v>
      </c>
      <c r="AJ179" s="97">
        <f t="shared" si="227"/>
        <v>1405000</v>
      </c>
      <c r="AK179" s="97">
        <f t="shared" si="227"/>
        <v>1437000</v>
      </c>
      <c r="AL179" s="97">
        <f t="shared" si="227"/>
        <v>1402000</v>
      </c>
      <c r="AM179" s="97">
        <f t="shared" si="189"/>
        <v>4244000</v>
      </c>
      <c r="AN179" s="97">
        <f t="shared" si="190"/>
        <v>26.012871590560835</v>
      </c>
      <c r="AP179" s="97">
        <f t="shared" si="228"/>
        <v>1233000</v>
      </c>
      <c r="AQ179" s="97">
        <f t="shared" si="228"/>
        <v>1307000</v>
      </c>
      <c r="AR179" s="97">
        <f t="shared" si="228"/>
        <v>1403000</v>
      </c>
      <c r="AS179" s="97">
        <f t="shared" si="191"/>
        <v>3943000</v>
      </c>
      <c r="AT179" s="97">
        <f t="shared" si="192"/>
        <v>24.167943610174685</v>
      </c>
      <c r="AV179" s="97">
        <f t="shared" si="193"/>
        <v>8187000</v>
      </c>
      <c r="AW179" s="97">
        <f t="shared" si="194"/>
        <v>50.180815200735516</v>
      </c>
      <c r="AY179" s="97">
        <f t="shared" si="195"/>
        <v>16315000</v>
      </c>
      <c r="AZ179" s="97">
        <f t="shared" si="196"/>
        <v>100</v>
      </c>
      <c r="BB179" s="44">
        <f t="shared" si="223"/>
        <v>0</v>
      </c>
      <c r="BC179" s="97">
        <f t="shared" si="224"/>
        <v>0</v>
      </c>
      <c r="BD179" s="97">
        <f t="shared" si="225"/>
        <v>16315000</v>
      </c>
      <c r="BE179" s="483"/>
      <c r="BF179" s="90">
        <f t="shared" si="182"/>
        <v>0</v>
      </c>
    </row>
    <row r="180" spans="1:58" ht="30" customHeight="1" x14ac:dyDescent="0.2">
      <c r="A180" s="12"/>
      <c r="B180" s="3"/>
      <c r="C180" s="3"/>
      <c r="D180" s="8"/>
      <c r="E180" s="7"/>
      <c r="F180" s="3"/>
      <c r="G180" s="21">
        <v>1</v>
      </c>
      <c r="H180" s="22"/>
      <c r="I180" s="6"/>
      <c r="J180" s="7"/>
      <c r="K180" s="27"/>
      <c r="L180" s="142"/>
      <c r="M180" s="8"/>
      <c r="N180" s="31" t="s">
        <v>112</v>
      </c>
      <c r="O180" s="44">
        <v>11636000</v>
      </c>
      <c r="P180" s="97">
        <f>P181+P194+P205+P213</f>
        <v>0</v>
      </c>
      <c r="Q180" s="193">
        <f>Q181+Q194+Q205+Q213</f>
        <v>0</v>
      </c>
      <c r="R180" s="194">
        <f>R181+R194+R205+R213</f>
        <v>0</v>
      </c>
      <c r="S180" s="97">
        <f>S181+S194+S205+S213</f>
        <v>16315000</v>
      </c>
      <c r="T180" s="97"/>
      <c r="U180" s="97">
        <f>U181+U194+U205+U213</f>
        <v>1829000</v>
      </c>
      <c r="V180" s="97">
        <f>V181+V194+V205+V213</f>
        <v>1392000</v>
      </c>
      <c r="W180" s="97">
        <f>W181+W194+W205+W213</f>
        <v>1396000</v>
      </c>
      <c r="X180" s="97">
        <f t="shared" si="183"/>
        <v>4617000</v>
      </c>
      <c r="Y180" s="97">
        <f t="shared" si="184"/>
        <v>28.299111247318418</v>
      </c>
      <c r="AA180" s="97">
        <f>AA181+AA194+AA205+AA213</f>
        <v>1172000</v>
      </c>
      <c r="AB180" s="97">
        <f>AB181+AB194+AB205+AB213</f>
        <v>1172000</v>
      </c>
      <c r="AC180" s="97">
        <f>AC181+AC194+AC205+AC213</f>
        <v>1167000</v>
      </c>
      <c r="AD180" s="97">
        <f t="shared" si="185"/>
        <v>3511000</v>
      </c>
      <c r="AE180" s="97">
        <f t="shared" si="186"/>
        <v>21.520073551946062</v>
      </c>
      <c r="AG180" s="97">
        <f t="shared" si="187"/>
        <v>8128000</v>
      </c>
      <c r="AH180" s="97">
        <f t="shared" si="188"/>
        <v>49.819184799264484</v>
      </c>
      <c r="AJ180" s="97">
        <f>AJ181+AJ194+AJ205+AJ213</f>
        <v>1405000</v>
      </c>
      <c r="AK180" s="97">
        <f>AK181+AK194+AK205+AK213</f>
        <v>1437000</v>
      </c>
      <c r="AL180" s="97">
        <f>AL181+AL194+AL205+AL213</f>
        <v>1402000</v>
      </c>
      <c r="AM180" s="97">
        <f t="shared" si="189"/>
        <v>4244000</v>
      </c>
      <c r="AN180" s="97">
        <f t="shared" si="190"/>
        <v>26.012871590560835</v>
      </c>
      <c r="AP180" s="97">
        <f>AP181+AP194+AP205+AP213</f>
        <v>1233000</v>
      </c>
      <c r="AQ180" s="97">
        <f>AQ181+AQ194+AQ205+AQ213</f>
        <v>1307000</v>
      </c>
      <c r="AR180" s="97">
        <f>AR181+AR194+AR205+AR213</f>
        <v>1403000</v>
      </c>
      <c r="AS180" s="97">
        <f t="shared" si="191"/>
        <v>3943000</v>
      </c>
      <c r="AT180" s="97">
        <f t="shared" si="192"/>
        <v>24.167943610174685</v>
      </c>
      <c r="AV180" s="97">
        <f t="shared" si="193"/>
        <v>8187000</v>
      </c>
      <c r="AW180" s="97">
        <f t="shared" si="194"/>
        <v>50.180815200735516</v>
      </c>
      <c r="AY180" s="97">
        <f t="shared" si="195"/>
        <v>16315000</v>
      </c>
      <c r="AZ180" s="97">
        <f t="shared" si="196"/>
        <v>100</v>
      </c>
      <c r="BB180" s="44">
        <f t="shared" si="223"/>
        <v>0</v>
      </c>
      <c r="BC180" s="97">
        <f t="shared" si="224"/>
        <v>0</v>
      </c>
      <c r="BD180" s="97">
        <f t="shared" si="225"/>
        <v>16315000</v>
      </c>
      <c r="BE180" s="483"/>
      <c r="BF180" s="90">
        <f t="shared" si="182"/>
        <v>0</v>
      </c>
    </row>
    <row r="181" spans="1:58" ht="30" customHeight="1" x14ac:dyDescent="0.2">
      <c r="A181" s="12"/>
      <c r="B181" s="3"/>
      <c r="C181" s="3"/>
      <c r="D181" s="8"/>
      <c r="E181" s="7"/>
      <c r="F181" s="3"/>
      <c r="G181" s="21"/>
      <c r="H181" s="92" t="s">
        <v>97</v>
      </c>
      <c r="I181" s="6"/>
      <c r="J181" s="7"/>
      <c r="K181" s="27"/>
      <c r="L181" s="142"/>
      <c r="M181" s="8"/>
      <c r="N181" s="31" t="s">
        <v>112</v>
      </c>
      <c r="O181" s="44">
        <v>10802000</v>
      </c>
      <c r="P181" s="97">
        <f>P182</f>
        <v>0</v>
      </c>
      <c r="Q181" s="193">
        <f>Q182</f>
        <v>0</v>
      </c>
      <c r="R181" s="194">
        <f>R182</f>
        <v>0</v>
      </c>
      <c r="S181" s="97">
        <f>S182</f>
        <v>15790000</v>
      </c>
      <c r="T181" s="97"/>
      <c r="U181" s="97">
        <f>U182</f>
        <v>1763000</v>
      </c>
      <c r="V181" s="97">
        <f>V182</f>
        <v>1370000</v>
      </c>
      <c r="W181" s="97">
        <f>W182</f>
        <v>1373000</v>
      </c>
      <c r="X181" s="97">
        <f t="shared" si="183"/>
        <v>4506000</v>
      </c>
      <c r="Y181" s="97">
        <f t="shared" si="184"/>
        <v>28.537048765041167</v>
      </c>
      <c r="AA181" s="97">
        <f>AA182</f>
        <v>1139000</v>
      </c>
      <c r="AB181" s="97">
        <f>AB182</f>
        <v>1138000</v>
      </c>
      <c r="AC181" s="97">
        <f>AC182</f>
        <v>1136000</v>
      </c>
      <c r="AD181" s="97">
        <f t="shared" si="185"/>
        <v>3413000</v>
      </c>
      <c r="AE181" s="97">
        <f t="shared" si="186"/>
        <v>21.614946168461053</v>
      </c>
      <c r="AG181" s="97">
        <f t="shared" si="187"/>
        <v>7919000</v>
      </c>
      <c r="AH181" s="97">
        <f t="shared" si="188"/>
        <v>50.151994933502216</v>
      </c>
      <c r="AJ181" s="97">
        <f>AJ182</f>
        <v>1351000</v>
      </c>
      <c r="AK181" s="97">
        <f>AK182</f>
        <v>1352000</v>
      </c>
      <c r="AL181" s="97">
        <f>AL182</f>
        <v>1323000</v>
      </c>
      <c r="AM181" s="97">
        <f t="shared" si="189"/>
        <v>4026000</v>
      </c>
      <c r="AN181" s="97">
        <f t="shared" si="190"/>
        <v>25.497150094996833</v>
      </c>
      <c r="AP181" s="97">
        <f>AP182</f>
        <v>1191000</v>
      </c>
      <c r="AQ181" s="97">
        <f>AQ182</f>
        <v>1266000</v>
      </c>
      <c r="AR181" s="97">
        <f>AR182</f>
        <v>1388000</v>
      </c>
      <c r="AS181" s="97">
        <f t="shared" si="191"/>
        <v>3845000</v>
      </c>
      <c r="AT181" s="97">
        <f t="shared" si="192"/>
        <v>24.350854971500951</v>
      </c>
      <c r="AV181" s="97">
        <f t="shared" si="193"/>
        <v>7871000</v>
      </c>
      <c r="AW181" s="97">
        <f t="shared" si="194"/>
        <v>49.848005066497784</v>
      </c>
      <c r="AY181" s="97">
        <f t="shared" si="195"/>
        <v>15790000</v>
      </c>
      <c r="AZ181" s="97">
        <f t="shared" si="196"/>
        <v>100</v>
      </c>
      <c r="BB181" s="44">
        <f t="shared" si="223"/>
        <v>0</v>
      </c>
      <c r="BC181" s="97">
        <f t="shared" si="224"/>
        <v>0</v>
      </c>
      <c r="BD181" s="97">
        <f t="shared" si="225"/>
        <v>15790000</v>
      </c>
      <c r="BE181" s="483"/>
      <c r="BF181" s="90">
        <f t="shared" si="182"/>
        <v>0</v>
      </c>
    </row>
    <row r="182" spans="1:58" ht="30" customHeight="1" thickBot="1" x14ac:dyDescent="0.25">
      <c r="A182" s="12"/>
      <c r="B182" s="3"/>
      <c r="C182" s="3"/>
      <c r="D182" s="8"/>
      <c r="E182" s="7"/>
      <c r="F182" s="3"/>
      <c r="G182" s="4"/>
      <c r="H182" s="5"/>
      <c r="I182" s="23">
        <v>2</v>
      </c>
      <c r="J182" s="7"/>
      <c r="K182" s="27"/>
      <c r="L182" s="142"/>
      <c r="M182" s="8"/>
      <c r="N182" s="30" t="s">
        <v>126</v>
      </c>
      <c r="O182" s="46">
        <v>10802000</v>
      </c>
      <c r="P182" s="100">
        <f>P183+P186+P189</f>
        <v>0</v>
      </c>
      <c r="Q182" s="202">
        <f>Q183+Q186+Q189</f>
        <v>0</v>
      </c>
      <c r="R182" s="203">
        <f>R183+R186+R189</f>
        <v>0</v>
      </c>
      <c r="S182" s="100">
        <f>S183+S186+S189</f>
        <v>15790000</v>
      </c>
      <c r="T182" s="100"/>
      <c r="U182" s="100">
        <f>U183+U186+U189</f>
        <v>1763000</v>
      </c>
      <c r="V182" s="100">
        <f>V183+V186+V189</f>
        <v>1370000</v>
      </c>
      <c r="W182" s="100">
        <f>W183+W186+W189</f>
        <v>1373000</v>
      </c>
      <c r="X182" s="100">
        <f t="shared" si="183"/>
        <v>4506000</v>
      </c>
      <c r="Y182" s="100">
        <f t="shared" si="184"/>
        <v>28.537048765041167</v>
      </c>
      <c r="AA182" s="100">
        <f>AA183+AA186+AA189</f>
        <v>1139000</v>
      </c>
      <c r="AB182" s="100">
        <f>AB183+AB186+AB189</f>
        <v>1138000</v>
      </c>
      <c r="AC182" s="100">
        <f>AC183+AC186+AC189</f>
        <v>1136000</v>
      </c>
      <c r="AD182" s="100">
        <f t="shared" si="185"/>
        <v>3413000</v>
      </c>
      <c r="AE182" s="100">
        <f t="shared" si="186"/>
        <v>21.614946168461053</v>
      </c>
      <c r="AG182" s="100">
        <f t="shared" si="187"/>
        <v>7919000</v>
      </c>
      <c r="AH182" s="100">
        <f t="shared" si="188"/>
        <v>50.151994933502216</v>
      </c>
      <c r="AJ182" s="100">
        <f>AJ183+AJ186+AJ189</f>
        <v>1351000</v>
      </c>
      <c r="AK182" s="100">
        <f>AK183+AK186+AK189</f>
        <v>1352000</v>
      </c>
      <c r="AL182" s="100">
        <f>AL183+AL186+AL189</f>
        <v>1323000</v>
      </c>
      <c r="AM182" s="100">
        <f t="shared" si="189"/>
        <v>4026000</v>
      </c>
      <c r="AN182" s="100">
        <f t="shared" si="190"/>
        <v>25.497150094996833</v>
      </c>
      <c r="AP182" s="100">
        <f>AP183+AP186+AP189</f>
        <v>1191000</v>
      </c>
      <c r="AQ182" s="100">
        <f>AQ183+AQ186+AQ189</f>
        <v>1266000</v>
      </c>
      <c r="AR182" s="100">
        <f>AR183+AR186+AR189</f>
        <v>1388000</v>
      </c>
      <c r="AS182" s="100">
        <f t="shared" si="191"/>
        <v>3845000</v>
      </c>
      <c r="AT182" s="100">
        <f t="shared" si="192"/>
        <v>24.350854971500951</v>
      </c>
      <c r="AV182" s="100">
        <f t="shared" si="193"/>
        <v>7871000</v>
      </c>
      <c r="AW182" s="100">
        <f t="shared" si="194"/>
        <v>49.848005066497784</v>
      </c>
      <c r="AY182" s="100">
        <f t="shared" si="195"/>
        <v>15790000</v>
      </c>
      <c r="AZ182" s="100">
        <f t="shared" si="196"/>
        <v>100</v>
      </c>
      <c r="BB182" s="46">
        <f t="shared" si="223"/>
        <v>0</v>
      </c>
      <c r="BC182" s="100">
        <f t="shared" si="224"/>
        <v>0</v>
      </c>
      <c r="BD182" s="100">
        <f t="shared" si="225"/>
        <v>15790000</v>
      </c>
      <c r="BE182" s="483"/>
      <c r="BF182" s="90">
        <f t="shared" si="182"/>
        <v>0</v>
      </c>
    </row>
    <row r="183" spans="1:58" ht="30" customHeight="1" thickBot="1" x14ac:dyDescent="0.25">
      <c r="A183" s="12"/>
      <c r="B183" s="3"/>
      <c r="C183" s="3"/>
      <c r="D183" s="8"/>
      <c r="E183" s="7"/>
      <c r="F183" s="3"/>
      <c r="G183" s="4"/>
      <c r="H183" s="5"/>
      <c r="I183" s="6"/>
      <c r="J183" s="24" t="s">
        <v>74</v>
      </c>
      <c r="K183" s="27"/>
      <c r="L183" s="142"/>
      <c r="M183" s="8"/>
      <c r="N183" s="31" t="s">
        <v>24</v>
      </c>
      <c r="O183" s="97">
        <v>8965000</v>
      </c>
      <c r="P183" s="97">
        <f>P184+P185</f>
        <v>0</v>
      </c>
      <c r="Q183" s="193">
        <f>Q184+Q185</f>
        <v>0</v>
      </c>
      <c r="R183" s="194">
        <f>R184+R185</f>
        <v>0</v>
      </c>
      <c r="S183" s="97">
        <f>S184+S185</f>
        <v>13586000</v>
      </c>
      <c r="T183" s="97"/>
      <c r="U183" s="97">
        <f>U184+U185</f>
        <v>1501000</v>
      </c>
      <c r="V183" s="97">
        <f>V184+V185</f>
        <v>1201000</v>
      </c>
      <c r="W183" s="97">
        <f>W184+W185</f>
        <v>1201000</v>
      </c>
      <c r="X183" s="97">
        <f t="shared" si="183"/>
        <v>3903000</v>
      </c>
      <c r="Y183" s="97">
        <f t="shared" si="184"/>
        <v>28.728102458413073</v>
      </c>
      <c r="AA183" s="97">
        <f>AA184+AA185</f>
        <v>1001000</v>
      </c>
      <c r="AB183" s="97">
        <f>AB184+AB185</f>
        <v>1001000</v>
      </c>
      <c r="AC183" s="97">
        <f>AC184+AC185</f>
        <v>1001000</v>
      </c>
      <c r="AD183" s="97">
        <f t="shared" si="185"/>
        <v>3003000</v>
      </c>
      <c r="AE183" s="96" t="e">
        <f t="shared" ref="AE183:AE188" si="229">AD183/(P183/100)</f>
        <v>#DIV/0!</v>
      </c>
      <c r="AG183" s="97">
        <f t="shared" si="187"/>
        <v>6906000</v>
      </c>
      <c r="AH183" s="97">
        <f t="shared" si="188"/>
        <v>50.831738554394228</v>
      </c>
      <c r="AJ183" s="97">
        <f>AJ184+AJ185</f>
        <v>1100000</v>
      </c>
      <c r="AK183" s="97">
        <f>AK184+AK185</f>
        <v>1100000</v>
      </c>
      <c r="AL183" s="97">
        <f>AL184+AL185</f>
        <v>1100000</v>
      </c>
      <c r="AM183" s="97">
        <f t="shared" si="189"/>
        <v>3300000</v>
      </c>
      <c r="AN183" s="96" t="e">
        <f t="shared" ref="AN183:AN188" si="230">AM183/(P183/100)</f>
        <v>#DIV/0!</v>
      </c>
      <c r="AP183" s="97">
        <f>AP184+AP185</f>
        <v>1000000</v>
      </c>
      <c r="AQ183" s="97">
        <f>AQ184+AQ185</f>
        <v>1100000</v>
      </c>
      <c r="AR183" s="97">
        <f>AR184+AR185</f>
        <v>1280000</v>
      </c>
      <c r="AS183" s="97">
        <f t="shared" si="191"/>
        <v>3380000</v>
      </c>
      <c r="AT183" s="96" t="e">
        <f t="shared" ref="AT183:AT188" si="231">AS183/(P183/100)</f>
        <v>#DIV/0!</v>
      </c>
      <c r="AV183" s="97">
        <f t="shared" si="193"/>
        <v>6680000</v>
      </c>
      <c r="AW183" s="97">
        <f t="shared" si="194"/>
        <v>49.168261445605772</v>
      </c>
      <c r="AY183" s="97">
        <f t="shared" si="195"/>
        <v>13586000</v>
      </c>
      <c r="AZ183" s="97">
        <f t="shared" si="196"/>
        <v>100</v>
      </c>
      <c r="BB183" s="44">
        <f t="shared" ref="BB183:BB204" si="232">S183-AY183</f>
        <v>0</v>
      </c>
      <c r="BC183" s="97">
        <f t="shared" ref="BC183:BC204" si="233">BB183/(S183/100)</f>
        <v>0</v>
      </c>
      <c r="BD183" s="97">
        <f t="shared" ref="BD183:BD204" si="234">S183-BB183</f>
        <v>13586000</v>
      </c>
      <c r="BE183" s="483"/>
      <c r="BF183" s="90">
        <f t="shared" si="182"/>
        <v>0</v>
      </c>
    </row>
    <row r="184" spans="1:58" ht="30" customHeight="1" thickBot="1" x14ac:dyDescent="0.25">
      <c r="A184" s="12"/>
      <c r="B184" s="3"/>
      <c r="C184" s="3"/>
      <c r="D184" s="8"/>
      <c r="E184" s="7"/>
      <c r="F184" s="3"/>
      <c r="G184" s="4"/>
      <c r="H184" s="5"/>
      <c r="I184" s="6"/>
      <c r="J184" s="7"/>
      <c r="K184" s="59">
        <v>1</v>
      </c>
      <c r="L184" s="142"/>
      <c r="M184" s="8"/>
      <c r="N184" s="41" t="s">
        <v>31</v>
      </c>
      <c r="O184" s="98">
        <v>8955000</v>
      </c>
      <c r="P184" s="98"/>
      <c r="Q184" s="98"/>
      <c r="R184" s="98"/>
      <c r="S184" s="332">
        <v>13580000</v>
      </c>
      <c r="T184" s="98"/>
      <c r="U184" s="332">
        <v>1500000</v>
      </c>
      <c r="V184" s="332">
        <v>1200000</v>
      </c>
      <c r="W184" s="332">
        <v>1200000</v>
      </c>
      <c r="X184" s="98">
        <f t="shared" si="183"/>
        <v>3900000</v>
      </c>
      <c r="Y184" s="98">
        <f t="shared" si="184"/>
        <v>28.718703976435936</v>
      </c>
      <c r="AA184" s="332">
        <v>1000000</v>
      </c>
      <c r="AB184" s="332">
        <v>1000000</v>
      </c>
      <c r="AC184" s="332">
        <v>1000000</v>
      </c>
      <c r="AD184" s="98">
        <f t="shared" si="185"/>
        <v>3000000</v>
      </c>
      <c r="AE184" s="96" t="e">
        <f t="shared" si="229"/>
        <v>#DIV/0!</v>
      </c>
      <c r="AG184" s="98">
        <f t="shared" si="187"/>
        <v>6900000</v>
      </c>
      <c r="AH184" s="98">
        <f t="shared" si="188"/>
        <v>50.810014727540498</v>
      </c>
      <c r="AJ184" s="332">
        <v>1100000</v>
      </c>
      <c r="AK184" s="332">
        <v>1100000</v>
      </c>
      <c r="AL184" s="332">
        <v>1100000</v>
      </c>
      <c r="AM184" s="98">
        <f t="shared" si="189"/>
        <v>3300000</v>
      </c>
      <c r="AN184" s="96" t="e">
        <f t="shared" si="230"/>
        <v>#DIV/0!</v>
      </c>
      <c r="AP184" s="332">
        <v>1000000</v>
      </c>
      <c r="AQ184" s="332">
        <v>1100000</v>
      </c>
      <c r="AR184" s="332">
        <v>1280000</v>
      </c>
      <c r="AS184" s="98">
        <f t="shared" si="191"/>
        <v>3380000</v>
      </c>
      <c r="AT184" s="96" t="e">
        <f t="shared" si="231"/>
        <v>#DIV/0!</v>
      </c>
      <c r="AV184" s="98">
        <f t="shared" si="193"/>
        <v>6680000</v>
      </c>
      <c r="AW184" s="98">
        <f t="shared" si="194"/>
        <v>49.189985272459502</v>
      </c>
      <c r="AY184" s="98">
        <f t="shared" si="195"/>
        <v>13580000</v>
      </c>
      <c r="AZ184" s="98">
        <f t="shared" si="196"/>
        <v>100</v>
      </c>
      <c r="BB184" s="98">
        <f t="shared" si="232"/>
        <v>0</v>
      </c>
      <c r="BC184" s="98">
        <f t="shared" si="233"/>
        <v>0</v>
      </c>
      <c r="BD184" s="98">
        <f t="shared" si="234"/>
        <v>13580000</v>
      </c>
      <c r="BE184" s="483"/>
      <c r="BF184" s="90">
        <f t="shared" si="182"/>
        <v>0</v>
      </c>
    </row>
    <row r="185" spans="1:58" ht="30" customHeight="1" thickBot="1" x14ac:dyDescent="0.25">
      <c r="A185" s="12"/>
      <c r="B185" s="3"/>
      <c r="C185" s="3"/>
      <c r="D185" s="8"/>
      <c r="E185" s="7"/>
      <c r="F185" s="3"/>
      <c r="G185" s="4"/>
      <c r="H185" s="5"/>
      <c r="I185" s="6"/>
      <c r="J185" s="7"/>
      <c r="K185" s="59">
        <v>4</v>
      </c>
      <c r="L185" s="142"/>
      <c r="M185" s="8"/>
      <c r="N185" s="41" t="s">
        <v>67</v>
      </c>
      <c r="O185" s="98">
        <v>10000</v>
      </c>
      <c r="P185" s="98"/>
      <c r="Q185" s="98"/>
      <c r="R185" s="98"/>
      <c r="S185" s="332">
        <v>6000</v>
      </c>
      <c r="T185" s="98"/>
      <c r="U185" s="332">
        <v>1000</v>
      </c>
      <c r="V185" s="332">
        <v>1000</v>
      </c>
      <c r="W185" s="332">
        <v>1000</v>
      </c>
      <c r="X185" s="98">
        <f t="shared" si="183"/>
        <v>3000</v>
      </c>
      <c r="Y185" s="98">
        <f t="shared" si="184"/>
        <v>50</v>
      </c>
      <c r="AA185" s="332">
        <v>1000</v>
      </c>
      <c r="AB185" s="332">
        <v>1000</v>
      </c>
      <c r="AC185" s="332">
        <v>1000</v>
      </c>
      <c r="AD185" s="98">
        <f t="shared" si="185"/>
        <v>3000</v>
      </c>
      <c r="AE185" s="96" t="e">
        <f t="shared" si="229"/>
        <v>#DIV/0!</v>
      </c>
      <c r="AG185" s="98">
        <f t="shared" si="187"/>
        <v>6000</v>
      </c>
      <c r="AH185" s="98">
        <f t="shared" si="188"/>
        <v>100</v>
      </c>
      <c r="AJ185" s="332">
        <v>0</v>
      </c>
      <c r="AK185" s="332">
        <v>0</v>
      </c>
      <c r="AL185" s="332">
        <v>0</v>
      </c>
      <c r="AM185" s="98">
        <f t="shared" si="189"/>
        <v>0</v>
      </c>
      <c r="AN185" s="96" t="e">
        <f t="shared" si="230"/>
        <v>#DIV/0!</v>
      </c>
      <c r="AP185" s="332"/>
      <c r="AQ185" s="332"/>
      <c r="AR185" s="332"/>
      <c r="AS185" s="98">
        <f t="shared" si="191"/>
        <v>0</v>
      </c>
      <c r="AT185" s="96" t="e">
        <f t="shared" si="231"/>
        <v>#DIV/0!</v>
      </c>
      <c r="AV185" s="98">
        <f t="shared" si="193"/>
        <v>0</v>
      </c>
      <c r="AW185" s="98">
        <f t="shared" si="194"/>
        <v>0</v>
      </c>
      <c r="AY185" s="98">
        <f t="shared" si="195"/>
        <v>6000</v>
      </c>
      <c r="AZ185" s="98">
        <f t="shared" si="196"/>
        <v>100</v>
      </c>
      <c r="BB185" s="98">
        <f t="shared" si="232"/>
        <v>0</v>
      </c>
      <c r="BC185" s="98">
        <f t="shared" si="233"/>
        <v>0</v>
      </c>
      <c r="BD185" s="98">
        <f t="shared" si="234"/>
        <v>6000</v>
      </c>
      <c r="BE185" s="483"/>
      <c r="BF185" s="90">
        <f t="shared" si="182"/>
        <v>0</v>
      </c>
    </row>
    <row r="186" spans="1:58" ht="30" customHeight="1" thickBot="1" x14ac:dyDescent="0.25">
      <c r="A186" s="12"/>
      <c r="B186" s="3"/>
      <c r="C186" s="3"/>
      <c r="D186" s="8"/>
      <c r="E186" s="7"/>
      <c r="F186" s="3"/>
      <c r="G186" s="4"/>
      <c r="H186" s="5"/>
      <c r="I186" s="6"/>
      <c r="J186" s="24" t="s">
        <v>68</v>
      </c>
      <c r="K186" s="27"/>
      <c r="L186" s="142"/>
      <c r="M186" s="8"/>
      <c r="N186" s="31" t="s">
        <v>32</v>
      </c>
      <c r="O186" s="97">
        <v>1662000</v>
      </c>
      <c r="P186" s="97">
        <f>P187+P188</f>
        <v>0</v>
      </c>
      <c r="Q186" s="193">
        <f>Q187+Q188</f>
        <v>0</v>
      </c>
      <c r="R186" s="194">
        <f>R187+R188</f>
        <v>0</v>
      </c>
      <c r="S186" s="97">
        <f>S187+S188</f>
        <v>2101000</v>
      </c>
      <c r="T186" s="97"/>
      <c r="U186" s="97">
        <f>U187+U188</f>
        <v>260000</v>
      </c>
      <c r="V186" s="97">
        <f>V187+V188</f>
        <v>163000</v>
      </c>
      <c r="W186" s="97">
        <f>W187+W188</f>
        <v>163000</v>
      </c>
      <c r="X186" s="97">
        <f t="shared" si="183"/>
        <v>586000</v>
      </c>
      <c r="Y186" s="97">
        <f t="shared" si="184"/>
        <v>27.891480247501189</v>
      </c>
      <c r="AA186" s="97">
        <f>AA187+AA188</f>
        <v>131000</v>
      </c>
      <c r="AB186" s="97">
        <f>AB187+AB188</f>
        <v>130000</v>
      </c>
      <c r="AC186" s="97">
        <f>AC187+AC188</f>
        <v>130000</v>
      </c>
      <c r="AD186" s="97">
        <f t="shared" si="185"/>
        <v>391000</v>
      </c>
      <c r="AE186" s="96" t="e">
        <f t="shared" si="229"/>
        <v>#DIV/0!</v>
      </c>
      <c r="AG186" s="97">
        <f t="shared" si="187"/>
        <v>977000</v>
      </c>
      <c r="AH186" s="97">
        <f t="shared" si="188"/>
        <v>46.50166587339362</v>
      </c>
      <c r="AJ186" s="97">
        <f>AJ187+AJ188</f>
        <v>240000</v>
      </c>
      <c r="AK186" s="97">
        <f>AK187+AK188</f>
        <v>240000</v>
      </c>
      <c r="AL186" s="97">
        <f>AL187+AL188</f>
        <v>210000</v>
      </c>
      <c r="AM186" s="97">
        <f t="shared" si="189"/>
        <v>690000</v>
      </c>
      <c r="AN186" s="96" t="e">
        <f t="shared" si="230"/>
        <v>#DIV/0!</v>
      </c>
      <c r="AP186" s="97">
        <f>AP187+AP188</f>
        <v>180000</v>
      </c>
      <c r="AQ186" s="97">
        <f>AQ187+AQ188</f>
        <v>155000</v>
      </c>
      <c r="AR186" s="97">
        <f>AR187+AR188</f>
        <v>99000</v>
      </c>
      <c r="AS186" s="97">
        <f t="shared" si="191"/>
        <v>434000</v>
      </c>
      <c r="AT186" s="96" t="e">
        <f t="shared" si="231"/>
        <v>#DIV/0!</v>
      </c>
      <c r="AV186" s="97">
        <f t="shared" si="193"/>
        <v>1124000</v>
      </c>
      <c r="AW186" s="97">
        <f t="shared" si="194"/>
        <v>53.49833412660638</v>
      </c>
      <c r="AY186" s="97">
        <f t="shared" si="195"/>
        <v>2101000</v>
      </c>
      <c r="AZ186" s="97">
        <f t="shared" si="196"/>
        <v>100</v>
      </c>
      <c r="BB186" s="44">
        <f t="shared" si="232"/>
        <v>0</v>
      </c>
      <c r="BC186" s="97">
        <f t="shared" si="233"/>
        <v>0</v>
      </c>
      <c r="BD186" s="97">
        <f t="shared" si="234"/>
        <v>2101000</v>
      </c>
      <c r="BE186" s="483"/>
      <c r="BF186" s="90">
        <f t="shared" si="182"/>
        <v>0</v>
      </c>
    </row>
    <row r="187" spans="1:58" ht="30" customHeight="1" thickBot="1" x14ac:dyDescent="0.25">
      <c r="A187" s="12"/>
      <c r="B187" s="3"/>
      <c r="C187" s="3"/>
      <c r="D187" s="8"/>
      <c r="E187" s="7"/>
      <c r="F187" s="3"/>
      <c r="G187" s="4"/>
      <c r="H187" s="5"/>
      <c r="I187" s="6"/>
      <c r="J187" s="7"/>
      <c r="K187" s="59">
        <v>1</v>
      </c>
      <c r="L187" s="142"/>
      <c r="M187" s="8"/>
      <c r="N187" s="41" t="s">
        <v>31</v>
      </c>
      <c r="O187" s="98">
        <v>1660000</v>
      </c>
      <c r="P187" s="98"/>
      <c r="Q187" s="98"/>
      <c r="R187" s="98"/>
      <c r="S187" s="332">
        <v>2100000</v>
      </c>
      <c r="T187" s="98"/>
      <c r="U187" s="332">
        <v>260000</v>
      </c>
      <c r="V187" s="332">
        <v>163000</v>
      </c>
      <c r="W187" s="332">
        <v>163000</v>
      </c>
      <c r="X187" s="98">
        <f t="shared" si="183"/>
        <v>586000</v>
      </c>
      <c r="Y187" s="98">
        <f t="shared" si="184"/>
        <v>27.904761904761905</v>
      </c>
      <c r="AA187" s="332">
        <v>130000</v>
      </c>
      <c r="AB187" s="332">
        <v>130000</v>
      </c>
      <c r="AC187" s="332">
        <v>130000</v>
      </c>
      <c r="AD187" s="98">
        <f t="shared" si="185"/>
        <v>390000</v>
      </c>
      <c r="AE187" s="96" t="e">
        <f t="shared" si="229"/>
        <v>#DIV/0!</v>
      </c>
      <c r="AG187" s="98">
        <f t="shared" si="187"/>
        <v>976000</v>
      </c>
      <c r="AH187" s="98">
        <f t="shared" si="188"/>
        <v>46.476190476190474</v>
      </c>
      <c r="AJ187" s="332">
        <v>240000</v>
      </c>
      <c r="AK187" s="332">
        <v>240000</v>
      </c>
      <c r="AL187" s="332">
        <v>210000</v>
      </c>
      <c r="AM187" s="98">
        <f t="shared" si="189"/>
        <v>690000</v>
      </c>
      <c r="AN187" s="96" t="e">
        <f t="shared" si="230"/>
        <v>#DIV/0!</v>
      </c>
      <c r="AP187" s="332">
        <v>180000</v>
      </c>
      <c r="AQ187" s="332">
        <v>155000</v>
      </c>
      <c r="AR187" s="332">
        <v>99000</v>
      </c>
      <c r="AS187" s="98">
        <f t="shared" si="191"/>
        <v>434000</v>
      </c>
      <c r="AT187" s="96" t="e">
        <f t="shared" si="231"/>
        <v>#DIV/0!</v>
      </c>
      <c r="AV187" s="98">
        <f t="shared" si="193"/>
        <v>1124000</v>
      </c>
      <c r="AW187" s="98">
        <f t="shared" si="194"/>
        <v>53.523809523809526</v>
      </c>
      <c r="AY187" s="98">
        <f t="shared" si="195"/>
        <v>2100000</v>
      </c>
      <c r="AZ187" s="98">
        <f t="shared" si="196"/>
        <v>100</v>
      </c>
      <c r="BB187" s="98">
        <f t="shared" si="232"/>
        <v>0</v>
      </c>
      <c r="BC187" s="98">
        <f t="shared" si="233"/>
        <v>0</v>
      </c>
      <c r="BD187" s="98">
        <f t="shared" si="234"/>
        <v>2100000</v>
      </c>
      <c r="BE187" s="483"/>
      <c r="BF187" s="90">
        <f t="shared" si="182"/>
        <v>0</v>
      </c>
    </row>
    <row r="188" spans="1:58" ht="30" customHeight="1" x14ac:dyDescent="0.2">
      <c r="A188" s="12"/>
      <c r="B188" s="3"/>
      <c r="C188" s="3"/>
      <c r="D188" s="8"/>
      <c r="E188" s="7"/>
      <c r="F188" s="3"/>
      <c r="G188" s="4"/>
      <c r="H188" s="5"/>
      <c r="I188" s="6"/>
      <c r="J188" s="7"/>
      <c r="K188" s="59">
        <v>4</v>
      </c>
      <c r="L188" s="142"/>
      <c r="M188" s="8"/>
      <c r="N188" s="41" t="s">
        <v>67</v>
      </c>
      <c r="O188" s="98">
        <v>2000</v>
      </c>
      <c r="P188" s="98"/>
      <c r="Q188" s="98"/>
      <c r="R188" s="98"/>
      <c r="S188" s="332">
        <v>1000</v>
      </c>
      <c r="T188" s="98"/>
      <c r="U188" s="332"/>
      <c r="V188" s="332"/>
      <c r="W188" s="332">
        <v>0</v>
      </c>
      <c r="X188" s="98">
        <f t="shared" si="183"/>
        <v>0</v>
      </c>
      <c r="Y188" s="98">
        <f t="shared" si="184"/>
        <v>0</v>
      </c>
      <c r="AA188" s="332">
        <v>1000</v>
      </c>
      <c r="AB188" s="332">
        <v>0</v>
      </c>
      <c r="AC188" s="332">
        <v>0</v>
      </c>
      <c r="AD188" s="98">
        <f t="shared" si="185"/>
        <v>1000</v>
      </c>
      <c r="AE188" s="96" t="e">
        <f t="shared" si="229"/>
        <v>#DIV/0!</v>
      </c>
      <c r="AG188" s="98">
        <f t="shared" si="187"/>
        <v>1000</v>
      </c>
      <c r="AH188" s="98">
        <f t="shared" si="188"/>
        <v>100</v>
      </c>
      <c r="AJ188" s="332"/>
      <c r="AK188" s="332"/>
      <c r="AL188" s="332"/>
      <c r="AM188" s="98">
        <f t="shared" si="189"/>
        <v>0</v>
      </c>
      <c r="AN188" s="96" t="e">
        <f t="shared" si="230"/>
        <v>#DIV/0!</v>
      </c>
      <c r="AP188" s="332"/>
      <c r="AQ188" s="332"/>
      <c r="AR188" s="332"/>
      <c r="AS188" s="98">
        <f t="shared" si="191"/>
        <v>0</v>
      </c>
      <c r="AT188" s="96" t="e">
        <f t="shared" si="231"/>
        <v>#DIV/0!</v>
      </c>
      <c r="AV188" s="98">
        <f t="shared" si="193"/>
        <v>0</v>
      </c>
      <c r="AW188" s="98">
        <f t="shared" si="194"/>
        <v>0</v>
      </c>
      <c r="AY188" s="98">
        <f t="shared" si="195"/>
        <v>1000</v>
      </c>
      <c r="AZ188" s="98">
        <f t="shared" si="196"/>
        <v>100</v>
      </c>
      <c r="BB188" s="98">
        <f t="shared" si="232"/>
        <v>0</v>
      </c>
      <c r="BC188" s="98">
        <f t="shared" si="233"/>
        <v>0</v>
      </c>
      <c r="BD188" s="98">
        <f t="shared" si="234"/>
        <v>1000</v>
      </c>
      <c r="BE188" s="483"/>
      <c r="BF188" s="90">
        <f t="shared" si="182"/>
        <v>0</v>
      </c>
    </row>
    <row r="189" spans="1:58" ht="30" customHeight="1" x14ac:dyDescent="0.2">
      <c r="A189" s="12"/>
      <c r="B189" s="3"/>
      <c r="C189" s="3"/>
      <c r="D189" s="8"/>
      <c r="E189" s="7"/>
      <c r="F189" s="3"/>
      <c r="G189" s="4"/>
      <c r="H189" s="5"/>
      <c r="I189" s="6"/>
      <c r="J189" s="24" t="s">
        <v>69</v>
      </c>
      <c r="K189" s="27"/>
      <c r="L189" s="142"/>
      <c r="M189" s="8"/>
      <c r="N189" s="31" t="s">
        <v>16</v>
      </c>
      <c r="O189" s="44">
        <v>175000</v>
      </c>
      <c r="P189" s="97">
        <f>P190+P191+P192+P193</f>
        <v>0</v>
      </c>
      <c r="Q189" s="193">
        <f>Q190+Q191+Q192+Q193</f>
        <v>0</v>
      </c>
      <c r="R189" s="194">
        <f>R190+R191+R192+R193</f>
        <v>0</v>
      </c>
      <c r="S189" s="97">
        <f>S190+S191+S192+S193</f>
        <v>103000</v>
      </c>
      <c r="T189" s="97"/>
      <c r="U189" s="97">
        <f>U190+U191+U192+U193</f>
        <v>2000</v>
      </c>
      <c r="V189" s="97">
        <f>V190+V191+V192+V193</f>
        <v>6000</v>
      </c>
      <c r="W189" s="97">
        <f>W190+W191+W192+W193</f>
        <v>9000</v>
      </c>
      <c r="X189" s="97">
        <f t="shared" si="183"/>
        <v>17000</v>
      </c>
      <c r="Y189" s="97">
        <f t="shared" si="184"/>
        <v>16.50485436893204</v>
      </c>
      <c r="AA189" s="97">
        <f>AA190+AA191+AA192+AA193</f>
        <v>7000</v>
      </c>
      <c r="AB189" s="97">
        <f>AB190+AB191+AB192+AB193</f>
        <v>7000</v>
      </c>
      <c r="AC189" s="97">
        <f>AC190+AC191+AC192+AC193</f>
        <v>5000</v>
      </c>
      <c r="AD189" s="97">
        <f t="shared" si="185"/>
        <v>19000</v>
      </c>
      <c r="AE189" s="97">
        <f>AD189/(S189/100)</f>
        <v>18.446601941747574</v>
      </c>
      <c r="AG189" s="97">
        <f t="shared" si="187"/>
        <v>36000</v>
      </c>
      <c r="AH189" s="97">
        <f t="shared" si="188"/>
        <v>34.95145631067961</v>
      </c>
      <c r="AJ189" s="97">
        <f>AJ190+AJ191+AJ192+AJ193</f>
        <v>11000</v>
      </c>
      <c r="AK189" s="97">
        <f>AK190+AK191+AK192+AK193</f>
        <v>12000</v>
      </c>
      <c r="AL189" s="97">
        <f>AL190+AL191+AL192+AL193</f>
        <v>13000</v>
      </c>
      <c r="AM189" s="97">
        <f t="shared" si="189"/>
        <v>36000</v>
      </c>
      <c r="AN189" s="97">
        <f>AM189/(S189/100)</f>
        <v>34.95145631067961</v>
      </c>
      <c r="AP189" s="97">
        <f>AP190+AP191+AP192+AP193</f>
        <v>11000</v>
      </c>
      <c r="AQ189" s="97">
        <f>AQ190+AQ191+AQ192+AQ193</f>
        <v>11000</v>
      </c>
      <c r="AR189" s="97">
        <f>AR190+AR191+AR192+AR193</f>
        <v>9000</v>
      </c>
      <c r="AS189" s="97">
        <f t="shared" si="191"/>
        <v>31000</v>
      </c>
      <c r="AT189" s="97">
        <f>AS189/(S189/100)</f>
        <v>30.097087378640776</v>
      </c>
      <c r="AV189" s="97">
        <f t="shared" si="193"/>
        <v>67000</v>
      </c>
      <c r="AW189" s="97">
        <f t="shared" si="194"/>
        <v>65.048543689320383</v>
      </c>
      <c r="AY189" s="97">
        <f t="shared" si="195"/>
        <v>103000</v>
      </c>
      <c r="AZ189" s="97">
        <f t="shared" si="196"/>
        <v>100</v>
      </c>
      <c r="BB189" s="44">
        <f t="shared" si="232"/>
        <v>0</v>
      </c>
      <c r="BC189" s="97">
        <f t="shared" si="233"/>
        <v>0</v>
      </c>
      <c r="BD189" s="97">
        <f t="shared" si="234"/>
        <v>103000</v>
      </c>
      <c r="BE189" s="483"/>
      <c r="BF189" s="90">
        <f t="shared" si="182"/>
        <v>0</v>
      </c>
    </row>
    <row r="190" spans="1:58" ht="30" customHeight="1" x14ac:dyDescent="0.2">
      <c r="A190" s="12"/>
      <c r="B190" s="3"/>
      <c r="C190" s="3"/>
      <c r="D190" s="8"/>
      <c r="E190" s="7"/>
      <c r="F190" s="3"/>
      <c r="G190" s="4"/>
      <c r="H190" s="5"/>
      <c r="I190" s="6"/>
      <c r="J190" s="7"/>
      <c r="K190" s="59">
        <v>2</v>
      </c>
      <c r="L190" s="142"/>
      <c r="M190" s="8"/>
      <c r="N190" s="41" t="s">
        <v>17</v>
      </c>
      <c r="O190" s="45">
        <v>23000</v>
      </c>
      <c r="P190" s="98"/>
      <c r="Q190" s="98"/>
      <c r="R190" s="98"/>
      <c r="S190" s="332">
        <v>17000</v>
      </c>
      <c r="T190" s="98"/>
      <c r="U190" s="332">
        <v>1000</v>
      </c>
      <c r="V190" s="332">
        <v>0</v>
      </c>
      <c r="W190" s="332">
        <v>0</v>
      </c>
      <c r="X190" s="98">
        <f t="shared" si="183"/>
        <v>1000</v>
      </c>
      <c r="Y190" s="98">
        <f t="shared" si="184"/>
        <v>5.882352941176471</v>
      </c>
      <c r="AA190" s="332">
        <v>0</v>
      </c>
      <c r="AB190" s="332">
        <v>0</v>
      </c>
      <c r="AC190" s="332">
        <v>0</v>
      </c>
      <c r="AD190" s="98">
        <f t="shared" si="185"/>
        <v>0</v>
      </c>
      <c r="AE190" s="98">
        <f>AD190/(S190/100)</f>
        <v>0</v>
      </c>
      <c r="AG190" s="98">
        <f t="shared" si="187"/>
        <v>1000</v>
      </c>
      <c r="AH190" s="98">
        <f t="shared" si="188"/>
        <v>5.882352941176471</v>
      </c>
      <c r="AJ190" s="332">
        <v>2000</v>
      </c>
      <c r="AK190" s="332">
        <v>2000</v>
      </c>
      <c r="AL190" s="332">
        <v>3000</v>
      </c>
      <c r="AM190" s="98">
        <f t="shared" si="189"/>
        <v>7000</v>
      </c>
      <c r="AN190" s="98">
        <f>AM190/(S190/100)</f>
        <v>41.176470588235297</v>
      </c>
      <c r="AP190" s="332">
        <v>3000</v>
      </c>
      <c r="AQ190" s="332">
        <v>3000</v>
      </c>
      <c r="AR190" s="332">
        <v>3000</v>
      </c>
      <c r="AS190" s="98">
        <f t="shared" si="191"/>
        <v>9000</v>
      </c>
      <c r="AT190" s="98">
        <f>AS190/(S190/100)</f>
        <v>52.941176470588232</v>
      </c>
      <c r="AV190" s="98">
        <f t="shared" si="193"/>
        <v>16000</v>
      </c>
      <c r="AW190" s="98">
        <f t="shared" si="194"/>
        <v>94.117647058823536</v>
      </c>
      <c r="AY190" s="98">
        <f t="shared" si="195"/>
        <v>17000</v>
      </c>
      <c r="AZ190" s="98">
        <f t="shared" si="196"/>
        <v>100</v>
      </c>
      <c r="BB190" s="98">
        <f t="shared" si="232"/>
        <v>0</v>
      </c>
      <c r="BC190" s="98">
        <f t="shared" si="233"/>
        <v>0</v>
      </c>
      <c r="BD190" s="98">
        <f t="shared" si="234"/>
        <v>17000</v>
      </c>
      <c r="BE190" s="483"/>
      <c r="BF190" s="90">
        <f t="shared" si="182"/>
        <v>0</v>
      </c>
    </row>
    <row r="191" spans="1:58" ht="30" customHeight="1" x14ac:dyDescent="0.2">
      <c r="A191" s="12"/>
      <c r="B191" s="3"/>
      <c r="C191" s="3"/>
      <c r="D191" s="8"/>
      <c r="E191" s="7"/>
      <c r="F191" s="3"/>
      <c r="G191" s="4"/>
      <c r="H191" s="5"/>
      <c r="I191" s="6"/>
      <c r="J191" s="7"/>
      <c r="K191" s="59">
        <v>3</v>
      </c>
      <c r="L191" s="142"/>
      <c r="M191" s="8"/>
      <c r="N191" s="41" t="s">
        <v>18</v>
      </c>
      <c r="O191" s="45">
        <v>125000</v>
      </c>
      <c r="P191" s="98"/>
      <c r="Q191" s="98"/>
      <c r="R191" s="98"/>
      <c r="S191" s="332">
        <v>71000</v>
      </c>
      <c r="T191" s="98"/>
      <c r="U191" s="332">
        <v>0</v>
      </c>
      <c r="V191" s="332">
        <v>5000</v>
      </c>
      <c r="W191" s="332">
        <v>5000</v>
      </c>
      <c r="X191" s="98">
        <f t="shared" si="183"/>
        <v>10000</v>
      </c>
      <c r="Y191" s="98">
        <f t="shared" si="184"/>
        <v>14.084507042253522</v>
      </c>
      <c r="AA191" s="332">
        <v>5000</v>
      </c>
      <c r="AB191" s="332">
        <v>5000</v>
      </c>
      <c r="AC191" s="332">
        <v>5000</v>
      </c>
      <c r="AD191" s="98">
        <f t="shared" si="185"/>
        <v>15000</v>
      </c>
      <c r="AE191" s="98">
        <f>AD191/(S191/100)</f>
        <v>21.12676056338028</v>
      </c>
      <c r="AG191" s="98">
        <f t="shared" si="187"/>
        <v>25000</v>
      </c>
      <c r="AH191" s="98">
        <f t="shared" si="188"/>
        <v>35.2112676056338</v>
      </c>
      <c r="AJ191" s="332">
        <v>8000</v>
      </c>
      <c r="AK191" s="332">
        <v>9000</v>
      </c>
      <c r="AL191" s="332">
        <v>9000</v>
      </c>
      <c r="AM191" s="98">
        <f t="shared" si="189"/>
        <v>26000</v>
      </c>
      <c r="AN191" s="98">
        <f>AM191/(S191/100)</f>
        <v>36.619718309859152</v>
      </c>
      <c r="AP191" s="332">
        <v>7000</v>
      </c>
      <c r="AQ191" s="332">
        <v>7000</v>
      </c>
      <c r="AR191" s="332">
        <v>6000</v>
      </c>
      <c r="AS191" s="98">
        <f t="shared" si="191"/>
        <v>20000</v>
      </c>
      <c r="AT191" s="98">
        <f>AS191/(S191/100)</f>
        <v>28.169014084507044</v>
      </c>
      <c r="AV191" s="98">
        <f t="shared" si="193"/>
        <v>46000</v>
      </c>
      <c r="AW191" s="98">
        <f t="shared" si="194"/>
        <v>64.788732394366193</v>
      </c>
      <c r="AY191" s="98">
        <f t="shared" si="195"/>
        <v>71000</v>
      </c>
      <c r="AZ191" s="98">
        <f t="shared" si="196"/>
        <v>100</v>
      </c>
      <c r="BB191" s="98">
        <f t="shared" si="232"/>
        <v>0</v>
      </c>
      <c r="BC191" s="98">
        <f t="shared" si="233"/>
        <v>0</v>
      </c>
      <c r="BD191" s="98">
        <f t="shared" si="234"/>
        <v>71000</v>
      </c>
      <c r="BE191" s="483"/>
      <c r="BF191" s="90">
        <f t="shared" si="182"/>
        <v>0</v>
      </c>
    </row>
    <row r="192" spans="1:58" ht="30" customHeight="1" x14ac:dyDescent="0.2">
      <c r="A192" s="12"/>
      <c r="B192" s="3"/>
      <c r="C192" s="3"/>
      <c r="D192" s="8"/>
      <c r="E192" s="7"/>
      <c r="F192" s="3"/>
      <c r="G192" s="4"/>
      <c r="H192" s="5"/>
      <c r="I192" s="6"/>
      <c r="J192" s="7"/>
      <c r="K192" s="59">
        <v>5</v>
      </c>
      <c r="L192" s="142"/>
      <c r="M192" s="8"/>
      <c r="N192" s="41" t="s">
        <v>19</v>
      </c>
      <c r="O192" s="45">
        <v>9000</v>
      </c>
      <c r="P192" s="98"/>
      <c r="Q192" s="98"/>
      <c r="R192" s="98"/>
      <c r="S192" s="332">
        <v>7000</v>
      </c>
      <c r="T192" s="98"/>
      <c r="U192" s="332">
        <v>1000</v>
      </c>
      <c r="V192" s="332">
        <v>0</v>
      </c>
      <c r="W192" s="332">
        <v>4000</v>
      </c>
      <c r="X192" s="98">
        <f t="shared" si="183"/>
        <v>5000</v>
      </c>
      <c r="Y192" s="98">
        <f t="shared" si="184"/>
        <v>71.428571428571431</v>
      </c>
      <c r="AA192" s="332">
        <v>1000</v>
      </c>
      <c r="AB192" s="332">
        <v>1000</v>
      </c>
      <c r="AC192" s="332"/>
      <c r="AD192" s="98">
        <f t="shared" si="185"/>
        <v>2000</v>
      </c>
      <c r="AE192" s="98">
        <f>AD192/(S192/100)</f>
        <v>28.571428571428573</v>
      </c>
      <c r="AG192" s="98">
        <f t="shared" si="187"/>
        <v>7000</v>
      </c>
      <c r="AH192" s="98">
        <f t="shared" si="188"/>
        <v>100</v>
      </c>
      <c r="AJ192" s="332"/>
      <c r="AK192" s="332"/>
      <c r="AL192" s="332"/>
      <c r="AM192" s="98">
        <f t="shared" si="189"/>
        <v>0</v>
      </c>
      <c r="AN192" s="98">
        <f>AM192/(S192/100)</f>
        <v>0</v>
      </c>
      <c r="AP192" s="332"/>
      <c r="AQ192" s="332"/>
      <c r="AR192" s="332"/>
      <c r="AS192" s="98">
        <f t="shared" si="191"/>
        <v>0</v>
      </c>
      <c r="AT192" s="98">
        <f>AS192/(S192/100)</f>
        <v>0</v>
      </c>
      <c r="AV192" s="98">
        <f t="shared" si="193"/>
        <v>0</v>
      </c>
      <c r="AW192" s="98">
        <f t="shared" si="194"/>
        <v>0</v>
      </c>
      <c r="AY192" s="98">
        <f t="shared" si="195"/>
        <v>7000</v>
      </c>
      <c r="AZ192" s="98">
        <f t="shared" si="196"/>
        <v>100</v>
      </c>
      <c r="BB192" s="98">
        <f t="shared" si="232"/>
        <v>0</v>
      </c>
      <c r="BC192" s="98">
        <f t="shared" si="233"/>
        <v>0</v>
      </c>
      <c r="BD192" s="98">
        <f t="shared" si="234"/>
        <v>7000</v>
      </c>
      <c r="BE192" s="483"/>
      <c r="BF192" s="90">
        <f t="shared" si="182"/>
        <v>0</v>
      </c>
    </row>
    <row r="193" spans="1:58" ht="30" customHeight="1" x14ac:dyDescent="0.2">
      <c r="A193" s="12"/>
      <c r="B193" s="3"/>
      <c r="C193" s="3"/>
      <c r="D193" s="8"/>
      <c r="E193" s="7"/>
      <c r="F193" s="3"/>
      <c r="G193" s="4"/>
      <c r="H193" s="5"/>
      <c r="I193" s="6"/>
      <c r="J193" s="7"/>
      <c r="K193" s="59">
        <v>7</v>
      </c>
      <c r="L193" s="142"/>
      <c r="M193" s="8"/>
      <c r="N193" s="41" t="s">
        <v>110</v>
      </c>
      <c r="O193" s="45">
        <v>18000</v>
      </c>
      <c r="P193" s="98"/>
      <c r="Q193" s="98"/>
      <c r="R193" s="98"/>
      <c r="S193" s="332">
        <v>8000</v>
      </c>
      <c r="T193" s="98"/>
      <c r="U193" s="332">
        <v>0</v>
      </c>
      <c r="V193" s="332">
        <v>1000</v>
      </c>
      <c r="W193" s="332">
        <v>0</v>
      </c>
      <c r="X193" s="98">
        <f t="shared" si="183"/>
        <v>1000</v>
      </c>
      <c r="Y193" s="98">
        <f t="shared" si="184"/>
        <v>12.5</v>
      </c>
      <c r="AA193" s="332">
        <v>1000</v>
      </c>
      <c r="AB193" s="332">
        <v>1000</v>
      </c>
      <c r="AC193" s="332">
        <v>0</v>
      </c>
      <c r="AD193" s="98">
        <f t="shared" si="185"/>
        <v>2000</v>
      </c>
      <c r="AE193" s="98">
        <f>AD193/(S193/100)</f>
        <v>25</v>
      </c>
      <c r="AG193" s="98">
        <f t="shared" si="187"/>
        <v>3000</v>
      </c>
      <c r="AH193" s="98">
        <f t="shared" si="188"/>
        <v>37.5</v>
      </c>
      <c r="AJ193" s="332">
        <v>1000</v>
      </c>
      <c r="AK193" s="332">
        <v>1000</v>
      </c>
      <c r="AL193" s="332">
        <v>1000</v>
      </c>
      <c r="AM193" s="98">
        <f t="shared" si="189"/>
        <v>3000</v>
      </c>
      <c r="AN193" s="98">
        <f>AM193/(S193/100)</f>
        <v>37.5</v>
      </c>
      <c r="AP193" s="332">
        <v>1000</v>
      </c>
      <c r="AQ193" s="332">
        <v>1000</v>
      </c>
      <c r="AR193" s="332">
        <v>0</v>
      </c>
      <c r="AS193" s="98">
        <f t="shared" si="191"/>
        <v>2000</v>
      </c>
      <c r="AT193" s="98">
        <f>AS193/(S193/100)</f>
        <v>25</v>
      </c>
      <c r="AV193" s="98">
        <f t="shared" si="193"/>
        <v>5000</v>
      </c>
      <c r="AW193" s="98">
        <f t="shared" si="194"/>
        <v>62.5</v>
      </c>
      <c r="AY193" s="98">
        <f t="shared" si="195"/>
        <v>8000</v>
      </c>
      <c r="AZ193" s="98">
        <f t="shared" si="196"/>
        <v>100</v>
      </c>
      <c r="BB193" s="98">
        <f t="shared" si="232"/>
        <v>0</v>
      </c>
      <c r="BC193" s="98">
        <f t="shared" si="233"/>
        <v>0</v>
      </c>
      <c r="BD193" s="98">
        <f t="shared" si="234"/>
        <v>8000</v>
      </c>
      <c r="BE193" s="483"/>
      <c r="BF193" s="90">
        <f t="shared" si="182"/>
        <v>0</v>
      </c>
    </row>
    <row r="194" spans="1:58" ht="30" customHeight="1" x14ac:dyDescent="0.2">
      <c r="A194" s="12"/>
      <c r="B194" s="3"/>
      <c r="C194" s="3"/>
      <c r="D194" s="8"/>
      <c r="E194" s="7"/>
      <c r="F194" s="3"/>
      <c r="G194" s="21"/>
      <c r="H194" s="71" t="s">
        <v>72</v>
      </c>
      <c r="I194" s="66"/>
      <c r="J194" s="67"/>
      <c r="K194" s="170"/>
      <c r="L194" s="146"/>
      <c r="M194" s="116"/>
      <c r="N194" s="69" t="s">
        <v>100</v>
      </c>
      <c r="O194" s="70">
        <v>757000</v>
      </c>
      <c r="P194" s="103">
        <f>P195</f>
        <v>0</v>
      </c>
      <c r="Q194" s="200">
        <f>Q195</f>
        <v>0</v>
      </c>
      <c r="R194" s="201">
        <f>R195</f>
        <v>0</v>
      </c>
      <c r="S194" s="103">
        <f>S195</f>
        <v>525000</v>
      </c>
      <c r="T194" s="103"/>
      <c r="U194" s="103">
        <f>U195</f>
        <v>66000</v>
      </c>
      <c r="V194" s="103">
        <f>V195</f>
        <v>22000</v>
      </c>
      <c r="W194" s="103">
        <f>W195</f>
        <v>23000</v>
      </c>
      <c r="X194" s="103">
        <f>X195</f>
        <v>111000</v>
      </c>
      <c r="Y194" s="103">
        <f t="shared" si="184"/>
        <v>21.142857142857142</v>
      </c>
      <c r="AA194" s="103">
        <f>AA195</f>
        <v>33000</v>
      </c>
      <c r="AB194" s="103">
        <f>AB195</f>
        <v>34000</v>
      </c>
      <c r="AC194" s="103">
        <f>AC195</f>
        <v>31000</v>
      </c>
      <c r="AD194" s="103">
        <f>AD195</f>
        <v>98000</v>
      </c>
      <c r="AE194" s="103">
        <f t="shared" ref="AE194:AE204" si="235">AD194/(S194/100)</f>
        <v>18.666666666666668</v>
      </c>
      <c r="AG194" s="103">
        <f t="shared" si="187"/>
        <v>209000</v>
      </c>
      <c r="AH194" s="103">
        <f t="shared" si="188"/>
        <v>39.80952380952381</v>
      </c>
      <c r="AJ194" s="103">
        <f>AJ195</f>
        <v>54000</v>
      </c>
      <c r="AK194" s="103">
        <f>AK195</f>
        <v>85000</v>
      </c>
      <c r="AL194" s="103">
        <f>AL195</f>
        <v>79000</v>
      </c>
      <c r="AM194" s="103">
        <f>AM195</f>
        <v>218000</v>
      </c>
      <c r="AN194" s="103">
        <f t="shared" ref="AN194:AN204" si="236">AM194/(S194/100)</f>
        <v>41.523809523809526</v>
      </c>
      <c r="AP194" s="103">
        <f>AP195</f>
        <v>42000</v>
      </c>
      <c r="AQ194" s="103">
        <f>AQ195</f>
        <v>41000</v>
      </c>
      <c r="AR194" s="103">
        <f>AR195</f>
        <v>15000</v>
      </c>
      <c r="AS194" s="103">
        <f>AS195</f>
        <v>98000</v>
      </c>
      <c r="AT194" s="103">
        <f t="shared" ref="AT194:AT204" si="237">AS194/(S194/100)</f>
        <v>18.666666666666668</v>
      </c>
      <c r="AV194" s="103">
        <f>AV195</f>
        <v>316000</v>
      </c>
      <c r="AW194" s="103">
        <f t="shared" si="194"/>
        <v>60.19047619047619</v>
      </c>
      <c r="AY194" s="103">
        <f t="shared" si="195"/>
        <v>525000</v>
      </c>
      <c r="AZ194" s="103">
        <f t="shared" si="196"/>
        <v>100</v>
      </c>
      <c r="BB194" s="103">
        <f t="shared" si="232"/>
        <v>0</v>
      </c>
      <c r="BC194" s="98">
        <f t="shared" si="233"/>
        <v>0</v>
      </c>
      <c r="BD194" s="103">
        <f t="shared" si="234"/>
        <v>525000</v>
      </c>
      <c r="BE194" s="483"/>
      <c r="BF194" s="90">
        <f t="shared" si="182"/>
        <v>0</v>
      </c>
    </row>
    <row r="195" spans="1:58" ht="30" customHeight="1" x14ac:dyDescent="0.2">
      <c r="A195" s="12"/>
      <c r="B195" s="3"/>
      <c r="C195" s="3"/>
      <c r="D195" s="8"/>
      <c r="E195" s="7"/>
      <c r="F195" s="3"/>
      <c r="G195" s="4"/>
      <c r="H195" s="5"/>
      <c r="I195" s="23">
        <v>2</v>
      </c>
      <c r="J195" s="7"/>
      <c r="K195" s="27"/>
      <c r="L195" s="142"/>
      <c r="M195" s="8"/>
      <c r="N195" s="30" t="s">
        <v>126</v>
      </c>
      <c r="O195" s="46">
        <v>757000</v>
      </c>
      <c r="P195" s="100">
        <f>P196+P199+P201</f>
        <v>0</v>
      </c>
      <c r="Q195" s="202">
        <f>Q196+Q199+Q201</f>
        <v>0</v>
      </c>
      <c r="R195" s="203">
        <f>R196+R199+R201</f>
        <v>0</v>
      </c>
      <c r="S195" s="100">
        <f>S196+S199+S201</f>
        <v>525000</v>
      </c>
      <c r="T195" s="100"/>
      <c r="U195" s="100">
        <f>U196+U199+U201</f>
        <v>66000</v>
      </c>
      <c r="V195" s="100">
        <f>V196+V199+V201</f>
        <v>22000</v>
      </c>
      <c r="W195" s="100">
        <f>W196+W199+W201</f>
        <v>23000</v>
      </c>
      <c r="X195" s="100">
        <f>X196+X199+X201</f>
        <v>111000</v>
      </c>
      <c r="Y195" s="100">
        <f t="shared" si="184"/>
        <v>21.142857142857142</v>
      </c>
      <c r="AA195" s="100">
        <f>AA196+AA199+AA201</f>
        <v>33000</v>
      </c>
      <c r="AB195" s="100">
        <f>AB196+AB199+AB201</f>
        <v>34000</v>
      </c>
      <c r="AC195" s="100">
        <f>AC196+AC199+AC201</f>
        <v>31000</v>
      </c>
      <c r="AD195" s="100">
        <f>AD196+AD199+AD201</f>
        <v>98000</v>
      </c>
      <c r="AE195" s="100">
        <f t="shared" si="235"/>
        <v>18.666666666666668</v>
      </c>
      <c r="AG195" s="100">
        <f t="shared" si="187"/>
        <v>209000</v>
      </c>
      <c r="AH195" s="100">
        <f t="shared" si="188"/>
        <v>39.80952380952381</v>
      </c>
      <c r="AJ195" s="100">
        <f>AJ196+AJ199+AJ201</f>
        <v>54000</v>
      </c>
      <c r="AK195" s="100">
        <f>AK196+AK199+AK201</f>
        <v>85000</v>
      </c>
      <c r="AL195" s="100">
        <f>AL196+AL199+AL201</f>
        <v>79000</v>
      </c>
      <c r="AM195" s="100">
        <f>AM196+AM199+AM201</f>
        <v>218000</v>
      </c>
      <c r="AN195" s="100">
        <f t="shared" si="236"/>
        <v>41.523809523809526</v>
      </c>
      <c r="AP195" s="100">
        <f>AP196+AP199+AP201</f>
        <v>42000</v>
      </c>
      <c r="AQ195" s="100">
        <f>AQ196+AQ199+AQ201</f>
        <v>41000</v>
      </c>
      <c r="AR195" s="100">
        <f>AR196+AR199+AR201</f>
        <v>15000</v>
      </c>
      <c r="AS195" s="100">
        <f>AS196+AS199+AS201</f>
        <v>98000</v>
      </c>
      <c r="AT195" s="100">
        <f t="shared" si="237"/>
        <v>18.666666666666668</v>
      </c>
      <c r="AV195" s="100">
        <f>AV196+AV199+AV201</f>
        <v>316000</v>
      </c>
      <c r="AW195" s="100">
        <f t="shared" si="194"/>
        <v>60.19047619047619</v>
      </c>
      <c r="AY195" s="100">
        <f>AY196+AY199+AY201</f>
        <v>525000</v>
      </c>
      <c r="AZ195" s="100">
        <f t="shared" si="196"/>
        <v>100</v>
      </c>
      <c r="BB195" s="100">
        <f t="shared" si="232"/>
        <v>0</v>
      </c>
      <c r="BC195" s="98">
        <f t="shared" si="233"/>
        <v>0</v>
      </c>
      <c r="BD195" s="100">
        <f t="shared" si="234"/>
        <v>525000</v>
      </c>
      <c r="BE195" s="483"/>
      <c r="BF195" s="90">
        <f t="shared" si="182"/>
        <v>0</v>
      </c>
    </row>
    <row r="196" spans="1:58" ht="30" customHeight="1" x14ac:dyDescent="0.2">
      <c r="A196" s="12"/>
      <c r="B196" s="3"/>
      <c r="C196" s="3"/>
      <c r="D196" s="8"/>
      <c r="E196" s="7"/>
      <c r="F196" s="3"/>
      <c r="G196" s="4"/>
      <c r="H196" s="5"/>
      <c r="I196" s="6"/>
      <c r="J196" s="24" t="s">
        <v>74</v>
      </c>
      <c r="K196" s="27"/>
      <c r="L196" s="142"/>
      <c r="M196" s="8"/>
      <c r="N196" s="31" t="s">
        <v>24</v>
      </c>
      <c r="O196" s="44">
        <v>730000</v>
      </c>
      <c r="P196" s="97">
        <f>P197+P198</f>
        <v>0</v>
      </c>
      <c r="Q196" s="193">
        <f>Q197+Q198</f>
        <v>0</v>
      </c>
      <c r="R196" s="194">
        <f>R197+R198</f>
        <v>0</v>
      </c>
      <c r="S196" s="97">
        <f>S197+S198</f>
        <v>496000</v>
      </c>
      <c r="T196" s="97"/>
      <c r="U196" s="97">
        <f>U197+U198</f>
        <v>61000</v>
      </c>
      <c r="V196" s="97">
        <f>V197+V198</f>
        <v>20000</v>
      </c>
      <c r="W196" s="97">
        <f>W197+W198</f>
        <v>21000</v>
      </c>
      <c r="X196" s="97">
        <f t="shared" ref="X196:X204" si="238">SUM(U196:W196)</f>
        <v>102000</v>
      </c>
      <c r="Y196" s="97">
        <f t="shared" si="184"/>
        <v>20.56451612903226</v>
      </c>
      <c r="AA196" s="97">
        <f>AA197+AA198</f>
        <v>30000</v>
      </c>
      <c r="AB196" s="97">
        <f>AB197+AB198</f>
        <v>31000</v>
      </c>
      <c r="AC196" s="97">
        <f>AC197+AC198</f>
        <v>30000</v>
      </c>
      <c r="AD196" s="97">
        <f t="shared" ref="AD196:AD204" si="239">SUM(AA196:AC196)</f>
        <v>91000</v>
      </c>
      <c r="AE196" s="97">
        <f t="shared" si="235"/>
        <v>18.346774193548388</v>
      </c>
      <c r="AG196" s="97">
        <f t="shared" si="187"/>
        <v>193000</v>
      </c>
      <c r="AH196" s="97">
        <f t="shared" si="188"/>
        <v>38.911290322580648</v>
      </c>
      <c r="AJ196" s="97">
        <f>AJ197+AJ198</f>
        <v>51000</v>
      </c>
      <c r="AK196" s="97">
        <f>AK197+AK198</f>
        <v>81000</v>
      </c>
      <c r="AL196" s="97">
        <f>AL197+AL198</f>
        <v>75000</v>
      </c>
      <c r="AM196" s="97">
        <f t="shared" ref="AM196:AM204" si="240">SUM(AJ196:AL196)</f>
        <v>207000</v>
      </c>
      <c r="AN196" s="97">
        <f t="shared" si="236"/>
        <v>41.733870967741936</v>
      </c>
      <c r="AP196" s="97">
        <f>AP197+AP198</f>
        <v>41000</v>
      </c>
      <c r="AQ196" s="97">
        <f>AQ197+AQ198</f>
        <v>40000</v>
      </c>
      <c r="AR196" s="97">
        <f>AR197+AR198</f>
        <v>15000</v>
      </c>
      <c r="AS196" s="97">
        <f t="shared" ref="AS196:AS204" si="241">SUM(AP196:AR196)</f>
        <v>96000</v>
      </c>
      <c r="AT196" s="97">
        <f t="shared" si="237"/>
        <v>19.35483870967742</v>
      </c>
      <c r="AV196" s="97">
        <f t="shared" ref="AV196:AV204" si="242">AM196+AS196</f>
        <v>303000</v>
      </c>
      <c r="AW196" s="97">
        <f t="shared" si="194"/>
        <v>61.088709677419352</v>
      </c>
      <c r="AY196" s="97">
        <f t="shared" ref="AY196:AY204" si="243">AG196+AV196</f>
        <v>496000</v>
      </c>
      <c r="AZ196" s="97">
        <f t="shared" si="196"/>
        <v>100</v>
      </c>
      <c r="BB196" s="97">
        <f t="shared" si="232"/>
        <v>0</v>
      </c>
      <c r="BC196" s="98">
        <f t="shared" si="233"/>
        <v>0</v>
      </c>
      <c r="BD196" s="97">
        <f t="shared" si="234"/>
        <v>496000</v>
      </c>
      <c r="BE196" s="483"/>
      <c r="BF196" s="90">
        <f t="shared" si="182"/>
        <v>0</v>
      </c>
    </row>
    <row r="197" spans="1:58" ht="30" customHeight="1" x14ac:dyDescent="0.2">
      <c r="A197" s="12"/>
      <c r="B197" s="3"/>
      <c r="C197" s="3"/>
      <c r="D197" s="8"/>
      <c r="E197" s="7"/>
      <c r="F197" s="3"/>
      <c r="G197" s="4"/>
      <c r="H197" s="5"/>
      <c r="I197" s="6"/>
      <c r="J197" s="7"/>
      <c r="K197" s="59">
        <v>1</v>
      </c>
      <c r="L197" s="142"/>
      <c r="M197" s="8"/>
      <c r="N197" s="41" t="s">
        <v>31</v>
      </c>
      <c r="O197" s="45">
        <v>720000</v>
      </c>
      <c r="P197" s="98"/>
      <c r="Q197" s="98"/>
      <c r="R197" s="98"/>
      <c r="S197" s="98">
        <v>490000</v>
      </c>
      <c r="T197" s="98"/>
      <c r="U197" s="98">
        <v>60000</v>
      </c>
      <c r="V197" s="98">
        <v>20000</v>
      </c>
      <c r="W197" s="98">
        <v>20000</v>
      </c>
      <c r="X197" s="98">
        <f t="shared" ref="X197" si="244">SUM(U197:W197)</f>
        <v>100000</v>
      </c>
      <c r="Y197" s="98">
        <f t="shared" si="184"/>
        <v>20.408163265306122</v>
      </c>
      <c r="AA197" s="98">
        <v>30000</v>
      </c>
      <c r="AB197" s="98">
        <v>30000</v>
      </c>
      <c r="AC197" s="98">
        <v>30000</v>
      </c>
      <c r="AD197" s="98">
        <f t="shared" ref="AD197" si="245">SUM(AA197:AC197)</f>
        <v>90000</v>
      </c>
      <c r="AE197" s="98">
        <f t="shared" si="235"/>
        <v>18.367346938775512</v>
      </c>
      <c r="AG197" s="98">
        <f t="shared" si="187"/>
        <v>190000</v>
      </c>
      <c r="AH197" s="98">
        <f t="shared" si="188"/>
        <v>38.775510204081634</v>
      </c>
      <c r="AJ197" s="98">
        <v>50000</v>
      </c>
      <c r="AK197" s="98">
        <v>80000</v>
      </c>
      <c r="AL197" s="98">
        <v>75000</v>
      </c>
      <c r="AM197" s="98">
        <f t="shared" ref="AM197" si="246">SUM(AJ197:AL197)</f>
        <v>205000</v>
      </c>
      <c r="AN197" s="98">
        <f t="shared" si="236"/>
        <v>41.836734693877553</v>
      </c>
      <c r="AP197" s="98">
        <v>40000</v>
      </c>
      <c r="AQ197" s="98">
        <v>40000</v>
      </c>
      <c r="AR197" s="98">
        <v>15000</v>
      </c>
      <c r="AS197" s="98">
        <f t="shared" ref="AS197" si="247">SUM(AP197:AR197)</f>
        <v>95000</v>
      </c>
      <c r="AT197" s="98">
        <f t="shared" si="237"/>
        <v>19.387755102040817</v>
      </c>
      <c r="AV197" s="98">
        <f t="shared" si="242"/>
        <v>300000</v>
      </c>
      <c r="AW197" s="98">
        <f t="shared" si="194"/>
        <v>61.224489795918366</v>
      </c>
      <c r="AY197" s="98">
        <f t="shared" si="243"/>
        <v>490000</v>
      </c>
      <c r="AZ197" s="98">
        <f t="shared" si="196"/>
        <v>100</v>
      </c>
      <c r="BB197" s="98">
        <f t="shared" si="232"/>
        <v>0</v>
      </c>
      <c r="BC197" s="98">
        <f t="shared" si="233"/>
        <v>0</v>
      </c>
      <c r="BD197" s="98">
        <f t="shared" si="234"/>
        <v>490000</v>
      </c>
      <c r="BE197" s="483"/>
      <c r="BF197" s="90">
        <f t="shared" si="182"/>
        <v>0</v>
      </c>
    </row>
    <row r="198" spans="1:58" ht="30" customHeight="1" x14ac:dyDescent="0.2">
      <c r="A198" s="12"/>
      <c r="B198" s="3"/>
      <c r="C198" s="3"/>
      <c r="D198" s="8"/>
      <c r="E198" s="7"/>
      <c r="F198" s="3"/>
      <c r="G198" s="4"/>
      <c r="H198" s="5"/>
      <c r="I198" s="6"/>
      <c r="J198" s="7"/>
      <c r="K198" s="59">
        <v>4</v>
      </c>
      <c r="L198" s="142"/>
      <c r="M198" s="8"/>
      <c r="N198" s="41" t="s">
        <v>67</v>
      </c>
      <c r="O198" s="45">
        <v>10000</v>
      </c>
      <c r="P198" s="98"/>
      <c r="Q198" s="98"/>
      <c r="R198" s="98"/>
      <c r="S198" s="98">
        <v>6000</v>
      </c>
      <c r="T198" s="98"/>
      <c r="U198" s="98">
        <v>1000</v>
      </c>
      <c r="V198" s="98">
        <v>0</v>
      </c>
      <c r="W198" s="98">
        <v>1000</v>
      </c>
      <c r="X198" s="98">
        <f t="shared" si="238"/>
        <v>2000</v>
      </c>
      <c r="Y198" s="98">
        <f t="shared" si="184"/>
        <v>33.333333333333336</v>
      </c>
      <c r="AA198" s="98">
        <v>0</v>
      </c>
      <c r="AB198" s="98">
        <v>1000</v>
      </c>
      <c r="AC198" s="98">
        <v>0</v>
      </c>
      <c r="AD198" s="98">
        <f t="shared" si="239"/>
        <v>1000</v>
      </c>
      <c r="AE198" s="98">
        <f t="shared" si="235"/>
        <v>16.666666666666668</v>
      </c>
      <c r="AG198" s="98">
        <f t="shared" si="187"/>
        <v>3000</v>
      </c>
      <c r="AH198" s="98">
        <f t="shared" si="188"/>
        <v>50</v>
      </c>
      <c r="AJ198" s="98">
        <v>1000</v>
      </c>
      <c r="AK198" s="98">
        <v>1000</v>
      </c>
      <c r="AL198" s="98">
        <v>0</v>
      </c>
      <c r="AM198" s="98">
        <f t="shared" si="240"/>
        <v>2000</v>
      </c>
      <c r="AN198" s="98">
        <f t="shared" si="236"/>
        <v>33.333333333333336</v>
      </c>
      <c r="AP198" s="98">
        <v>1000</v>
      </c>
      <c r="AQ198" s="98">
        <v>0</v>
      </c>
      <c r="AR198" s="98">
        <v>0</v>
      </c>
      <c r="AS198" s="98">
        <f t="shared" si="241"/>
        <v>1000</v>
      </c>
      <c r="AT198" s="98">
        <f t="shared" si="237"/>
        <v>16.666666666666668</v>
      </c>
      <c r="AV198" s="98">
        <f t="shared" si="242"/>
        <v>3000</v>
      </c>
      <c r="AW198" s="98">
        <f t="shared" si="194"/>
        <v>50</v>
      </c>
      <c r="AY198" s="98">
        <f t="shared" si="243"/>
        <v>6000</v>
      </c>
      <c r="AZ198" s="98">
        <f t="shared" si="196"/>
        <v>100</v>
      </c>
      <c r="BB198" s="98">
        <f t="shared" si="232"/>
        <v>0</v>
      </c>
      <c r="BC198" s="98">
        <f t="shared" si="233"/>
        <v>0</v>
      </c>
      <c r="BD198" s="98">
        <f t="shared" si="234"/>
        <v>6000</v>
      </c>
      <c r="BE198" s="483"/>
      <c r="BF198" s="90">
        <f t="shared" si="182"/>
        <v>0</v>
      </c>
    </row>
    <row r="199" spans="1:58" ht="30" customHeight="1" x14ac:dyDescent="0.2">
      <c r="A199" s="12"/>
      <c r="B199" s="3"/>
      <c r="C199" s="3"/>
      <c r="D199" s="8"/>
      <c r="E199" s="7"/>
      <c r="F199" s="3"/>
      <c r="G199" s="4"/>
      <c r="H199" s="5"/>
      <c r="I199" s="6"/>
      <c r="J199" s="24" t="s">
        <v>68</v>
      </c>
      <c r="K199" s="27"/>
      <c r="L199" s="142"/>
      <c r="M199" s="8"/>
      <c r="N199" s="31" t="s">
        <v>32</v>
      </c>
      <c r="O199" s="44">
        <v>5000</v>
      </c>
      <c r="P199" s="97">
        <f>P200</f>
        <v>0</v>
      </c>
      <c r="Q199" s="193">
        <f>Q200</f>
        <v>0</v>
      </c>
      <c r="R199" s="194">
        <f>R200</f>
        <v>0</v>
      </c>
      <c r="S199" s="97">
        <f>S200</f>
        <v>4000</v>
      </c>
      <c r="T199" s="97"/>
      <c r="U199" s="97">
        <f>U200</f>
        <v>1000</v>
      </c>
      <c r="V199" s="97">
        <f>V200</f>
        <v>0</v>
      </c>
      <c r="W199" s="97">
        <f>W200</f>
        <v>0</v>
      </c>
      <c r="X199" s="97">
        <f t="shared" si="238"/>
        <v>1000</v>
      </c>
      <c r="Y199" s="97">
        <f t="shared" si="184"/>
        <v>25</v>
      </c>
      <c r="AA199" s="97">
        <f>AA200</f>
        <v>0</v>
      </c>
      <c r="AB199" s="97">
        <f>AB200</f>
        <v>1000</v>
      </c>
      <c r="AC199" s="97">
        <f>AC200</f>
        <v>0</v>
      </c>
      <c r="AD199" s="97">
        <f t="shared" si="239"/>
        <v>1000</v>
      </c>
      <c r="AE199" s="97">
        <f t="shared" si="235"/>
        <v>25</v>
      </c>
      <c r="AG199" s="97">
        <f t="shared" si="187"/>
        <v>2000</v>
      </c>
      <c r="AH199" s="97">
        <f t="shared" si="188"/>
        <v>50</v>
      </c>
      <c r="AJ199" s="97">
        <f>AJ200</f>
        <v>1000</v>
      </c>
      <c r="AK199" s="97">
        <f>AK200</f>
        <v>1000</v>
      </c>
      <c r="AL199" s="97">
        <f>AL200</f>
        <v>0</v>
      </c>
      <c r="AM199" s="97">
        <f t="shared" si="240"/>
        <v>2000</v>
      </c>
      <c r="AN199" s="97">
        <f t="shared" si="236"/>
        <v>50</v>
      </c>
      <c r="AP199" s="97">
        <f>AP200</f>
        <v>0</v>
      </c>
      <c r="AQ199" s="97">
        <f>AQ200</f>
        <v>0</v>
      </c>
      <c r="AR199" s="97">
        <f>AR200</f>
        <v>0</v>
      </c>
      <c r="AS199" s="97">
        <f t="shared" si="241"/>
        <v>0</v>
      </c>
      <c r="AT199" s="97">
        <f t="shared" si="237"/>
        <v>0</v>
      </c>
      <c r="AV199" s="97">
        <f t="shared" si="242"/>
        <v>2000</v>
      </c>
      <c r="AW199" s="97">
        <f t="shared" si="194"/>
        <v>50</v>
      </c>
      <c r="AY199" s="97">
        <f t="shared" si="243"/>
        <v>4000</v>
      </c>
      <c r="AZ199" s="97">
        <f t="shared" si="196"/>
        <v>100</v>
      </c>
      <c r="BB199" s="97">
        <f t="shared" si="232"/>
        <v>0</v>
      </c>
      <c r="BC199" s="98">
        <f t="shared" si="233"/>
        <v>0</v>
      </c>
      <c r="BD199" s="97">
        <f t="shared" si="234"/>
        <v>4000</v>
      </c>
      <c r="BE199" s="483"/>
      <c r="BF199" s="90">
        <f t="shared" si="182"/>
        <v>0</v>
      </c>
    </row>
    <row r="200" spans="1:58" ht="30" customHeight="1" x14ac:dyDescent="0.2">
      <c r="A200" s="12"/>
      <c r="B200" s="3"/>
      <c r="C200" s="3"/>
      <c r="D200" s="8"/>
      <c r="E200" s="7"/>
      <c r="F200" s="3"/>
      <c r="G200" s="4"/>
      <c r="H200" s="5"/>
      <c r="I200" s="6"/>
      <c r="J200" s="7"/>
      <c r="K200" s="59">
        <v>4</v>
      </c>
      <c r="L200" s="142"/>
      <c r="M200" s="8"/>
      <c r="N200" s="41" t="s">
        <v>67</v>
      </c>
      <c r="O200" s="45">
        <v>5000</v>
      </c>
      <c r="P200" s="98"/>
      <c r="Q200" s="98"/>
      <c r="R200" s="98"/>
      <c r="S200" s="98">
        <v>4000</v>
      </c>
      <c r="T200" s="98"/>
      <c r="U200" s="98">
        <v>1000</v>
      </c>
      <c r="V200" s="98">
        <v>0</v>
      </c>
      <c r="W200" s="98"/>
      <c r="X200" s="98">
        <f t="shared" si="238"/>
        <v>1000</v>
      </c>
      <c r="Y200" s="98">
        <f t="shared" si="184"/>
        <v>25</v>
      </c>
      <c r="AA200" s="98">
        <v>0</v>
      </c>
      <c r="AB200" s="98">
        <v>1000</v>
      </c>
      <c r="AC200" s="98">
        <v>0</v>
      </c>
      <c r="AD200" s="98">
        <f t="shared" si="239"/>
        <v>1000</v>
      </c>
      <c r="AE200" s="98">
        <f t="shared" si="235"/>
        <v>25</v>
      </c>
      <c r="AG200" s="98">
        <f t="shared" si="187"/>
        <v>2000</v>
      </c>
      <c r="AH200" s="98">
        <f t="shared" si="188"/>
        <v>50</v>
      </c>
      <c r="AJ200" s="547">
        <v>1000</v>
      </c>
      <c r="AK200" s="547">
        <v>1000</v>
      </c>
      <c r="AL200" s="547">
        <v>0</v>
      </c>
      <c r="AM200" s="98">
        <f t="shared" si="240"/>
        <v>2000</v>
      </c>
      <c r="AN200" s="98">
        <f t="shared" si="236"/>
        <v>50</v>
      </c>
      <c r="AP200" s="98">
        <v>0</v>
      </c>
      <c r="AQ200" s="98"/>
      <c r="AR200" s="98"/>
      <c r="AS200" s="98">
        <f t="shared" si="241"/>
        <v>0</v>
      </c>
      <c r="AT200" s="98">
        <f t="shared" si="237"/>
        <v>0</v>
      </c>
      <c r="AV200" s="98">
        <f t="shared" si="242"/>
        <v>2000</v>
      </c>
      <c r="AW200" s="98">
        <f t="shared" si="194"/>
        <v>50</v>
      </c>
      <c r="AY200" s="98">
        <f t="shared" si="243"/>
        <v>4000</v>
      </c>
      <c r="AZ200" s="98">
        <f t="shared" si="196"/>
        <v>100</v>
      </c>
      <c r="BB200" s="98">
        <f t="shared" si="232"/>
        <v>0</v>
      </c>
      <c r="BC200" s="98">
        <f t="shared" si="233"/>
        <v>0</v>
      </c>
      <c r="BD200" s="98">
        <f t="shared" si="234"/>
        <v>4000</v>
      </c>
      <c r="BE200" s="483"/>
      <c r="BF200" s="90">
        <f t="shared" si="182"/>
        <v>0</v>
      </c>
    </row>
    <row r="201" spans="1:58" ht="30" customHeight="1" x14ac:dyDescent="0.2">
      <c r="A201" s="12"/>
      <c r="B201" s="3"/>
      <c r="C201" s="3"/>
      <c r="D201" s="8"/>
      <c r="E201" s="7"/>
      <c r="F201" s="3"/>
      <c r="G201" s="4"/>
      <c r="H201" s="5"/>
      <c r="I201" s="6"/>
      <c r="J201" s="24" t="s">
        <v>69</v>
      </c>
      <c r="K201" s="27"/>
      <c r="L201" s="142"/>
      <c r="M201" s="8"/>
      <c r="N201" s="31" t="s">
        <v>16</v>
      </c>
      <c r="O201" s="44">
        <v>22000</v>
      </c>
      <c r="P201" s="97">
        <f>P202+P203+P204</f>
        <v>0</v>
      </c>
      <c r="Q201" s="193">
        <f>Q202+Q203+Q204</f>
        <v>0</v>
      </c>
      <c r="R201" s="194">
        <f>R202+R203+R204</f>
        <v>0</v>
      </c>
      <c r="S201" s="97">
        <f>S202+S203+S204</f>
        <v>25000</v>
      </c>
      <c r="T201" s="97"/>
      <c r="U201" s="97">
        <f>U202+U203+U204</f>
        <v>4000</v>
      </c>
      <c r="V201" s="97">
        <f>V202+V203+V204</f>
        <v>2000</v>
      </c>
      <c r="W201" s="97">
        <f>W202+W203+W204</f>
        <v>2000</v>
      </c>
      <c r="X201" s="97">
        <f t="shared" si="238"/>
        <v>8000</v>
      </c>
      <c r="Y201" s="97">
        <f t="shared" si="184"/>
        <v>32</v>
      </c>
      <c r="AA201" s="97">
        <f>AA202+AA203+AA204</f>
        <v>3000</v>
      </c>
      <c r="AB201" s="97">
        <f>AB202+AB203+AB204</f>
        <v>2000</v>
      </c>
      <c r="AC201" s="97">
        <f>AC202+AC203+AC204</f>
        <v>1000</v>
      </c>
      <c r="AD201" s="97">
        <f t="shared" si="239"/>
        <v>6000</v>
      </c>
      <c r="AE201" s="97">
        <f t="shared" si="235"/>
        <v>24</v>
      </c>
      <c r="AG201" s="97">
        <f t="shared" si="187"/>
        <v>14000</v>
      </c>
      <c r="AH201" s="97">
        <f t="shared" si="188"/>
        <v>56</v>
      </c>
      <c r="AJ201" s="97">
        <f>AJ202+AJ203+AJ204</f>
        <v>2000</v>
      </c>
      <c r="AK201" s="97">
        <f>AK202+AK203+AK204</f>
        <v>3000</v>
      </c>
      <c r="AL201" s="97">
        <f>AL202+AL203+AL204</f>
        <v>4000</v>
      </c>
      <c r="AM201" s="97">
        <f t="shared" si="240"/>
        <v>9000</v>
      </c>
      <c r="AN201" s="97">
        <f t="shared" si="236"/>
        <v>36</v>
      </c>
      <c r="AP201" s="97">
        <f>AP202+AP203+AP204</f>
        <v>1000</v>
      </c>
      <c r="AQ201" s="97">
        <f>AQ202+AQ203+AQ204</f>
        <v>1000</v>
      </c>
      <c r="AR201" s="97">
        <f>AR202+AR203+AR204</f>
        <v>0</v>
      </c>
      <c r="AS201" s="97">
        <f t="shared" si="241"/>
        <v>2000</v>
      </c>
      <c r="AT201" s="97">
        <f t="shared" si="237"/>
        <v>8</v>
      </c>
      <c r="AV201" s="97">
        <f t="shared" si="242"/>
        <v>11000</v>
      </c>
      <c r="AW201" s="97">
        <f t="shared" si="194"/>
        <v>44</v>
      </c>
      <c r="AY201" s="97">
        <f t="shared" si="243"/>
        <v>25000</v>
      </c>
      <c r="AZ201" s="97">
        <f t="shared" si="196"/>
        <v>100</v>
      </c>
      <c r="BB201" s="97">
        <f t="shared" si="232"/>
        <v>0</v>
      </c>
      <c r="BC201" s="98">
        <f t="shared" si="233"/>
        <v>0</v>
      </c>
      <c r="BD201" s="97">
        <f t="shared" si="234"/>
        <v>25000</v>
      </c>
      <c r="BE201" s="483"/>
      <c r="BF201" s="90">
        <f t="shared" si="182"/>
        <v>0</v>
      </c>
    </row>
    <row r="202" spans="1:58" ht="30" customHeight="1" x14ac:dyDescent="0.2">
      <c r="A202" s="12"/>
      <c r="B202" s="3"/>
      <c r="C202" s="3"/>
      <c r="D202" s="8"/>
      <c r="E202" s="7"/>
      <c r="F202" s="3"/>
      <c r="G202" s="4"/>
      <c r="H202" s="5"/>
      <c r="I202" s="6"/>
      <c r="J202" s="7"/>
      <c r="K202" s="59">
        <v>2</v>
      </c>
      <c r="L202" s="142"/>
      <c r="M202" s="8"/>
      <c r="N202" s="41" t="s">
        <v>17</v>
      </c>
      <c r="O202" s="45">
        <v>9000</v>
      </c>
      <c r="P202" s="98"/>
      <c r="Q202" s="98"/>
      <c r="R202" s="98"/>
      <c r="S202" s="98">
        <v>7000</v>
      </c>
      <c r="T202" s="98"/>
      <c r="U202" s="98">
        <v>1000</v>
      </c>
      <c r="V202" s="98">
        <v>0</v>
      </c>
      <c r="W202" s="98">
        <v>0</v>
      </c>
      <c r="X202" s="98">
        <f t="shared" si="238"/>
        <v>1000</v>
      </c>
      <c r="Y202" s="98">
        <f t="shared" si="184"/>
        <v>14.285714285714286</v>
      </c>
      <c r="AA202" s="98">
        <v>1000</v>
      </c>
      <c r="AB202" s="98">
        <v>1000</v>
      </c>
      <c r="AC202" s="98">
        <v>1000</v>
      </c>
      <c r="AD202" s="98">
        <f t="shared" si="239"/>
        <v>3000</v>
      </c>
      <c r="AE202" s="98">
        <f t="shared" si="235"/>
        <v>42.857142857142854</v>
      </c>
      <c r="AG202" s="98">
        <f t="shared" si="187"/>
        <v>4000</v>
      </c>
      <c r="AH202" s="98">
        <f t="shared" si="188"/>
        <v>57.142857142857146</v>
      </c>
      <c r="AJ202" s="98">
        <v>1000</v>
      </c>
      <c r="AK202" s="98">
        <v>1000</v>
      </c>
      <c r="AL202" s="98">
        <v>1000</v>
      </c>
      <c r="AM202" s="98">
        <f t="shared" si="240"/>
        <v>3000</v>
      </c>
      <c r="AN202" s="98">
        <f t="shared" si="236"/>
        <v>42.857142857142854</v>
      </c>
      <c r="AP202" s="98">
        <v>0</v>
      </c>
      <c r="AQ202" s="98">
        <v>0</v>
      </c>
      <c r="AR202" s="98">
        <v>0</v>
      </c>
      <c r="AS202" s="98">
        <f t="shared" si="241"/>
        <v>0</v>
      </c>
      <c r="AT202" s="98">
        <f t="shared" si="237"/>
        <v>0</v>
      </c>
      <c r="AV202" s="98">
        <f t="shared" si="242"/>
        <v>3000</v>
      </c>
      <c r="AW202" s="98">
        <f t="shared" si="194"/>
        <v>42.857142857142854</v>
      </c>
      <c r="AY202" s="98">
        <f t="shared" si="243"/>
        <v>7000</v>
      </c>
      <c r="AZ202" s="98">
        <f t="shared" si="196"/>
        <v>100</v>
      </c>
      <c r="BB202" s="98">
        <f t="shared" si="232"/>
        <v>0</v>
      </c>
      <c r="BC202" s="98">
        <f t="shared" si="233"/>
        <v>0</v>
      </c>
      <c r="BD202" s="98">
        <f t="shared" si="234"/>
        <v>7000</v>
      </c>
      <c r="BE202" s="483"/>
      <c r="BF202" s="90">
        <f t="shared" si="182"/>
        <v>0</v>
      </c>
    </row>
    <row r="203" spans="1:58" ht="30" customHeight="1" x14ac:dyDescent="0.2">
      <c r="A203" s="12"/>
      <c r="B203" s="3"/>
      <c r="C203" s="3"/>
      <c r="D203" s="8"/>
      <c r="E203" s="7"/>
      <c r="F203" s="3"/>
      <c r="G203" s="4"/>
      <c r="H203" s="5"/>
      <c r="I203" s="6"/>
      <c r="J203" s="7"/>
      <c r="K203" s="59">
        <v>5</v>
      </c>
      <c r="L203" s="142"/>
      <c r="M203" s="8"/>
      <c r="N203" s="41" t="s">
        <v>19</v>
      </c>
      <c r="O203" s="45">
        <v>6000</v>
      </c>
      <c r="P203" s="98"/>
      <c r="Q203" s="98"/>
      <c r="R203" s="98"/>
      <c r="S203" s="98">
        <v>8000</v>
      </c>
      <c r="T203" s="98"/>
      <c r="U203" s="98">
        <v>2000</v>
      </c>
      <c r="V203" s="98">
        <v>2000</v>
      </c>
      <c r="W203" s="98">
        <v>2000</v>
      </c>
      <c r="X203" s="98">
        <f t="shared" si="238"/>
        <v>6000</v>
      </c>
      <c r="Y203" s="98">
        <f t="shared" si="184"/>
        <v>75</v>
      </c>
      <c r="AA203" s="98">
        <v>1000</v>
      </c>
      <c r="AB203" s="98">
        <v>1000</v>
      </c>
      <c r="AC203" s="98">
        <v>0</v>
      </c>
      <c r="AD203" s="98">
        <f t="shared" si="239"/>
        <v>2000</v>
      </c>
      <c r="AE203" s="98">
        <f t="shared" si="235"/>
        <v>25</v>
      </c>
      <c r="AG203" s="98">
        <f t="shared" si="187"/>
        <v>8000</v>
      </c>
      <c r="AH203" s="98">
        <f t="shared" si="188"/>
        <v>100</v>
      </c>
      <c r="AJ203" s="98">
        <v>0</v>
      </c>
      <c r="AK203" s="98">
        <v>0</v>
      </c>
      <c r="AL203" s="98"/>
      <c r="AM203" s="98">
        <f t="shared" si="240"/>
        <v>0</v>
      </c>
      <c r="AN203" s="98">
        <f t="shared" si="236"/>
        <v>0</v>
      </c>
      <c r="AP203" s="98">
        <v>0</v>
      </c>
      <c r="AQ203" s="98">
        <v>0</v>
      </c>
      <c r="AR203" s="98"/>
      <c r="AS203" s="98">
        <f t="shared" si="241"/>
        <v>0</v>
      </c>
      <c r="AT203" s="98">
        <f t="shared" si="237"/>
        <v>0</v>
      </c>
      <c r="AV203" s="98">
        <f t="shared" si="242"/>
        <v>0</v>
      </c>
      <c r="AW203" s="98">
        <f t="shared" si="194"/>
        <v>0</v>
      </c>
      <c r="AY203" s="98">
        <f t="shared" si="243"/>
        <v>8000</v>
      </c>
      <c r="AZ203" s="98">
        <f t="shared" si="196"/>
        <v>100</v>
      </c>
      <c r="BB203" s="98">
        <f t="shared" si="232"/>
        <v>0</v>
      </c>
      <c r="BC203" s="98">
        <f t="shared" si="233"/>
        <v>0</v>
      </c>
      <c r="BD203" s="98">
        <f t="shared" si="234"/>
        <v>8000</v>
      </c>
      <c r="BE203" s="483"/>
      <c r="BF203" s="90">
        <f t="shared" si="182"/>
        <v>0</v>
      </c>
    </row>
    <row r="204" spans="1:58" ht="30" customHeight="1" x14ac:dyDescent="0.2">
      <c r="A204" s="12"/>
      <c r="B204" s="3"/>
      <c r="C204" s="3"/>
      <c r="D204" s="8"/>
      <c r="E204" s="7"/>
      <c r="F204" s="3"/>
      <c r="G204" s="4"/>
      <c r="H204" s="5"/>
      <c r="I204" s="6"/>
      <c r="J204" s="7"/>
      <c r="K204" s="59">
        <v>7</v>
      </c>
      <c r="L204" s="142"/>
      <c r="M204" s="8"/>
      <c r="N204" s="41" t="s">
        <v>110</v>
      </c>
      <c r="O204" s="45">
        <v>7000</v>
      </c>
      <c r="P204" s="98"/>
      <c r="Q204" s="98"/>
      <c r="R204" s="98"/>
      <c r="S204" s="98">
        <v>10000</v>
      </c>
      <c r="T204" s="98"/>
      <c r="U204" s="98">
        <v>1000</v>
      </c>
      <c r="V204" s="98">
        <v>0</v>
      </c>
      <c r="W204" s="98"/>
      <c r="X204" s="98">
        <f t="shared" si="238"/>
        <v>1000</v>
      </c>
      <c r="Y204" s="98">
        <f t="shared" si="184"/>
        <v>10</v>
      </c>
      <c r="AA204" s="98">
        <v>1000</v>
      </c>
      <c r="AB204" s="98">
        <v>0</v>
      </c>
      <c r="AC204" s="98">
        <v>0</v>
      </c>
      <c r="AD204" s="98">
        <f t="shared" si="239"/>
        <v>1000</v>
      </c>
      <c r="AE204" s="98">
        <f t="shared" si="235"/>
        <v>10</v>
      </c>
      <c r="AG204" s="98">
        <f t="shared" si="187"/>
        <v>2000</v>
      </c>
      <c r="AH204" s="98">
        <f t="shared" si="188"/>
        <v>20</v>
      </c>
      <c r="AJ204" s="98">
        <v>1000</v>
      </c>
      <c r="AK204" s="98">
        <v>2000</v>
      </c>
      <c r="AL204" s="98">
        <v>3000</v>
      </c>
      <c r="AM204" s="98">
        <f t="shared" si="240"/>
        <v>6000</v>
      </c>
      <c r="AN204" s="98">
        <f t="shared" si="236"/>
        <v>60</v>
      </c>
      <c r="AP204" s="98">
        <v>1000</v>
      </c>
      <c r="AQ204" s="98">
        <v>1000</v>
      </c>
      <c r="AR204" s="98">
        <v>0</v>
      </c>
      <c r="AS204" s="98">
        <f t="shared" si="241"/>
        <v>2000</v>
      </c>
      <c r="AT204" s="98">
        <f t="shared" si="237"/>
        <v>20</v>
      </c>
      <c r="AV204" s="98">
        <f t="shared" si="242"/>
        <v>8000</v>
      </c>
      <c r="AW204" s="98">
        <f t="shared" si="194"/>
        <v>80</v>
      </c>
      <c r="AY204" s="98">
        <f t="shared" si="243"/>
        <v>10000</v>
      </c>
      <c r="AZ204" s="98">
        <f t="shared" si="196"/>
        <v>100</v>
      </c>
      <c r="BB204" s="98">
        <f t="shared" si="232"/>
        <v>0</v>
      </c>
      <c r="BC204" s="98">
        <f t="shared" si="233"/>
        <v>0</v>
      </c>
      <c r="BD204" s="98">
        <f t="shared" si="234"/>
        <v>10000</v>
      </c>
      <c r="BE204" s="483"/>
      <c r="BF204" s="90">
        <f t="shared" ref="BF204:BF267" si="248">S204-AY204</f>
        <v>0</v>
      </c>
    </row>
    <row r="205" spans="1:58" ht="30" hidden="1" customHeight="1" x14ac:dyDescent="0.2">
      <c r="A205" s="12"/>
      <c r="B205" s="3"/>
      <c r="C205" s="3"/>
      <c r="D205" s="8"/>
      <c r="E205" s="7"/>
      <c r="F205" s="3"/>
      <c r="G205" s="21"/>
      <c r="H205" s="72" t="s">
        <v>75</v>
      </c>
      <c r="I205" s="88"/>
      <c r="J205" s="57"/>
      <c r="K205" s="171"/>
      <c r="L205" s="147"/>
      <c r="M205" s="58"/>
      <c r="N205" s="73" t="s">
        <v>101</v>
      </c>
      <c r="O205" s="60">
        <v>77000</v>
      </c>
      <c r="P205" s="104">
        <f>P206</f>
        <v>0</v>
      </c>
      <c r="Q205" s="204">
        <f>Q206</f>
        <v>0</v>
      </c>
      <c r="R205" s="205">
        <f>R206</f>
        <v>0</v>
      </c>
      <c r="S205" s="104">
        <f>S206</f>
        <v>0</v>
      </c>
      <c r="T205" s="104"/>
      <c r="U205" s="104">
        <f>U206</f>
        <v>0</v>
      </c>
      <c r="V205" s="104">
        <f>V206</f>
        <v>0</v>
      </c>
      <c r="W205" s="104">
        <f>W206</f>
        <v>0</v>
      </c>
      <c r="X205" s="104">
        <f>X206</f>
        <v>0</v>
      </c>
      <c r="Y205" s="104" t="e">
        <f t="shared" si="184"/>
        <v>#DIV/0!</v>
      </c>
      <c r="AA205" s="104">
        <f>AA206</f>
        <v>0</v>
      </c>
      <c r="AB205" s="104">
        <f>AB206</f>
        <v>0</v>
      </c>
      <c r="AC205" s="104">
        <f>AC206</f>
        <v>0</v>
      </c>
      <c r="AD205" s="104">
        <f>AD206</f>
        <v>0</v>
      </c>
      <c r="AE205" s="104" t="e">
        <f t="shared" si="186"/>
        <v>#DIV/0!</v>
      </c>
      <c r="AG205" s="104">
        <f t="shared" si="187"/>
        <v>0</v>
      </c>
      <c r="AH205" s="104" t="e">
        <f t="shared" si="188"/>
        <v>#DIV/0!</v>
      </c>
      <c r="AJ205" s="104">
        <f>AJ206</f>
        <v>0</v>
      </c>
      <c r="AK205" s="104">
        <f>AK206</f>
        <v>0</v>
      </c>
      <c r="AL205" s="104">
        <f>AL206</f>
        <v>0</v>
      </c>
      <c r="AM205" s="104">
        <f>AM206</f>
        <v>0</v>
      </c>
      <c r="AN205" s="104" t="e">
        <f t="shared" si="190"/>
        <v>#DIV/0!</v>
      </c>
      <c r="AP205" s="104">
        <f>AP206</f>
        <v>0</v>
      </c>
      <c r="AQ205" s="104">
        <f>AQ206</f>
        <v>0</v>
      </c>
      <c r="AR205" s="104">
        <f>AR206</f>
        <v>0</v>
      </c>
      <c r="AS205" s="104">
        <f>AS206</f>
        <v>0</v>
      </c>
      <c r="AT205" s="104" t="e">
        <f t="shared" si="192"/>
        <v>#DIV/0!</v>
      </c>
      <c r="AV205" s="104">
        <f t="shared" ref="AV205:AV212" si="249">AM205+AS205</f>
        <v>0</v>
      </c>
      <c r="AW205" s="104" t="e">
        <f t="shared" ref="AW205:AW212" si="250">AV205/(S205/100)</f>
        <v>#DIV/0!</v>
      </c>
      <c r="AY205" s="104">
        <f t="shared" ref="AY205:AY212" si="251">AG205+AV205</f>
        <v>0</v>
      </c>
      <c r="AZ205" s="354" t="e">
        <f t="shared" ref="AZ205:AZ212" si="252">AY205/(S205/100)</f>
        <v>#DIV/0!</v>
      </c>
      <c r="BB205" s="60">
        <f t="shared" ref="BB205:BB212" si="253">S205-AY205</f>
        <v>0</v>
      </c>
      <c r="BC205" s="104" t="e">
        <f t="shared" ref="BC205:BC212" si="254">BB205/(P205/100)</f>
        <v>#DIV/0!</v>
      </c>
      <c r="BD205" s="104">
        <f t="shared" ref="BD205:BD212" si="255">S205-BB205</f>
        <v>0</v>
      </c>
      <c r="BE205" s="483"/>
      <c r="BF205" s="90">
        <f t="shared" si="248"/>
        <v>0</v>
      </c>
    </row>
    <row r="206" spans="1:58" ht="30" hidden="1" customHeight="1" x14ac:dyDescent="0.2">
      <c r="A206" s="12"/>
      <c r="B206" s="3"/>
      <c r="C206" s="3"/>
      <c r="D206" s="8"/>
      <c r="E206" s="7"/>
      <c r="F206" s="3"/>
      <c r="G206" s="4"/>
      <c r="H206" s="5"/>
      <c r="I206" s="23">
        <v>2</v>
      </c>
      <c r="J206" s="7"/>
      <c r="K206" s="27"/>
      <c r="L206" s="142"/>
      <c r="M206" s="8"/>
      <c r="N206" s="30" t="s">
        <v>126</v>
      </c>
      <c r="O206" s="46">
        <v>77000</v>
      </c>
      <c r="P206" s="100">
        <f>P207+P209</f>
        <v>0</v>
      </c>
      <c r="Q206" s="100">
        <f>Q207+Q209</f>
        <v>0</v>
      </c>
      <c r="R206" s="100">
        <f>R207+R209</f>
        <v>0</v>
      </c>
      <c r="S206" s="100">
        <f>S207+S209</f>
        <v>0</v>
      </c>
      <c r="T206" s="100"/>
      <c r="U206" s="100">
        <f>U207+U209</f>
        <v>0</v>
      </c>
      <c r="V206" s="100">
        <f>V207+V209</f>
        <v>0</v>
      </c>
      <c r="W206" s="100">
        <f>W207+W209</f>
        <v>0</v>
      </c>
      <c r="X206" s="100">
        <f>X207+X209</f>
        <v>0</v>
      </c>
      <c r="Y206" s="100" t="e">
        <f t="shared" si="184"/>
        <v>#DIV/0!</v>
      </c>
      <c r="AA206" s="100">
        <f>AA207+AA209</f>
        <v>0</v>
      </c>
      <c r="AB206" s="100">
        <f>AB207+AB209</f>
        <v>0</v>
      </c>
      <c r="AC206" s="100">
        <f>AC207+AC209</f>
        <v>0</v>
      </c>
      <c r="AD206" s="100">
        <f>AD207+AD209</f>
        <v>0</v>
      </c>
      <c r="AE206" s="100" t="e">
        <f t="shared" si="186"/>
        <v>#DIV/0!</v>
      </c>
      <c r="AG206" s="100">
        <f t="shared" si="187"/>
        <v>0</v>
      </c>
      <c r="AH206" s="100" t="e">
        <f t="shared" si="188"/>
        <v>#DIV/0!</v>
      </c>
      <c r="AJ206" s="100">
        <f>AJ207+AJ209</f>
        <v>0</v>
      </c>
      <c r="AK206" s="100">
        <f>AK207+AK209</f>
        <v>0</v>
      </c>
      <c r="AL206" s="100">
        <f>AL207+AL209</f>
        <v>0</v>
      </c>
      <c r="AM206" s="100">
        <f>AM207+AM209</f>
        <v>0</v>
      </c>
      <c r="AN206" s="100" t="e">
        <f t="shared" si="190"/>
        <v>#DIV/0!</v>
      </c>
      <c r="AP206" s="100">
        <f>AP207+AP209</f>
        <v>0</v>
      </c>
      <c r="AQ206" s="100">
        <f>AQ207+AQ209</f>
        <v>0</v>
      </c>
      <c r="AR206" s="100">
        <f>AR207+AR209</f>
        <v>0</v>
      </c>
      <c r="AS206" s="100">
        <f>AS207+AS209</f>
        <v>0</v>
      </c>
      <c r="AT206" s="100" t="e">
        <f t="shared" si="192"/>
        <v>#DIV/0!</v>
      </c>
      <c r="AV206" s="100">
        <f t="shared" si="249"/>
        <v>0</v>
      </c>
      <c r="AW206" s="100" t="e">
        <f t="shared" si="250"/>
        <v>#DIV/0!</v>
      </c>
      <c r="AY206" s="100">
        <f t="shared" si="251"/>
        <v>0</v>
      </c>
      <c r="AZ206" s="352" t="e">
        <f t="shared" si="252"/>
        <v>#DIV/0!</v>
      </c>
      <c r="BB206" s="46">
        <f t="shared" si="253"/>
        <v>0</v>
      </c>
      <c r="BC206" s="100" t="e">
        <f t="shared" si="254"/>
        <v>#DIV/0!</v>
      </c>
      <c r="BD206" s="100">
        <f t="shared" si="255"/>
        <v>0</v>
      </c>
      <c r="BE206" s="483"/>
      <c r="BF206" s="90">
        <f t="shared" si="248"/>
        <v>0</v>
      </c>
    </row>
    <row r="207" spans="1:58" ht="30" hidden="1" customHeight="1" x14ac:dyDescent="0.2">
      <c r="A207" s="12"/>
      <c r="B207" s="3"/>
      <c r="C207" s="3"/>
      <c r="D207" s="8"/>
      <c r="E207" s="7"/>
      <c r="F207" s="3"/>
      <c r="G207" s="4"/>
      <c r="H207" s="5"/>
      <c r="I207" s="6"/>
      <c r="J207" s="24" t="s">
        <v>74</v>
      </c>
      <c r="K207" s="27"/>
      <c r="L207" s="142"/>
      <c r="M207" s="8"/>
      <c r="N207" s="31" t="s">
        <v>24</v>
      </c>
      <c r="O207" s="44">
        <v>70000</v>
      </c>
      <c r="P207" s="97">
        <f>P208</f>
        <v>0</v>
      </c>
      <c r="Q207" s="97">
        <f>Q208</f>
        <v>0</v>
      </c>
      <c r="R207" s="97">
        <f>R208</f>
        <v>0</v>
      </c>
      <c r="S207" s="97">
        <f>S208</f>
        <v>0</v>
      </c>
      <c r="T207" s="97"/>
      <c r="U207" s="97">
        <f>U208</f>
        <v>0</v>
      </c>
      <c r="V207" s="97">
        <f>V208</f>
        <v>0</v>
      </c>
      <c r="W207" s="97">
        <f>W208</f>
        <v>0</v>
      </c>
      <c r="X207" s="97">
        <f>X208</f>
        <v>0</v>
      </c>
      <c r="Y207" s="97" t="e">
        <f t="shared" ref="Y207:Y212" si="256">X207/(S207/100)</f>
        <v>#DIV/0!</v>
      </c>
      <c r="AA207" s="97">
        <f>AA208</f>
        <v>0</v>
      </c>
      <c r="AB207" s="97">
        <f>AB208</f>
        <v>0</v>
      </c>
      <c r="AC207" s="97">
        <f>AC208</f>
        <v>0</v>
      </c>
      <c r="AD207" s="97">
        <f>AD208</f>
        <v>0</v>
      </c>
      <c r="AE207" s="97" t="e">
        <f t="shared" ref="AE207:AE212" si="257">AD207/(S207/100)</f>
        <v>#DIV/0!</v>
      </c>
      <c r="AG207" s="97">
        <f t="shared" ref="AG207:AG212" si="258">X207+AD207</f>
        <v>0</v>
      </c>
      <c r="AH207" s="97" t="e">
        <f t="shared" ref="AH207:AH212" si="259">AG207/(S207/100)</f>
        <v>#DIV/0!</v>
      </c>
      <c r="AJ207" s="97">
        <f>AJ208</f>
        <v>0</v>
      </c>
      <c r="AK207" s="97">
        <f>AK208</f>
        <v>0</v>
      </c>
      <c r="AL207" s="97">
        <f>AL208</f>
        <v>0</v>
      </c>
      <c r="AM207" s="97">
        <f>AM208</f>
        <v>0</v>
      </c>
      <c r="AN207" s="97" t="e">
        <f t="shared" ref="AN207:AN212" si="260">AM207/(S207/100)</f>
        <v>#DIV/0!</v>
      </c>
      <c r="AP207" s="97">
        <f>AP208</f>
        <v>0</v>
      </c>
      <c r="AQ207" s="97">
        <f>AQ208</f>
        <v>0</v>
      </c>
      <c r="AR207" s="97">
        <f>AR208</f>
        <v>0</v>
      </c>
      <c r="AS207" s="97">
        <f>AS208</f>
        <v>0</v>
      </c>
      <c r="AT207" s="97" t="e">
        <f t="shared" ref="AT207:AT212" si="261">AS207/(S207/100)</f>
        <v>#DIV/0!</v>
      </c>
      <c r="AV207" s="97">
        <f t="shared" si="249"/>
        <v>0</v>
      </c>
      <c r="AW207" s="97" t="e">
        <f t="shared" si="250"/>
        <v>#DIV/0!</v>
      </c>
      <c r="AY207" s="97">
        <f t="shared" si="251"/>
        <v>0</v>
      </c>
      <c r="AZ207" s="350" t="e">
        <f t="shared" si="252"/>
        <v>#DIV/0!</v>
      </c>
      <c r="BB207" s="44">
        <f t="shared" si="253"/>
        <v>0</v>
      </c>
      <c r="BC207" s="97" t="e">
        <f t="shared" si="254"/>
        <v>#DIV/0!</v>
      </c>
      <c r="BD207" s="97">
        <f t="shared" si="255"/>
        <v>0</v>
      </c>
      <c r="BE207" s="483"/>
      <c r="BF207" s="90">
        <f t="shared" si="248"/>
        <v>0</v>
      </c>
    </row>
    <row r="208" spans="1:58" ht="30" hidden="1" customHeight="1" x14ac:dyDescent="0.2">
      <c r="A208" s="12"/>
      <c r="B208" s="3"/>
      <c r="C208" s="3"/>
      <c r="D208" s="8"/>
      <c r="E208" s="7"/>
      <c r="F208" s="3"/>
      <c r="G208" s="4"/>
      <c r="H208" s="5"/>
      <c r="I208" s="6"/>
      <c r="J208" s="7"/>
      <c r="K208" s="59">
        <v>1</v>
      </c>
      <c r="L208" s="142"/>
      <c r="M208" s="8"/>
      <c r="N208" s="41" t="s">
        <v>31</v>
      </c>
      <c r="O208" s="45">
        <v>70000</v>
      </c>
      <c r="P208" s="98"/>
      <c r="Q208" s="98"/>
      <c r="R208" s="98"/>
      <c r="S208" s="98"/>
      <c r="T208" s="98"/>
      <c r="U208" s="98"/>
      <c r="V208" s="98"/>
      <c r="W208" s="98"/>
      <c r="X208" s="98">
        <f>SUM(U208:W208)</f>
        <v>0</v>
      </c>
      <c r="Y208" s="98" t="e">
        <f t="shared" si="256"/>
        <v>#DIV/0!</v>
      </c>
      <c r="AA208" s="98"/>
      <c r="AB208" s="98"/>
      <c r="AC208" s="98"/>
      <c r="AD208" s="98">
        <f>SUM(AA208:AC208)</f>
        <v>0</v>
      </c>
      <c r="AE208" s="98" t="e">
        <f t="shared" si="257"/>
        <v>#DIV/0!</v>
      </c>
      <c r="AG208" s="98">
        <f t="shared" si="258"/>
        <v>0</v>
      </c>
      <c r="AH208" s="98" t="e">
        <f t="shared" si="259"/>
        <v>#DIV/0!</v>
      </c>
      <c r="AJ208" s="98"/>
      <c r="AK208" s="98"/>
      <c r="AL208" s="98"/>
      <c r="AM208" s="98">
        <f>SUM(AJ208:AL208)</f>
        <v>0</v>
      </c>
      <c r="AN208" s="98" t="e">
        <f t="shared" si="260"/>
        <v>#DIV/0!</v>
      </c>
      <c r="AP208" s="98"/>
      <c r="AQ208" s="98"/>
      <c r="AR208" s="98"/>
      <c r="AS208" s="98">
        <f>SUM(AP208:AR208)</f>
        <v>0</v>
      </c>
      <c r="AT208" s="98" t="e">
        <f t="shared" si="261"/>
        <v>#DIV/0!</v>
      </c>
      <c r="AV208" s="98">
        <f t="shared" si="249"/>
        <v>0</v>
      </c>
      <c r="AW208" s="98" t="e">
        <f t="shared" si="250"/>
        <v>#DIV/0!</v>
      </c>
      <c r="AY208" s="98">
        <f t="shared" si="251"/>
        <v>0</v>
      </c>
      <c r="AZ208" s="353" t="e">
        <f t="shared" si="252"/>
        <v>#DIV/0!</v>
      </c>
      <c r="BB208" s="98">
        <f t="shared" si="253"/>
        <v>0</v>
      </c>
      <c r="BC208" s="98" t="e">
        <f t="shared" si="254"/>
        <v>#DIV/0!</v>
      </c>
      <c r="BD208" s="98">
        <f t="shared" si="255"/>
        <v>0</v>
      </c>
      <c r="BE208" s="483"/>
      <c r="BF208" s="90">
        <f t="shared" si="248"/>
        <v>0</v>
      </c>
    </row>
    <row r="209" spans="1:58" ht="30" hidden="1" customHeight="1" x14ac:dyDescent="0.2">
      <c r="A209" s="12"/>
      <c r="B209" s="3"/>
      <c r="C209" s="3"/>
      <c r="D209" s="8"/>
      <c r="E209" s="7"/>
      <c r="F209" s="3"/>
      <c r="G209" s="4"/>
      <c r="H209" s="5"/>
      <c r="I209" s="6"/>
      <c r="J209" s="24" t="s">
        <v>69</v>
      </c>
      <c r="K209" s="27"/>
      <c r="L209" s="142"/>
      <c r="M209" s="8"/>
      <c r="N209" s="31" t="s">
        <v>16</v>
      </c>
      <c r="O209" s="44">
        <v>7000</v>
      </c>
      <c r="P209" s="97">
        <f>P210+P211+P212</f>
        <v>0</v>
      </c>
      <c r="Q209" s="193">
        <f>Q210+Q211+Q212</f>
        <v>0</v>
      </c>
      <c r="R209" s="194">
        <f>R210+R211+R212</f>
        <v>0</v>
      </c>
      <c r="S209" s="97">
        <f>S210+S211+S212</f>
        <v>0</v>
      </c>
      <c r="T209" s="97"/>
      <c r="U209" s="97">
        <f>U210+U211+U212</f>
        <v>0</v>
      </c>
      <c r="V209" s="97">
        <f>V210+V211+V212</f>
        <v>0</v>
      </c>
      <c r="W209" s="97">
        <f>W210+W211+W212</f>
        <v>0</v>
      </c>
      <c r="X209" s="97">
        <f>SUM(U209:W209)</f>
        <v>0</v>
      </c>
      <c r="Y209" s="97" t="e">
        <f t="shared" si="256"/>
        <v>#DIV/0!</v>
      </c>
      <c r="AA209" s="97">
        <f>AA210+AA211+AA212</f>
        <v>0</v>
      </c>
      <c r="AB209" s="97">
        <f>AB210+AB211+AB212</f>
        <v>0</v>
      </c>
      <c r="AC209" s="97">
        <f>AC210+AC211+AC212</f>
        <v>0</v>
      </c>
      <c r="AD209" s="97">
        <f>SUM(AA209:AC209)</f>
        <v>0</v>
      </c>
      <c r="AE209" s="97" t="e">
        <f t="shared" si="257"/>
        <v>#DIV/0!</v>
      </c>
      <c r="AG209" s="97">
        <f t="shared" si="258"/>
        <v>0</v>
      </c>
      <c r="AH209" s="97" t="e">
        <f t="shared" si="259"/>
        <v>#DIV/0!</v>
      </c>
      <c r="AJ209" s="97">
        <f>AJ210+AJ211+AJ212</f>
        <v>0</v>
      </c>
      <c r="AK209" s="97">
        <f>AK210+AK211+AK212</f>
        <v>0</v>
      </c>
      <c r="AL209" s="97">
        <f>AL210+AL211+AL212</f>
        <v>0</v>
      </c>
      <c r="AM209" s="97">
        <f>SUM(AJ209:AL209)</f>
        <v>0</v>
      </c>
      <c r="AN209" s="97" t="e">
        <f t="shared" si="260"/>
        <v>#DIV/0!</v>
      </c>
      <c r="AP209" s="97">
        <f>AP210+AP211+AP212</f>
        <v>0</v>
      </c>
      <c r="AQ209" s="97">
        <f>AQ210+AQ211+AQ212</f>
        <v>0</v>
      </c>
      <c r="AR209" s="97">
        <f>AR210+AR211+AR212</f>
        <v>0</v>
      </c>
      <c r="AS209" s="97">
        <f>SUM(AP209:AR209)</f>
        <v>0</v>
      </c>
      <c r="AT209" s="97" t="e">
        <f t="shared" si="261"/>
        <v>#DIV/0!</v>
      </c>
      <c r="AV209" s="97">
        <f t="shared" si="249"/>
        <v>0</v>
      </c>
      <c r="AW209" s="97" t="e">
        <f t="shared" si="250"/>
        <v>#DIV/0!</v>
      </c>
      <c r="AY209" s="97">
        <f t="shared" si="251"/>
        <v>0</v>
      </c>
      <c r="AZ209" s="350" t="e">
        <f t="shared" si="252"/>
        <v>#DIV/0!</v>
      </c>
      <c r="BB209" s="44">
        <f t="shared" si="253"/>
        <v>0</v>
      </c>
      <c r="BC209" s="97" t="e">
        <f t="shared" si="254"/>
        <v>#DIV/0!</v>
      </c>
      <c r="BD209" s="97">
        <f t="shared" si="255"/>
        <v>0</v>
      </c>
      <c r="BE209" s="483"/>
      <c r="BF209" s="90">
        <f t="shared" si="248"/>
        <v>0</v>
      </c>
    </row>
    <row r="210" spans="1:58" ht="30" hidden="1" customHeight="1" x14ac:dyDescent="0.2">
      <c r="A210" s="12"/>
      <c r="B210" s="3"/>
      <c r="C210" s="3"/>
      <c r="D210" s="8"/>
      <c r="E210" s="7"/>
      <c r="F210" s="3"/>
      <c r="G210" s="4"/>
      <c r="H210" s="5"/>
      <c r="I210" s="6"/>
      <c r="J210" s="7"/>
      <c r="K210" s="59">
        <v>2</v>
      </c>
      <c r="L210" s="142"/>
      <c r="M210" s="8"/>
      <c r="N210" s="41" t="s">
        <v>17</v>
      </c>
      <c r="O210" s="45">
        <v>4000</v>
      </c>
      <c r="P210" s="98"/>
      <c r="Q210" s="98"/>
      <c r="R210" s="98"/>
      <c r="S210" s="98"/>
      <c r="T210" s="98"/>
      <c r="U210" s="98"/>
      <c r="V210" s="98"/>
      <c r="W210" s="98"/>
      <c r="X210" s="98">
        <f>SUM(U210:W210)</f>
        <v>0</v>
      </c>
      <c r="Y210" s="98" t="e">
        <f t="shared" si="256"/>
        <v>#DIV/0!</v>
      </c>
      <c r="AA210" s="98"/>
      <c r="AB210" s="98"/>
      <c r="AC210" s="98"/>
      <c r="AD210" s="98">
        <f>SUM(AA210:AC210)</f>
        <v>0</v>
      </c>
      <c r="AE210" s="98" t="e">
        <f t="shared" si="257"/>
        <v>#DIV/0!</v>
      </c>
      <c r="AG210" s="98">
        <f t="shared" si="258"/>
        <v>0</v>
      </c>
      <c r="AH210" s="98" t="e">
        <f t="shared" si="259"/>
        <v>#DIV/0!</v>
      </c>
      <c r="AJ210" s="98"/>
      <c r="AK210" s="98"/>
      <c r="AL210" s="98"/>
      <c r="AM210" s="98">
        <f>SUM(AJ210:AL210)</f>
        <v>0</v>
      </c>
      <c r="AN210" s="98" t="e">
        <f t="shared" si="260"/>
        <v>#DIV/0!</v>
      </c>
      <c r="AP210" s="98"/>
      <c r="AQ210" s="98"/>
      <c r="AR210" s="98"/>
      <c r="AS210" s="98">
        <f>SUM(AP210:AR210)</f>
        <v>0</v>
      </c>
      <c r="AT210" s="98" t="e">
        <f t="shared" si="261"/>
        <v>#DIV/0!</v>
      </c>
      <c r="AV210" s="98">
        <f t="shared" si="249"/>
        <v>0</v>
      </c>
      <c r="AW210" s="98" t="e">
        <f t="shared" si="250"/>
        <v>#DIV/0!</v>
      </c>
      <c r="AY210" s="98">
        <f t="shared" si="251"/>
        <v>0</v>
      </c>
      <c r="AZ210" s="353" t="e">
        <f t="shared" si="252"/>
        <v>#DIV/0!</v>
      </c>
      <c r="BB210" s="98">
        <f t="shared" si="253"/>
        <v>0</v>
      </c>
      <c r="BC210" s="98" t="e">
        <f t="shared" si="254"/>
        <v>#DIV/0!</v>
      </c>
      <c r="BD210" s="98">
        <f t="shared" si="255"/>
        <v>0</v>
      </c>
      <c r="BE210" s="483"/>
      <c r="BF210" s="90">
        <f t="shared" si="248"/>
        <v>0</v>
      </c>
    </row>
    <row r="211" spans="1:58" ht="30" hidden="1" customHeight="1" x14ac:dyDescent="0.2">
      <c r="A211" s="12"/>
      <c r="B211" s="3"/>
      <c r="C211" s="3"/>
      <c r="D211" s="8"/>
      <c r="E211" s="7"/>
      <c r="F211" s="3"/>
      <c r="G211" s="4"/>
      <c r="H211" s="5"/>
      <c r="I211" s="6"/>
      <c r="J211" s="7"/>
      <c r="K211" s="59">
        <v>5</v>
      </c>
      <c r="L211" s="142"/>
      <c r="M211" s="8"/>
      <c r="N211" s="41" t="s">
        <v>19</v>
      </c>
      <c r="O211" s="45">
        <v>2000</v>
      </c>
      <c r="P211" s="98"/>
      <c r="Q211" s="98"/>
      <c r="R211" s="98"/>
      <c r="S211" s="98"/>
      <c r="T211" s="98"/>
      <c r="U211" s="98"/>
      <c r="V211" s="98"/>
      <c r="W211" s="98"/>
      <c r="X211" s="98">
        <f>SUM(U211:W211)</f>
        <v>0</v>
      </c>
      <c r="Y211" s="98" t="e">
        <f t="shared" si="256"/>
        <v>#DIV/0!</v>
      </c>
      <c r="AA211" s="98"/>
      <c r="AB211" s="98"/>
      <c r="AC211" s="98"/>
      <c r="AD211" s="98">
        <f>SUM(AA211:AC211)</f>
        <v>0</v>
      </c>
      <c r="AE211" s="98" t="e">
        <f t="shared" si="257"/>
        <v>#DIV/0!</v>
      </c>
      <c r="AG211" s="98">
        <f t="shared" si="258"/>
        <v>0</v>
      </c>
      <c r="AH211" s="98" t="e">
        <f t="shared" si="259"/>
        <v>#DIV/0!</v>
      </c>
      <c r="AJ211" s="98"/>
      <c r="AK211" s="98"/>
      <c r="AL211" s="98"/>
      <c r="AM211" s="98">
        <f>SUM(AJ211:AL211)</f>
        <v>0</v>
      </c>
      <c r="AN211" s="98" t="e">
        <f t="shared" si="260"/>
        <v>#DIV/0!</v>
      </c>
      <c r="AP211" s="98"/>
      <c r="AQ211" s="98"/>
      <c r="AR211" s="98"/>
      <c r="AS211" s="98">
        <f>SUM(AP211:AR211)</f>
        <v>0</v>
      </c>
      <c r="AT211" s="98" t="e">
        <f t="shared" si="261"/>
        <v>#DIV/0!</v>
      </c>
      <c r="AV211" s="98">
        <f t="shared" si="249"/>
        <v>0</v>
      </c>
      <c r="AW211" s="98" t="e">
        <f t="shared" si="250"/>
        <v>#DIV/0!</v>
      </c>
      <c r="AY211" s="98">
        <f t="shared" si="251"/>
        <v>0</v>
      </c>
      <c r="AZ211" s="353" t="e">
        <f t="shared" si="252"/>
        <v>#DIV/0!</v>
      </c>
      <c r="BB211" s="98">
        <f t="shared" si="253"/>
        <v>0</v>
      </c>
      <c r="BC211" s="98" t="e">
        <f t="shared" si="254"/>
        <v>#DIV/0!</v>
      </c>
      <c r="BD211" s="98">
        <f t="shared" si="255"/>
        <v>0</v>
      </c>
      <c r="BE211" s="483"/>
      <c r="BF211" s="90">
        <f t="shared" si="248"/>
        <v>0</v>
      </c>
    </row>
    <row r="212" spans="1:58" ht="30" hidden="1" customHeight="1" x14ac:dyDescent="0.2">
      <c r="A212" s="12"/>
      <c r="B212" s="3"/>
      <c r="C212" s="3"/>
      <c r="D212" s="8"/>
      <c r="E212" s="7"/>
      <c r="F212" s="3"/>
      <c r="G212" s="4"/>
      <c r="H212" s="5"/>
      <c r="I212" s="6"/>
      <c r="J212" s="7"/>
      <c r="K212" s="59">
        <v>7</v>
      </c>
      <c r="L212" s="142"/>
      <c r="M212" s="8"/>
      <c r="N212" s="41" t="s">
        <v>110</v>
      </c>
      <c r="O212" s="45">
        <v>1000</v>
      </c>
      <c r="P212" s="98"/>
      <c r="Q212" s="98"/>
      <c r="R212" s="98"/>
      <c r="S212" s="98"/>
      <c r="T212" s="98"/>
      <c r="U212" s="98"/>
      <c r="V212" s="98"/>
      <c r="W212" s="98"/>
      <c r="X212" s="98">
        <f>SUM(U212:W212)</f>
        <v>0</v>
      </c>
      <c r="Y212" s="98" t="e">
        <f t="shared" si="256"/>
        <v>#DIV/0!</v>
      </c>
      <c r="AA212" s="98"/>
      <c r="AB212" s="98"/>
      <c r="AC212" s="98"/>
      <c r="AD212" s="98">
        <f>SUM(AA212:AC212)</f>
        <v>0</v>
      </c>
      <c r="AE212" s="98" t="e">
        <f t="shared" si="257"/>
        <v>#DIV/0!</v>
      </c>
      <c r="AG212" s="98">
        <f t="shared" si="258"/>
        <v>0</v>
      </c>
      <c r="AH212" s="98" t="e">
        <f t="shared" si="259"/>
        <v>#DIV/0!</v>
      </c>
      <c r="AJ212" s="98"/>
      <c r="AK212" s="98"/>
      <c r="AL212" s="98"/>
      <c r="AM212" s="98">
        <f>SUM(AJ212:AL212)</f>
        <v>0</v>
      </c>
      <c r="AN212" s="98" t="e">
        <f t="shared" si="260"/>
        <v>#DIV/0!</v>
      </c>
      <c r="AP212" s="98"/>
      <c r="AQ212" s="98"/>
      <c r="AR212" s="98"/>
      <c r="AS212" s="98">
        <f>SUM(AP212:AR212)</f>
        <v>0</v>
      </c>
      <c r="AT212" s="98" t="e">
        <f t="shared" si="261"/>
        <v>#DIV/0!</v>
      </c>
      <c r="AV212" s="98">
        <f t="shared" si="249"/>
        <v>0</v>
      </c>
      <c r="AW212" s="98" t="e">
        <f t="shared" si="250"/>
        <v>#DIV/0!</v>
      </c>
      <c r="AY212" s="98">
        <f t="shared" si="251"/>
        <v>0</v>
      </c>
      <c r="AZ212" s="353" t="e">
        <f t="shared" si="252"/>
        <v>#DIV/0!</v>
      </c>
      <c r="BB212" s="98">
        <f t="shared" si="253"/>
        <v>0</v>
      </c>
      <c r="BC212" s="98" t="e">
        <f t="shared" si="254"/>
        <v>#DIV/0!</v>
      </c>
      <c r="BD212" s="98">
        <f t="shared" si="255"/>
        <v>0</v>
      </c>
      <c r="BE212" s="483"/>
      <c r="BF212" s="90">
        <f t="shared" si="248"/>
        <v>0</v>
      </c>
    </row>
    <row r="213" spans="1:58" ht="30" hidden="1" customHeight="1" x14ac:dyDescent="0.2">
      <c r="A213" s="12"/>
      <c r="B213" s="3"/>
      <c r="C213" s="3"/>
      <c r="D213" s="8"/>
      <c r="E213" s="7"/>
      <c r="F213" s="3"/>
      <c r="G213" s="4"/>
      <c r="H213" s="219" t="s">
        <v>164</v>
      </c>
      <c r="I213" s="220"/>
      <c r="J213" s="221"/>
      <c r="K213" s="222"/>
      <c r="L213" s="222"/>
      <c r="M213" s="223"/>
      <c r="N213" s="224" t="s">
        <v>165</v>
      </c>
      <c r="O213" s="225">
        <v>0</v>
      </c>
      <c r="P213" s="226">
        <f>P214</f>
        <v>0</v>
      </c>
      <c r="Q213" s="226">
        <f t="shared" ref="Q213:R215" si="262">Q214</f>
        <v>0</v>
      </c>
      <c r="R213" s="226">
        <f t="shared" si="262"/>
        <v>0</v>
      </c>
      <c r="S213" s="226">
        <f>S214</f>
        <v>0</v>
      </c>
      <c r="T213" s="226"/>
      <c r="U213" s="226">
        <f t="shared" ref="U213:W215" si="263">U214</f>
        <v>0</v>
      </c>
      <c r="V213" s="226">
        <f t="shared" si="263"/>
        <v>0</v>
      </c>
      <c r="W213" s="226">
        <f t="shared" si="263"/>
        <v>0</v>
      </c>
      <c r="X213" s="226">
        <f t="shared" ref="X213:X277" si="264">U213+V213+W213</f>
        <v>0</v>
      </c>
      <c r="Y213" s="226" t="e">
        <f t="shared" ref="Y213:Y277" si="265">X213/(S213/100)</f>
        <v>#DIV/0!</v>
      </c>
      <c r="AA213" s="226">
        <f t="shared" ref="AA213:AC215" si="266">AA214</f>
        <v>0</v>
      </c>
      <c r="AB213" s="226">
        <f t="shared" si="266"/>
        <v>0</v>
      </c>
      <c r="AC213" s="226">
        <f t="shared" si="266"/>
        <v>0</v>
      </c>
      <c r="AD213" s="226">
        <f t="shared" ref="AD213:AD277" si="267">AA213+AB213+AC213</f>
        <v>0</v>
      </c>
      <c r="AE213" s="226" t="e">
        <f t="shared" ref="AE213:AE264" si="268">AD213/(S213/100)</f>
        <v>#DIV/0!</v>
      </c>
      <c r="AG213" s="226">
        <f t="shared" ref="AG213:AG277" si="269">X213+AD213</f>
        <v>0</v>
      </c>
      <c r="AH213" s="226" t="e">
        <f t="shared" ref="AH213:AH277" si="270">AG213/(S213/100)</f>
        <v>#DIV/0!</v>
      </c>
      <c r="AJ213" s="226">
        <f t="shared" ref="AJ213:AL215" si="271">AJ214</f>
        <v>0</v>
      </c>
      <c r="AK213" s="226">
        <f t="shared" si="271"/>
        <v>0</v>
      </c>
      <c r="AL213" s="226">
        <f t="shared" si="271"/>
        <v>0</v>
      </c>
      <c r="AM213" s="226">
        <f t="shared" ref="AM213:AM277" si="272">AJ213+AK213+AL213</f>
        <v>0</v>
      </c>
      <c r="AN213" s="226" t="e">
        <f t="shared" ref="AN213:AN264" si="273">AM213/(S213/100)</f>
        <v>#DIV/0!</v>
      </c>
      <c r="AP213" s="226">
        <f t="shared" ref="AP213:AR215" si="274">AP214</f>
        <v>0</v>
      </c>
      <c r="AQ213" s="226">
        <f t="shared" si="274"/>
        <v>0</v>
      </c>
      <c r="AR213" s="226">
        <f t="shared" si="274"/>
        <v>0</v>
      </c>
      <c r="AS213" s="226">
        <f t="shared" ref="AS213:AS277" si="275">AP213+AQ213+AR213</f>
        <v>0</v>
      </c>
      <c r="AT213" s="226" t="e">
        <f t="shared" ref="AT213:AT264" si="276">AS213/(S213/100)</f>
        <v>#DIV/0!</v>
      </c>
      <c r="AV213" s="226">
        <f t="shared" ref="AV213:AV277" si="277">AM213+AS213</f>
        <v>0</v>
      </c>
      <c r="AW213" s="226" t="e">
        <f t="shared" ref="AW213:AW277" si="278">AV213/(S213/100)</f>
        <v>#DIV/0!</v>
      </c>
      <c r="AY213" s="226">
        <f t="shared" ref="AY213:AY277" si="279">AG213+AV213</f>
        <v>0</v>
      </c>
      <c r="AZ213" s="226" t="e">
        <f t="shared" ref="AZ213:AZ277" si="280">AY213/(S213/100)</f>
        <v>#DIV/0!</v>
      </c>
      <c r="BB213" s="225">
        <f t="shared" ref="BB213:BB222" si="281">S213-AY213</f>
        <v>0</v>
      </c>
      <c r="BC213" s="226" t="e">
        <f t="shared" ref="BC213:BC222" si="282">BB213/(S213/100)</f>
        <v>#DIV/0!</v>
      </c>
      <c r="BD213" s="226">
        <f t="shared" ref="BD213:BD222" si="283">S213-BB213</f>
        <v>0</v>
      </c>
      <c r="BE213" s="483"/>
      <c r="BF213" s="90">
        <f t="shared" si="248"/>
        <v>0</v>
      </c>
    </row>
    <row r="214" spans="1:58" ht="30" hidden="1" customHeight="1" thickBot="1" x14ac:dyDescent="0.25">
      <c r="A214" s="12"/>
      <c r="B214" s="3"/>
      <c r="C214" s="3"/>
      <c r="D214" s="8"/>
      <c r="E214" s="7"/>
      <c r="F214" s="3"/>
      <c r="G214" s="4"/>
      <c r="H214" s="5"/>
      <c r="I214" s="23">
        <v>2</v>
      </c>
      <c r="J214" s="7"/>
      <c r="K214" s="3"/>
      <c r="L214" s="3"/>
      <c r="M214" s="8"/>
      <c r="N214" s="30" t="s">
        <v>126</v>
      </c>
      <c r="O214" s="46">
        <v>0</v>
      </c>
      <c r="P214" s="95">
        <f>P215</f>
        <v>0</v>
      </c>
      <c r="Q214" s="95">
        <f t="shared" si="262"/>
        <v>0</v>
      </c>
      <c r="R214" s="95">
        <f t="shared" si="262"/>
        <v>0</v>
      </c>
      <c r="S214" s="95">
        <f>S215</f>
        <v>0</v>
      </c>
      <c r="T214" s="95"/>
      <c r="U214" s="95">
        <f t="shared" si="263"/>
        <v>0</v>
      </c>
      <c r="V214" s="95">
        <f t="shared" si="263"/>
        <v>0</v>
      </c>
      <c r="W214" s="95">
        <f t="shared" si="263"/>
        <v>0</v>
      </c>
      <c r="X214" s="95">
        <f t="shared" si="264"/>
        <v>0</v>
      </c>
      <c r="Y214" s="95" t="e">
        <f t="shared" si="265"/>
        <v>#DIV/0!</v>
      </c>
      <c r="AA214" s="95">
        <f t="shared" si="266"/>
        <v>0</v>
      </c>
      <c r="AB214" s="95">
        <f t="shared" si="266"/>
        <v>0</v>
      </c>
      <c r="AC214" s="95">
        <f t="shared" si="266"/>
        <v>0</v>
      </c>
      <c r="AD214" s="95">
        <f t="shared" si="267"/>
        <v>0</v>
      </c>
      <c r="AE214" s="95" t="e">
        <f t="shared" si="268"/>
        <v>#DIV/0!</v>
      </c>
      <c r="AG214" s="95">
        <f t="shared" si="269"/>
        <v>0</v>
      </c>
      <c r="AH214" s="95" t="e">
        <f t="shared" si="270"/>
        <v>#DIV/0!</v>
      </c>
      <c r="AJ214" s="95">
        <f t="shared" si="271"/>
        <v>0</v>
      </c>
      <c r="AK214" s="95">
        <f t="shared" si="271"/>
        <v>0</v>
      </c>
      <c r="AL214" s="95">
        <f t="shared" si="271"/>
        <v>0</v>
      </c>
      <c r="AM214" s="95">
        <f t="shared" si="272"/>
        <v>0</v>
      </c>
      <c r="AN214" s="95" t="e">
        <f t="shared" si="273"/>
        <v>#DIV/0!</v>
      </c>
      <c r="AP214" s="95">
        <f t="shared" si="274"/>
        <v>0</v>
      </c>
      <c r="AQ214" s="95">
        <f t="shared" si="274"/>
        <v>0</v>
      </c>
      <c r="AR214" s="95">
        <f t="shared" si="274"/>
        <v>0</v>
      </c>
      <c r="AS214" s="95">
        <f t="shared" si="275"/>
        <v>0</v>
      </c>
      <c r="AT214" s="95" t="e">
        <f t="shared" si="276"/>
        <v>#DIV/0!</v>
      </c>
      <c r="AV214" s="95">
        <f t="shared" si="277"/>
        <v>0</v>
      </c>
      <c r="AW214" s="95" t="e">
        <f t="shared" si="278"/>
        <v>#DIV/0!</v>
      </c>
      <c r="AY214" s="95">
        <f t="shared" si="279"/>
        <v>0</v>
      </c>
      <c r="AZ214" s="95" t="e">
        <f t="shared" si="280"/>
        <v>#DIV/0!</v>
      </c>
      <c r="BB214" s="46">
        <f t="shared" si="281"/>
        <v>0</v>
      </c>
      <c r="BC214" s="95" t="e">
        <f t="shared" si="282"/>
        <v>#DIV/0!</v>
      </c>
      <c r="BD214" s="95">
        <f t="shared" si="283"/>
        <v>0</v>
      </c>
      <c r="BE214" s="483"/>
      <c r="BF214" s="90">
        <f t="shared" si="248"/>
        <v>0</v>
      </c>
    </row>
    <row r="215" spans="1:58" ht="30" hidden="1" customHeight="1" thickBot="1" x14ac:dyDescent="0.25">
      <c r="A215" s="12"/>
      <c r="B215" s="3"/>
      <c r="C215" s="3"/>
      <c r="D215" s="8"/>
      <c r="E215" s="7"/>
      <c r="F215" s="3"/>
      <c r="G215" s="4"/>
      <c r="H215" s="19"/>
      <c r="I215" s="20"/>
      <c r="J215" s="24" t="s">
        <v>74</v>
      </c>
      <c r="K215" s="10"/>
      <c r="L215" s="10"/>
      <c r="M215" s="11"/>
      <c r="N215" s="31" t="s">
        <v>24</v>
      </c>
      <c r="O215" s="44" t="e">
        <f>SUM(#REF!)</f>
        <v>#REF!</v>
      </c>
      <c r="P215" s="62">
        <f>P216</f>
        <v>0</v>
      </c>
      <c r="Q215" s="62">
        <f t="shared" si="262"/>
        <v>0</v>
      </c>
      <c r="R215" s="62">
        <f t="shared" si="262"/>
        <v>0</v>
      </c>
      <c r="S215" s="62">
        <f>S216</f>
        <v>0</v>
      </c>
      <c r="T215" s="62"/>
      <c r="U215" s="62">
        <f>U216</f>
        <v>0</v>
      </c>
      <c r="V215" s="62">
        <f t="shared" si="263"/>
        <v>0</v>
      </c>
      <c r="W215" s="62">
        <f t="shared" si="263"/>
        <v>0</v>
      </c>
      <c r="X215" s="62">
        <f t="shared" si="264"/>
        <v>0</v>
      </c>
      <c r="Y215" s="50" t="e">
        <f t="shared" si="265"/>
        <v>#DIV/0!</v>
      </c>
      <c r="AA215" s="62">
        <f>AA216</f>
        <v>0</v>
      </c>
      <c r="AB215" s="62">
        <f t="shared" si="266"/>
        <v>0</v>
      </c>
      <c r="AC215" s="62">
        <f t="shared" si="266"/>
        <v>0</v>
      </c>
      <c r="AD215" s="62">
        <f t="shared" si="267"/>
        <v>0</v>
      </c>
      <c r="AE215" s="96" t="e">
        <f t="shared" si="268"/>
        <v>#DIV/0!</v>
      </c>
      <c r="AG215" s="62">
        <f t="shared" si="269"/>
        <v>0</v>
      </c>
      <c r="AH215" s="62" t="e">
        <f t="shared" si="270"/>
        <v>#DIV/0!</v>
      </c>
      <c r="AJ215" s="62">
        <f>AJ216</f>
        <v>0</v>
      </c>
      <c r="AK215" s="62">
        <f t="shared" si="271"/>
        <v>0</v>
      </c>
      <c r="AL215" s="62">
        <f t="shared" si="271"/>
        <v>0</v>
      </c>
      <c r="AM215" s="62">
        <f t="shared" si="272"/>
        <v>0</v>
      </c>
      <c r="AN215" s="96" t="e">
        <f t="shared" si="273"/>
        <v>#DIV/0!</v>
      </c>
      <c r="AP215" s="62">
        <f>AP216</f>
        <v>0</v>
      </c>
      <c r="AQ215" s="62">
        <f t="shared" si="274"/>
        <v>0</v>
      </c>
      <c r="AR215" s="62">
        <f t="shared" si="274"/>
        <v>0</v>
      </c>
      <c r="AS215" s="62">
        <f t="shared" si="275"/>
        <v>0</v>
      </c>
      <c r="AT215" s="96" t="e">
        <f t="shared" si="276"/>
        <v>#DIV/0!</v>
      </c>
      <c r="AV215" s="62">
        <f t="shared" si="277"/>
        <v>0</v>
      </c>
      <c r="AW215" s="50" t="e">
        <f t="shared" si="278"/>
        <v>#DIV/0!</v>
      </c>
      <c r="AY215" s="62">
        <f t="shared" si="279"/>
        <v>0</v>
      </c>
      <c r="AZ215" s="62" t="e">
        <f t="shared" si="280"/>
        <v>#DIV/0!</v>
      </c>
      <c r="BB215" s="44">
        <f t="shared" si="281"/>
        <v>0</v>
      </c>
      <c r="BC215" s="62" t="e">
        <f t="shared" si="282"/>
        <v>#DIV/0!</v>
      </c>
      <c r="BD215" s="62">
        <f t="shared" si="283"/>
        <v>0</v>
      </c>
      <c r="BE215" s="483"/>
      <c r="BF215" s="90">
        <f t="shared" si="248"/>
        <v>0</v>
      </c>
    </row>
    <row r="216" spans="1:58" ht="30" hidden="1" customHeight="1" x14ac:dyDescent="0.2">
      <c r="A216" s="12"/>
      <c r="B216" s="3"/>
      <c r="C216" s="3"/>
      <c r="D216" s="8"/>
      <c r="E216" s="7"/>
      <c r="F216" s="3"/>
      <c r="G216" s="4"/>
      <c r="H216" s="5"/>
      <c r="I216" s="6"/>
      <c r="J216" s="7"/>
      <c r="K216" s="59">
        <v>1</v>
      </c>
      <c r="L216" s="142"/>
      <c r="M216" s="8"/>
      <c r="N216" s="41" t="s">
        <v>31</v>
      </c>
      <c r="O216" s="45" t="e">
        <f>SUM(#REF!)</f>
        <v>#REF!</v>
      </c>
      <c r="P216" s="98"/>
      <c r="Q216" s="98"/>
      <c r="R216" s="98"/>
      <c r="S216" s="98"/>
      <c r="T216" s="98"/>
      <c r="U216" s="98"/>
      <c r="V216" s="98"/>
      <c r="W216" s="98"/>
      <c r="X216" s="98">
        <f t="shared" si="264"/>
        <v>0</v>
      </c>
      <c r="Y216" s="50" t="e">
        <f t="shared" si="265"/>
        <v>#DIV/0!</v>
      </c>
      <c r="AA216" s="98"/>
      <c r="AB216" s="98"/>
      <c r="AC216" s="98"/>
      <c r="AD216" s="98">
        <f t="shared" si="267"/>
        <v>0</v>
      </c>
      <c r="AE216" s="96" t="e">
        <f t="shared" si="268"/>
        <v>#DIV/0!</v>
      </c>
      <c r="AG216" s="98">
        <f t="shared" si="269"/>
        <v>0</v>
      </c>
      <c r="AH216" s="98" t="e">
        <f t="shared" si="270"/>
        <v>#DIV/0!</v>
      </c>
      <c r="AJ216" s="98"/>
      <c r="AK216" s="98"/>
      <c r="AL216" s="98"/>
      <c r="AM216" s="98">
        <f t="shared" si="272"/>
        <v>0</v>
      </c>
      <c r="AN216" s="96" t="e">
        <f t="shared" si="273"/>
        <v>#DIV/0!</v>
      </c>
      <c r="AP216" s="98"/>
      <c r="AQ216" s="98"/>
      <c r="AR216" s="98"/>
      <c r="AS216" s="98">
        <f t="shared" si="275"/>
        <v>0</v>
      </c>
      <c r="AT216" s="96" t="e">
        <f t="shared" si="276"/>
        <v>#DIV/0!</v>
      </c>
      <c r="AV216" s="98">
        <f t="shared" si="277"/>
        <v>0</v>
      </c>
      <c r="AW216" s="50" t="e">
        <f t="shared" si="278"/>
        <v>#DIV/0!</v>
      </c>
      <c r="AY216" s="98">
        <f t="shared" si="279"/>
        <v>0</v>
      </c>
      <c r="AZ216" s="98" t="e">
        <f t="shared" si="280"/>
        <v>#DIV/0!</v>
      </c>
      <c r="BB216" s="98">
        <f t="shared" si="281"/>
        <v>0</v>
      </c>
      <c r="BC216" s="98" t="e">
        <f t="shared" si="282"/>
        <v>#DIV/0!</v>
      </c>
      <c r="BD216" s="98">
        <f t="shared" si="283"/>
        <v>0</v>
      </c>
      <c r="BE216" s="483"/>
      <c r="BF216" s="90">
        <f t="shared" si="248"/>
        <v>0</v>
      </c>
    </row>
    <row r="217" spans="1:58" ht="30" customHeight="1" x14ac:dyDescent="0.2">
      <c r="A217" s="134"/>
      <c r="B217" s="135"/>
      <c r="C217" s="135"/>
      <c r="D217" s="227" t="s">
        <v>143</v>
      </c>
      <c r="E217" s="137"/>
      <c r="F217" s="135"/>
      <c r="G217" s="228"/>
      <c r="H217" s="229"/>
      <c r="I217" s="230"/>
      <c r="J217" s="137"/>
      <c r="K217" s="231"/>
      <c r="L217" s="232"/>
      <c r="M217" s="136"/>
      <c r="N217" s="233" t="s">
        <v>56</v>
      </c>
      <c r="O217" s="234">
        <v>9943000</v>
      </c>
      <c r="P217" s="235">
        <f>P218</f>
        <v>0</v>
      </c>
      <c r="Q217" s="235">
        <f t="shared" ref="P217:W219" si="284">Q218</f>
        <v>0</v>
      </c>
      <c r="R217" s="235">
        <f t="shared" si="284"/>
        <v>0</v>
      </c>
      <c r="S217" s="235">
        <f>S218</f>
        <v>15319000</v>
      </c>
      <c r="T217" s="235"/>
      <c r="U217" s="235">
        <f>U218</f>
        <v>2296000</v>
      </c>
      <c r="V217" s="235">
        <f>V218</f>
        <v>901000</v>
      </c>
      <c r="W217" s="235">
        <f>W218</f>
        <v>903000</v>
      </c>
      <c r="X217" s="235">
        <f t="shared" si="264"/>
        <v>4100000</v>
      </c>
      <c r="Y217" s="235">
        <f t="shared" si="265"/>
        <v>26.764149095893988</v>
      </c>
      <c r="AA217" s="235">
        <f>AA218</f>
        <v>1328000</v>
      </c>
      <c r="AB217" s="235">
        <f>AB218</f>
        <v>1327000</v>
      </c>
      <c r="AC217" s="235">
        <f>AC218</f>
        <v>1328000</v>
      </c>
      <c r="AD217" s="235">
        <f t="shared" si="267"/>
        <v>3983000</v>
      </c>
      <c r="AE217" s="235">
        <f t="shared" si="268"/>
        <v>26.000391670474574</v>
      </c>
      <c r="AG217" s="235">
        <f t="shared" si="269"/>
        <v>8083000</v>
      </c>
      <c r="AH217" s="235">
        <f t="shared" si="270"/>
        <v>52.764540766368562</v>
      </c>
      <c r="AJ217" s="235">
        <f>AJ218</f>
        <v>1331000</v>
      </c>
      <c r="AK217" s="235">
        <f>AK218</f>
        <v>1329000</v>
      </c>
      <c r="AL217" s="235">
        <f>AL218</f>
        <v>1334000</v>
      </c>
      <c r="AM217" s="235">
        <f t="shared" si="272"/>
        <v>3994000</v>
      </c>
      <c r="AN217" s="235">
        <f t="shared" si="273"/>
        <v>26.072197924146487</v>
      </c>
      <c r="AP217" s="235">
        <f>AP218</f>
        <v>1070000</v>
      </c>
      <c r="AQ217" s="235">
        <f>AQ218</f>
        <v>1103000</v>
      </c>
      <c r="AR217" s="235">
        <f>AR218</f>
        <v>1069000</v>
      </c>
      <c r="AS217" s="235">
        <f t="shared" si="275"/>
        <v>3242000</v>
      </c>
      <c r="AT217" s="235">
        <f t="shared" si="276"/>
        <v>21.163261309484952</v>
      </c>
      <c r="AV217" s="235">
        <f t="shared" si="277"/>
        <v>7236000</v>
      </c>
      <c r="AW217" s="235">
        <f t="shared" si="278"/>
        <v>47.235459233631438</v>
      </c>
      <c r="AY217" s="235">
        <f t="shared" si="279"/>
        <v>15319000</v>
      </c>
      <c r="AZ217" s="235">
        <f t="shared" si="280"/>
        <v>100</v>
      </c>
      <c r="BB217" s="234">
        <f t="shared" si="281"/>
        <v>0</v>
      </c>
      <c r="BC217" s="235">
        <f t="shared" si="282"/>
        <v>0</v>
      </c>
      <c r="BD217" s="235">
        <f t="shared" si="283"/>
        <v>15319000</v>
      </c>
      <c r="BE217" s="483"/>
      <c r="BF217" s="90">
        <f t="shared" si="248"/>
        <v>0</v>
      </c>
    </row>
    <row r="218" spans="1:58" ht="30" customHeight="1" x14ac:dyDescent="0.2">
      <c r="A218" s="12"/>
      <c r="B218" s="3"/>
      <c r="C218" s="3"/>
      <c r="D218" s="8"/>
      <c r="E218" s="1" t="s">
        <v>73</v>
      </c>
      <c r="F218" s="3"/>
      <c r="G218" s="4"/>
      <c r="H218" s="5"/>
      <c r="I218" s="6"/>
      <c r="J218" s="7"/>
      <c r="K218" s="27"/>
      <c r="L218" s="142"/>
      <c r="M218" s="8"/>
      <c r="N218" s="40" t="s">
        <v>14</v>
      </c>
      <c r="O218" s="43">
        <v>9943000</v>
      </c>
      <c r="P218" s="99">
        <f t="shared" si="284"/>
        <v>0</v>
      </c>
      <c r="Q218" s="50">
        <f t="shared" si="284"/>
        <v>0</v>
      </c>
      <c r="R218" s="192">
        <f t="shared" si="284"/>
        <v>0</v>
      </c>
      <c r="S218" s="99">
        <f t="shared" si="284"/>
        <v>15319000</v>
      </c>
      <c r="T218" s="99"/>
      <c r="U218" s="99">
        <f t="shared" si="284"/>
        <v>2296000</v>
      </c>
      <c r="V218" s="99">
        <f t="shared" si="284"/>
        <v>901000</v>
      </c>
      <c r="W218" s="99">
        <f t="shared" si="284"/>
        <v>903000</v>
      </c>
      <c r="X218" s="99">
        <f t="shared" si="264"/>
        <v>4100000</v>
      </c>
      <c r="Y218" s="99">
        <f t="shared" si="265"/>
        <v>26.764149095893988</v>
      </c>
      <c r="AA218" s="99">
        <f t="shared" ref="AA218:AC219" si="285">AA219</f>
        <v>1328000</v>
      </c>
      <c r="AB218" s="99">
        <f t="shared" si="285"/>
        <v>1327000</v>
      </c>
      <c r="AC218" s="99">
        <f t="shared" si="285"/>
        <v>1328000</v>
      </c>
      <c r="AD218" s="99">
        <f t="shared" si="267"/>
        <v>3983000</v>
      </c>
      <c r="AE218" s="99">
        <f t="shared" si="268"/>
        <v>26.000391670474574</v>
      </c>
      <c r="AG218" s="99">
        <f t="shared" si="269"/>
        <v>8083000</v>
      </c>
      <c r="AH218" s="99">
        <f t="shared" si="270"/>
        <v>52.764540766368562</v>
      </c>
      <c r="AJ218" s="99">
        <f t="shared" ref="AJ218:AL219" si="286">AJ219</f>
        <v>1331000</v>
      </c>
      <c r="AK218" s="99">
        <f t="shared" si="286"/>
        <v>1329000</v>
      </c>
      <c r="AL218" s="99">
        <f t="shared" si="286"/>
        <v>1334000</v>
      </c>
      <c r="AM218" s="99">
        <f t="shared" si="272"/>
        <v>3994000</v>
      </c>
      <c r="AN218" s="99">
        <f t="shared" si="273"/>
        <v>26.072197924146487</v>
      </c>
      <c r="AP218" s="99">
        <f t="shared" ref="AP218:AR219" si="287">AP219</f>
        <v>1070000</v>
      </c>
      <c r="AQ218" s="99">
        <f t="shared" si="287"/>
        <v>1103000</v>
      </c>
      <c r="AR218" s="99">
        <f t="shared" si="287"/>
        <v>1069000</v>
      </c>
      <c r="AS218" s="99">
        <f t="shared" si="275"/>
        <v>3242000</v>
      </c>
      <c r="AT218" s="99">
        <f t="shared" si="276"/>
        <v>21.163261309484952</v>
      </c>
      <c r="AV218" s="99">
        <f t="shared" si="277"/>
        <v>7236000</v>
      </c>
      <c r="AW218" s="99">
        <f t="shared" si="278"/>
        <v>47.235459233631438</v>
      </c>
      <c r="AY218" s="99">
        <f t="shared" si="279"/>
        <v>15319000</v>
      </c>
      <c r="AZ218" s="99">
        <f t="shared" si="280"/>
        <v>100</v>
      </c>
      <c r="BB218" s="43">
        <f t="shared" si="281"/>
        <v>0</v>
      </c>
      <c r="BC218" s="99">
        <f t="shared" si="282"/>
        <v>0</v>
      </c>
      <c r="BD218" s="99">
        <f t="shared" si="283"/>
        <v>15319000</v>
      </c>
      <c r="BE218" s="483"/>
      <c r="BF218" s="90">
        <f t="shared" si="248"/>
        <v>0</v>
      </c>
    </row>
    <row r="219" spans="1:58" ht="30" customHeight="1" x14ac:dyDescent="0.2">
      <c r="A219" s="12"/>
      <c r="B219" s="3"/>
      <c r="C219" s="3"/>
      <c r="D219" s="8"/>
      <c r="E219" s="7"/>
      <c r="F219" s="17">
        <v>4</v>
      </c>
      <c r="G219" s="4"/>
      <c r="H219" s="5"/>
      <c r="I219" s="6"/>
      <c r="J219" s="7"/>
      <c r="K219" s="27"/>
      <c r="L219" s="142"/>
      <c r="M219" s="8"/>
      <c r="N219" s="31" t="s">
        <v>41</v>
      </c>
      <c r="O219" s="44">
        <v>9943000</v>
      </c>
      <c r="P219" s="97">
        <f t="shared" si="284"/>
        <v>0</v>
      </c>
      <c r="Q219" s="193">
        <f t="shared" si="284"/>
        <v>0</v>
      </c>
      <c r="R219" s="194">
        <f t="shared" si="284"/>
        <v>0</v>
      </c>
      <c r="S219" s="97">
        <f t="shared" si="284"/>
        <v>15319000</v>
      </c>
      <c r="T219" s="97"/>
      <c r="U219" s="97">
        <f t="shared" si="284"/>
        <v>2296000</v>
      </c>
      <c r="V219" s="97">
        <f t="shared" si="284"/>
        <v>901000</v>
      </c>
      <c r="W219" s="97">
        <f t="shared" si="284"/>
        <v>903000</v>
      </c>
      <c r="X219" s="97">
        <f t="shared" si="264"/>
        <v>4100000</v>
      </c>
      <c r="Y219" s="97">
        <f t="shared" si="265"/>
        <v>26.764149095893988</v>
      </c>
      <c r="AA219" s="97">
        <f t="shared" si="285"/>
        <v>1328000</v>
      </c>
      <c r="AB219" s="97">
        <f t="shared" si="285"/>
        <v>1327000</v>
      </c>
      <c r="AC219" s="97">
        <f t="shared" si="285"/>
        <v>1328000</v>
      </c>
      <c r="AD219" s="97">
        <f t="shared" si="267"/>
        <v>3983000</v>
      </c>
      <c r="AE219" s="97">
        <f t="shared" si="268"/>
        <v>26.000391670474574</v>
      </c>
      <c r="AG219" s="97">
        <f t="shared" si="269"/>
        <v>8083000</v>
      </c>
      <c r="AH219" s="97">
        <f t="shared" si="270"/>
        <v>52.764540766368562</v>
      </c>
      <c r="AJ219" s="97">
        <f t="shared" si="286"/>
        <v>1331000</v>
      </c>
      <c r="AK219" s="97">
        <f t="shared" si="286"/>
        <v>1329000</v>
      </c>
      <c r="AL219" s="97">
        <f t="shared" si="286"/>
        <v>1334000</v>
      </c>
      <c r="AM219" s="97">
        <f t="shared" si="272"/>
        <v>3994000</v>
      </c>
      <c r="AN219" s="97">
        <f t="shared" si="273"/>
        <v>26.072197924146487</v>
      </c>
      <c r="AP219" s="97">
        <f t="shared" si="287"/>
        <v>1070000</v>
      </c>
      <c r="AQ219" s="97">
        <f t="shared" si="287"/>
        <v>1103000</v>
      </c>
      <c r="AR219" s="97">
        <f t="shared" si="287"/>
        <v>1069000</v>
      </c>
      <c r="AS219" s="97">
        <f t="shared" si="275"/>
        <v>3242000</v>
      </c>
      <c r="AT219" s="97">
        <f t="shared" si="276"/>
        <v>21.163261309484952</v>
      </c>
      <c r="AV219" s="97">
        <f t="shared" si="277"/>
        <v>7236000</v>
      </c>
      <c r="AW219" s="97">
        <f t="shared" si="278"/>
        <v>47.235459233631438</v>
      </c>
      <c r="AY219" s="97">
        <f t="shared" si="279"/>
        <v>15319000</v>
      </c>
      <c r="AZ219" s="97">
        <f t="shared" si="280"/>
        <v>100</v>
      </c>
      <c r="BB219" s="44">
        <f t="shared" si="281"/>
        <v>0</v>
      </c>
      <c r="BC219" s="97">
        <f t="shared" si="282"/>
        <v>0</v>
      </c>
      <c r="BD219" s="97">
        <f t="shared" si="283"/>
        <v>15319000</v>
      </c>
      <c r="BE219" s="483"/>
      <c r="BF219" s="90">
        <f t="shared" si="248"/>
        <v>0</v>
      </c>
    </row>
    <row r="220" spans="1:58" ht="30" customHeight="1" x14ac:dyDescent="0.2">
      <c r="A220" s="12"/>
      <c r="B220" s="3"/>
      <c r="C220" s="3"/>
      <c r="D220" s="8"/>
      <c r="E220" s="7"/>
      <c r="F220" s="3"/>
      <c r="G220" s="21">
        <v>1</v>
      </c>
      <c r="H220" s="22"/>
      <c r="I220" s="6"/>
      <c r="J220" s="7"/>
      <c r="K220" s="27"/>
      <c r="L220" s="142"/>
      <c r="M220" s="8"/>
      <c r="N220" s="31" t="s">
        <v>112</v>
      </c>
      <c r="O220" s="44">
        <v>9943000</v>
      </c>
      <c r="P220" s="97">
        <f>P221+P236+P247+P255</f>
        <v>0</v>
      </c>
      <c r="Q220" s="193">
        <f>Q221+Q236+Q247+Q255</f>
        <v>0</v>
      </c>
      <c r="R220" s="194">
        <f>R221+R236+R247+R255</f>
        <v>0</v>
      </c>
      <c r="S220" s="97">
        <f>S221+S236+S247+S255</f>
        <v>15319000</v>
      </c>
      <c r="T220" s="97"/>
      <c r="U220" s="97">
        <f>U221+U236+U247+U255</f>
        <v>2296000</v>
      </c>
      <c r="V220" s="97">
        <f>V221+V236+V247+V255</f>
        <v>901000</v>
      </c>
      <c r="W220" s="97">
        <f>W221+W236+W247+W255</f>
        <v>903000</v>
      </c>
      <c r="X220" s="97">
        <f t="shared" si="264"/>
        <v>4100000</v>
      </c>
      <c r="Y220" s="97">
        <f t="shared" si="265"/>
        <v>26.764149095893988</v>
      </c>
      <c r="AA220" s="97">
        <f>AA221+AA236+AA247+AA255</f>
        <v>1328000</v>
      </c>
      <c r="AB220" s="97">
        <f>AB221+AB236+AB247+AB255</f>
        <v>1327000</v>
      </c>
      <c r="AC220" s="97">
        <f>AC221+AC236+AC247+AC255</f>
        <v>1328000</v>
      </c>
      <c r="AD220" s="97">
        <f t="shared" si="267"/>
        <v>3983000</v>
      </c>
      <c r="AE220" s="97">
        <f t="shared" si="268"/>
        <v>26.000391670474574</v>
      </c>
      <c r="AG220" s="97">
        <f t="shared" si="269"/>
        <v>8083000</v>
      </c>
      <c r="AH220" s="97">
        <f t="shared" si="270"/>
        <v>52.764540766368562</v>
      </c>
      <c r="AJ220" s="97">
        <f>AJ221+AJ236+AJ247+AJ255</f>
        <v>1331000</v>
      </c>
      <c r="AK220" s="97">
        <f>AK221+AK236+AK247+AK255</f>
        <v>1329000</v>
      </c>
      <c r="AL220" s="97">
        <f>AL221+AL236+AL247+AL255</f>
        <v>1334000</v>
      </c>
      <c r="AM220" s="97">
        <f t="shared" si="272"/>
        <v>3994000</v>
      </c>
      <c r="AN220" s="97">
        <f t="shared" si="273"/>
        <v>26.072197924146487</v>
      </c>
      <c r="AP220" s="97">
        <f>AP221+AP236+AP247+AP255</f>
        <v>1070000</v>
      </c>
      <c r="AQ220" s="97">
        <f>AQ221+AQ236+AQ247+AQ255</f>
        <v>1103000</v>
      </c>
      <c r="AR220" s="97">
        <f>AR221+AR236+AR247+AR255</f>
        <v>1069000</v>
      </c>
      <c r="AS220" s="97">
        <f t="shared" si="275"/>
        <v>3242000</v>
      </c>
      <c r="AT220" s="97">
        <f t="shared" si="276"/>
        <v>21.163261309484952</v>
      </c>
      <c r="AV220" s="97">
        <f t="shared" si="277"/>
        <v>7236000</v>
      </c>
      <c r="AW220" s="97">
        <f t="shared" si="278"/>
        <v>47.235459233631438</v>
      </c>
      <c r="AY220" s="97">
        <f t="shared" si="279"/>
        <v>15319000</v>
      </c>
      <c r="AZ220" s="97">
        <f t="shared" si="280"/>
        <v>100</v>
      </c>
      <c r="BB220" s="44">
        <f t="shared" si="281"/>
        <v>0</v>
      </c>
      <c r="BC220" s="97">
        <f t="shared" si="282"/>
        <v>0</v>
      </c>
      <c r="BD220" s="97">
        <f t="shared" si="283"/>
        <v>15319000</v>
      </c>
      <c r="BE220" s="483"/>
      <c r="BF220" s="90">
        <f t="shared" si="248"/>
        <v>0</v>
      </c>
    </row>
    <row r="221" spans="1:58" ht="30" customHeight="1" x14ac:dyDescent="0.2">
      <c r="A221" s="12"/>
      <c r="B221" s="3"/>
      <c r="C221" s="3"/>
      <c r="D221" s="8"/>
      <c r="E221" s="7"/>
      <c r="F221" s="3"/>
      <c r="G221" s="21"/>
      <c r="H221" s="92" t="s">
        <v>97</v>
      </c>
      <c r="I221" s="6"/>
      <c r="J221" s="7"/>
      <c r="K221" s="27"/>
      <c r="L221" s="142"/>
      <c r="M221" s="8"/>
      <c r="N221" s="31" t="s">
        <v>112</v>
      </c>
      <c r="O221" s="44">
        <v>9286000</v>
      </c>
      <c r="P221" s="97">
        <f>P222</f>
        <v>0</v>
      </c>
      <c r="Q221" s="193">
        <f>Q222</f>
        <v>0</v>
      </c>
      <c r="R221" s="194">
        <f>R222</f>
        <v>0</v>
      </c>
      <c r="S221" s="97">
        <f>S222</f>
        <v>14926000</v>
      </c>
      <c r="T221" s="97"/>
      <c r="U221" s="97">
        <f>U222</f>
        <v>2231000</v>
      </c>
      <c r="V221" s="97">
        <f>V222</f>
        <v>869000</v>
      </c>
      <c r="W221" s="97">
        <f>W222</f>
        <v>870000</v>
      </c>
      <c r="X221" s="97">
        <f t="shared" si="264"/>
        <v>3970000</v>
      </c>
      <c r="Y221" s="97">
        <f t="shared" si="265"/>
        <v>26.597882888918665</v>
      </c>
      <c r="AA221" s="97">
        <f>AA222</f>
        <v>1292000</v>
      </c>
      <c r="AB221" s="97">
        <f>AB222</f>
        <v>1291000</v>
      </c>
      <c r="AC221" s="97">
        <f>AC222</f>
        <v>1293000</v>
      </c>
      <c r="AD221" s="97">
        <f t="shared" si="267"/>
        <v>3876000</v>
      </c>
      <c r="AE221" s="97">
        <f t="shared" si="268"/>
        <v>25.968109339407746</v>
      </c>
      <c r="AG221" s="97">
        <f t="shared" si="269"/>
        <v>7846000</v>
      </c>
      <c r="AH221" s="97">
        <f t="shared" si="270"/>
        <v>52.565992228326408</v>
      </c>
      <c r="AJ221" s="97">
        <f>AJ222</f>
        <v>1316000</v>
      </c>
      <c r="AK221" s="97">
        <f>AK222</f>
        <v>1315000</v>
      </c>
      <c r="AL221" s="97">
        <f>AL222</f>
        <v>1313000</v>
      </c>
      <c r="AM221" s="97">
        <f t="shared" si="272"/>
        <v>3944000</v>
      </c>
      <c r="AN221" s="97">
        <f t="shared" si="273"/>
        <v>26.42369020501139</v>
      </c>
      <c r="AP221" s="97">
        <f>AP222</f>
        <v>1038000</v>
      </c>
      <c r="AQ221" s="97">
        <f>AQ222</f>
        <v>1070000</v>
      </c>
      <c r="AR221" s="97">
        <f>AR222</f>
        <v>1028000</v>
      </c>
      <c r="AS221" s="97">
        <f t="shared" si="275"/>
        <v>3136000</v>
      </c>
      <c r="AT221" s="97">
        <f t="shared" si="276"/>
        <v>21.010317566662199</v>
      </c>
      <c r="AV221" s="97">
        <f t="shared" si="277"/>
        <v>7080000</v>
      </c>
      <c r="AW221" s="97">
        <f t="shared" si="278"/>
        <v>47.434007771673592</v>
      </c>
      <c r="AY221" s="97">
        <f t="shared" si="279"/>
        <v>14926000</v>
      </c>
      <c r="AZ221" s="97">
        <f t="shared" si="280"/>
        <v>100</v>
      </c>
      <c r="BB221" s="44">
        <f t="shared" si="281"/>
        <v>0</v>
      </c>
      <c r="BC221" s="97">
        <f t="shared" si="282"/>
        <v>0</v>
      </c>
      <c r="BD221" s="97">
        <f t="shared" si="283"/>
        <v>14926000</v>
      </c>
      <c r="BE221" s="483"/>
      <c r="BF221" s="90">
        <f t="shared" si="248"/>
        <v>0</v>
      </c>
    </row>
    <row r="222" spans="1:58" ht="30" customHeight="1" thickBot="1" x14ac:dyDescent="0.25">
      <c r="A222" s="12"/>
      <c r="B222" s="3"/>
      <c r="C222" s="3"/>
      <c r="D222" s="8"/>
      <c r="E222" s="7"/>
      <c r="F222" s="3"/>
      <c r="G222" s="4"/>
      <c r="H222" s="5"/>
      <c r="I222" s="23">
        <v>2</v>
      </c>
      <c r="J222" s="7"/>
      <c r="K222" s="27"/>
      <c r="L222" s="142"/>
      <c r="M222" s="8"/>
      <c r="N222" s="30" t="s">
        <v>126</v>
      </c>
      <c r="O222" s="46">
        <v>9286000</v>
      </c>
      <c r="P222" s="100">
        <f>P223+P227+P231</f>
        <v>0</v>
      </c>
      <c r="Q222" s="202">
        <f>Q223+Q227+Q231</f>
        <v>0</v>
      </c>
      <c r="R222" s="203">
        <f>R223+R227+R231</f>
        <v>0</v>
      </c>
      <c r="S222" s="100">
        <f>S223+S227+S231</f>
        <v>14926000</v>
      </c>
      <c r="T222" s="100"/>
      <c r="U222" s="100">
        <f>U223+U227+U231</f>
        <v>2231000</v>
      </c>
      <c r="V222" s="100">
        <f>V223+V227+V231</f>
        <v>869000</v>
      </c>
      <c r="W222" s="100">
        <f>W223+W227+W231</f>
        <v>870000</v>
      </c>
      <c r="X222" s="100">
        <f t="shared" si="264"/>
        <v>3970000</v>
      </c>
      <c r="Y222" s="100">
        <f t="shared" si="265"/>
        <v>26.597882888918665</v>
      </c>
      <c r="AA222" s="100">
        <f>AA223+AA227+AA231</f>
        <v>1292000</v>
      </c>
      <c r="AB222" s="100">
        <f>AB223+AB227+AB231</f>
        <v>1291000</v>
      </c>
      <c r="AC222" s="100">
        <f>AC223+AC227+AC231</f>
        <v>1293000</v>
      </c>
      <c r="AD222" s="100">
        <f t="shared" si="267"/>
        <v>3876000</v>
      </c>
      <c r="AE222" s="100">
        <f t="shared" si="268"/>
        <v>25.968109339407746</v>
      </c>
      <c r="AG222" s="100">
        <f t="shared" si="269"/>
        <v>7846000</v>
      </c>
      <c r="AH222" s="100">
        <f t="shared" si="270"/>
        <v>52.565992228326408</v>
      </c>
      <c r="AJ222" s="100">
        <f>AJ223+AJ227+AJ231</f>
        <v>1316000</v>
      </c>
      <c r="AK222" s="100">
        <f>AK223+AK227+AK231</f>
        <v>1315000</v>
      </c>
      <c r="AL222" s="100">
        <f>AL223+AL227+AL231</f>
        <v>1313000</v>
      </c>
      <c r="AM222" s="100">
        <f t="shared" si="272"/>
        <v>3944000</v>
      </c>
      <c r="AN222" s="100">
        <f t="shared" si="273"/>
        <v>26.42369020501139</v>
      </c>
      <c r="AP222" s="100">
        <f>AP223+AP227+AP231</f>
        <v>1038000</v>
      </c>
      <c r="AQ222" s="100">
        <f>AQ223+AQ227+AQ231</f>
        <v>1070000</v>
      </c>
      <c r="AR222" s="100">
        <f>AR223+AR227+AR231</f>
        <v>1028000</v>
      </c>
      <c r="AS222" s="100">
        <f t="shared" si="275"/>
        <v>3136000</v>
      </c>
      <c r="AT222" s="100">
        <f t="shared" si="276"/>
        <v>21.010317566662199</v>
      </c>
      <c r="AV222" s="100">
        <f t="shared" si="277"/>
        <v>7080000</v>
      </c>
      <c r="AW222" s="100">
        <f t="shared" si="278"/>
        <v>47.434007771673592</v>
      </c>
      <c r="AY222" s="100">
        <f t="shared" si="279"/>
        <v>14926000</v>
      </c>
      <c r="AZ222" s="100">
        <f t="shared" si="280"/>
        <v>100</v>
      </c>
      <c r="BB222" s="46">
        <f t="shared" si="281"/>
        <v>0</v>
      </c>
      <c r="BC222" s="100">
        <f t="shared" si="282"/>
        <v>0</v>
      </c>
      <c r="BD222" s="100">
        <f t="shared" si="283"/>
        <v>14926000</v>
      </c>
      <c r="BE222" s="483"/>
      <c r="BF222" s="90">
        <f t="shared" si="248"/>
        <v>0</v>
      </c>
    </row>
    <row r="223" spans="1:58" ht="30" customHeight="1" thickBot="1" x14ac:dyDescent="0.25">
      <c r="A223" s="12"/>
      <c r="B223" s="3"/>
      <c r="C223" s="3"/>
      <c r="D223" s="8"/>
      <c r="E223" s="7"/>
      <c r="F223" s="3"/>
      <c r="G223" s="4"/>
      <c r="H223" s="5"/>
      <c r="I223" s="6"/>
      <c r="J223" s="24" t="s">
        <v>74</v>
      </c>
      <c r="K223" s="27"/>
      <c r="L223" s="142"/>
      <c r="M223" s="8"/>
      <c r="N223" s="31" t="s">
        <v>24</v>
      </c>
      <c r="O223" s="97">
        <v>7710000</v>
      </c>
      <c r="P223" s="97">
        <f>P224+P226</f>
        <v>0</v>
      </c>
      <c r="Q223" s="97">
        <f>Q224+Q226</f>
        <v>0</v>
      </c>
      <c r="R223" s="97">
        <f>R224+R226</f>
        <v>0</v>
      </c>
      <c r="S223" s="97">
        <f>S224+S226+S225</f>
        <v>12712000</v>
      </c>
      <c r="T223" s="97"/>
      <c r="U223" s="97">
        <f>U224+U226+U225</f>
        <v>1906000</v>
      </c>
      <c r="V223" s="97">
        <f t="shared" ref="V223:W223" si="288">V224+V226+V225</f>
        <v>756000</v>
      </c>
      <c r="W223" s="97">
        <f t="shared" si="288"/>
        <v>756000</v>
      </c>
      <c r="X223" s="97">
        <f t="shared" si="264"/>
        <v>3418000</v>
      </c>
      <c r="Y223" s="97">
        <f t="shared" si="265"/>
        <v>26.887979861548143</v>
      </c>
      <c r="AA223" s="97">
        <f>AA224+AA226+AA225</f>
        <v>1103000</v>
      </c>
      <c r="AB223" s="97">
        <f t="shared" ref="AB223:AC223" si="289">AB224+AB226+AB225</f>
        <v>1103000</v>
      </c>
      <c r="AC223" s="97">
        <f t="shared" si="289"/>
        <v>1105000</v>
      </c>
      <c r="AD223" s="97">
        <f>AA223+AB223+AC223</f>
        <v>3311000</v>
      </c>
      <c r="AE223" s="96" t="e">
        <f t="shared" ref="AE223:AE230" si="290">AD223/(P223/100)</f>
        <v>#DIV/0!</v>
      </c>
      <c r="AG223" s="97">
        <f t="shared" si="269"/>
        <v>6729000</v>
      </c>
      <c r="AH223" s="97">
        <f t="shared" si="270"/>
        <v>52.934235368156074</v>
      </c>
      <c r="AJ223" s="97">
        <f>AJ224+AJ226+AJ225</f>
        <v>1101000</v>
      </c>
      <c r="AK223" s="97">
        <f t="shared" ref="AK223:AL223" si="291">AK224+AK226+AK225</f>
        <v>1101000</v>
      </c>
      <c r="AL223" s="97">
        <f t="shared" si="291"/>
        <v>1101000</v>
      </c>
      <c r="AM223" s="97">
        <f t="shared" si="272"/>
        <v>3303000</v>
      </c>
      <c r="AN223" s="96" t="e">
        <f t="shared" ref="AN223:AN230" si="292">AM223/(P223/100)</f>
        <v>#DIV/0!</v>
      </c>
      <c r="AP223" s="97">
        <f>AP224+AP226+AP225</f>
        <v>902000</v>
      </c>
      <c r="AQ223" s="97">
        <f t="shared" ref="AQ223:AR223" si="293">AQ224+AQ226+AQ225</f>
        <v>900000</v>
      </c>
      <c r="AR223" s="97">
        <f t="shared" si="293"/>
        <v>878000</v>
      </c>
      <c r="AS223" s="97">
        <f t="shared" si="275"/>
        <v>2680000</v>
      </c>
      <c r="AT223" s="96" t="e">
        <f t="shared" ref="AT223:AT230" si="294">AS223/(P223/100)</f>
        <v>#DIV/0!</v>
      </c>
      <c r="AV223" s="97">
        <f t="shared" si="277"/>
        <v>5983000</v>
      </c>
      <c r="AW223" s="97">
        <f t="shared" si="278"/>
        <v>47.065764631843926</v>
      </c>
      <c r="AY223" s="97">
        <f t="shared" si="279"/>
        <v>12712000</v>
      </c>
      <c r="AZ223" s="97">
        <f t="shared" si="280"/>
        <v>100</v>
      </c>
      <c r="BB223" s="44">
        <f t="shared" ref="BB223:BB246" si="295">S223-AY223</f>
        <v>0</v>
      </c>
      <c r="BC223" s="97">
        <f t="shared" ref="BC223:BC246" si="296">BB223/(S223/100)</f>
        <v>0</v>
      </c>
      <c r="BD223" s="97">
        <f t="shared" ref="BD223:BD246" si="297">S223-BB223</f>
        <v>12712000</v>
      </c>
      <c r="BE223" s="483"/>
      <c r="BF223" s="90">
        <f t="shared" si="248"/>
        <v>0</v>
      </c>
    </row>
    <row r="224" spans="1:58" ht="30" customHeight="1" thickBot="1" x14ac:dyDescent="0.25">
      <c r="A224" s="12"/>
      <c r="B224" s="3"/>
      <c r="C224" s="3"/>
      <c r="D224" s="8"/>
      <c r="E224" s="7"/>
      <c r="F224" s="3"/>
      <c r="G224" s="4"/>
      <c r="H224" s="5"/>
      <c r="I224" s="6"/>
      <c r="J224" s="7"/>
      <c r="K224" s="59">
        <v>1</v>
      </c>
      <c r="L224" s="142"/>
      <c r="M224" s="8"/>
      <c r="N224" s="41" t="s">
        <v>31</v>
      </c>
      <c r="O224" s="98">
        <v>7690000</v>
      </c>
      <c r="P224" s="98"/>
      <c r="Q224" s="98"/>
      <c r="R224" s="98"/>
      <c r="S224" s="332">
        <v>12680000</v>
      </c>
      <c r="T224" s="98"/>
      <c r="U224" s="332">
        <v>1902000</v>
      </c>
      <c r="V224" s="332">
        <v>750000</v>
      </c>
      <c r="W224" s="332">
        <v>750000</v>
      </c>
      <c r="X224" s="98">
        <f>U224+V224+W224</f>
        <v>3402000</v>
      </c>
      <c r="Y224" s="98">
        <f>X224/(S224/100)</f>
        <v>26.829652996845425</v>
      </c>
      <c r="AA224" s="332">
        <v>1100000</v>
      </c>
      <c r="AB224" s="332">
        <v>1100000</v>
      </c>
      <c r="AC224" s="332">
        <v>1100000</v>
      </c>
      <c r="AD224" s="98">
        <f t="shared" si="267"/>
        <v>3300000</v>
      </c>
      <c r="AE224" s="96" t="e">
        <f t="shared" si="290"/>
        <v>#DIV/0!</v>
      </c>
      <c r="AG224" s="98">
        <f>X224+AD224</f>
        <v>6702000</v>
      </c>
      <c r="AH224" s="98">
        <f>AG224/(S224/100)</f>
        <v>52.854889589905362</v>
      </c>
      <c r="AJ224" s="332">
        <v>1100000</v>
      </c>
      <c r="AK224" s="332">
        <v>1100000</v>
      </c>
      <c r="AL224" s="332">
        <v>1100000</v>
      </c>
      <c r="AM224" s="98">
        <f t="shared" si="272"/>
        <v>3300000</v>
      </c>
      <c r="AN224" s="96" t="e">
        <f t="shared" si="292"/>
        <v>#DIV/0!</v>
      </c>
      <c r="AP224" s="332">
        <v>900000</v>
      </c>
      <c r="AQ224" s="332">
        <v>900000</v>
      </c>
      <c r="AR224" s="332">
        <v>878000</v>
      </c>
      <c r="AS224" s="98">
        <f t="shared" si="275"/>
        <v>2678000</v>
      </c>
      <c r="AT224" s="96" t="e">
        <f t="shared" si="294"/>
        <v>#DIV/0!</v>
      </c>
      <c r="AV224" s="98">
        <f>AM224+AS224</f>
        <v>5978000</v>
      </c>
      <c r="AW224" s="98">
        <f>AV224/(S224/100)</f>
        <v>47.145110410094638</v>
      </c>
      <c r="AY224" s="98">
        <f>AG224+AV224</f>
        <v>12680000</v>
      </c>
      <c r="AZ224" s="98">
        <f>AY224/(S224/100)</f>
        <v>100</v>
      </c>
      <c r="BB224" s="98">
        <f t="shared" si="295"/>
        <v>0</v>
      </c>
      <c r="BC224" s="98">
        <f t="shared" si="296"/>
        <v>0</v>
      </c>
      <c r="BD224" s="98">
        <f t="shared" si="297"/>
        <v>12680000</v>
      </c>
      <c r="BE224" s="483"/>
      <c r="BF224" s="90">
        <f t="shared" si="248"/>
        <v>0</v>
      </c>
    </row>
    <row r="225" spans="1:58" ht="30" customHeight="1" thickBot="1" x14ac:dyDescent="0.25">
      <c r="A225" s="12"/>
      <c r="B225" s="3"/>
      <c r="C225" s="3"/>
      <c r="D225" s="8"/>
      <c r="E225" s="7"/>
      <c r="F225" s="3"/>
      <c r="G225" s="4"/>
      <c r="H225" s="5"/>
      <c r="I225" s="6"/>
      <c r="J225" s="7"/>
      <c r="K225" s="59">
        <v>2</v>
      </c>
      <c r="L225" s="142"/>
      <c r="M225" s="8"/>
      <c r="N225" s="348" t="s">
        <v>53</v>
      </c>
      <c r="O225" s="98">
        <v>90000</v>
      </c>
      <c r="P225" s="98">
        <v>200000</v>
      </c>
      <c r="Q225" s="98">
        <v>210000</v>
      </c>
      <c r="R225" s="98">
        <v>230000</v>
      </c>
      <c r="S225" s="332">
        <v>21000</v>
      </c>
      <c r="T225" s="98"/>
      <c r="U225" s="332">
        <v>3000</v>
      </c>
      <c r="V225" s="332">
        <v>5000</v>
      </c>
      <c r="W225" s="332">
        <v>5000</v>
      </c>
      <c r="X225" s="98">
        <f>U225+V225+W225</f>
        <v>13000</v>
      </c>
      <c r="Y225" s="98"/>
      <c r="AA225" s="332">
        <v>2000</v>
      </c>
      <c r="AB225" s="332">
        <v>2000</v>
      </c>
      <c r="AC225" s="332">
        <v>4000</v>
      </c>
      <c r="AD225" s="98">
        <f t="shared" si="267"/>
        <v>8000</v>
      </c>
      <c r="AE225" s="96">
        <f t="shared" si="290"/>
        <v>4</v>
      </c>
      <c r="AG225" s="98">
        <f>X225+AD225</f>
        <v>21000</v>
      </c>
      <c r="AH225" s="98">
        <f>AG225/(S225/100)</f>
        <v>100</v>
      </c>
      <c r="AJ225" s="332"/>
      <c r="AK225" s="332"/>
      <c r="AL225" s="332"/>
      <c r="AM225" s="98">
        <f t="shared" si="272"/>
        <v>0</v>
      </c>
      <c r="AN225" s="96">
        <f t="shared" si="292"/>
        <v>0</v>
      </c>
      <c r="AP225" s="332"/>
      <c r="AQ225" s="332"/>
      <c r="AR225" s="332"/>
      <c r="AS225" s="98">
        <f t="shared" si="275"/>
        <v>0</v>
      </c>
      <c r="AT225" s="96">
        <f t="shared" si="294"/>
        <v>0</v>
      </c>
      <c r="AV225" s="98">
        <f>AM225+AS225</f>
        <v>0</v>
      </c>
      <c r="AW225" s="98">
        <f>AV225/(S225/100)</f>
        <v>0</v>
      </c>
      <c r="AY225" s="98">
        <f>AG225+AV225</f>
        <v>21000</v>
      </c>
      <c r="AZ225" s="98">
        <f>AY225/(S225/100)</f>
        <v>100</v>
      </c>
      <c r="BB225" s="98">
        <f t="shared" si="295"/>
        <v>0</v>
      </c>
      <c r="BC225" s="98">
        <f t="shared" si="296"/>
        <v>0</v>
      </c>
      <c r="BD225" s="98">
        <f t="shared" si="297"/>
        <v>21000</v>
      </c>
      <c r="BE225" s="483"/>
      <c r="BF225" s="90">
        <f t="shared" si="248"/>
        <v>0</v>
      </c>
    </row>
    <row r="226" spans="1:58" ht="30" customHeight="1" thickBot="1" x14ac:dyDescent="0.25">
      <c r="A226" s="12"/>
      <c r="B226" s="3"/>
      <c r="C226" s="3"/>
      <c r="D226" s="8"/>
      <c r="E226" s="7"/>
      <c r="F226" s="3"/>
      <c r="G226" s="4"/>
      <c r="H226" s="5"/>
      <c r="I226" s="6"/>
      <c r="J226" s="7"/>
      <c r="K226" s="59">
        <v>4</v>
      </c>
      <c r="L226" s="142"/>
      <c r="M226" s="8"/>
      <c r="N226" s="41" t="s">
        <v>67</v>
      </c>
      <c r="O226" s="98">
        <v>20000</v>
      </c>
      <c r="P226" s="98"/>
      <c r="Q226" s="98"/>
      <c r="R226" s="98"/>
      <c r="S226" s="332">
        <v>11000</v>
      </c>
      <c r="T226" s="98"/>
      <c r="U226" s="332">
        <v>1000</v>
      </c>
      <c r="V226" s="332">
        <v>1000</v>
      </c>
      <c r="W226" s="332">
        <v>1000</v>
      </c>
      <c r="X226" s="98">
        <f>U226+V226+W226</f>
        <v>3000</v>
      </c>
      <c r="Y226" s="98">
        <f>X226/(S226/100)</f>
        <v>27.272727272727273</v>
      </c>
      <c r="AA226" s="332">
        <v>1000</v>
      </c>
      <c r="AB226" s="332">
        <v>1000</v>
      </c>
      <c r="AC226" s="332">
        <v>1000</v>
      </c>
      <c r="AD226" s="98">
        <f t="shared" si="267"/>
        <v>3000</v>
      </c>
      <c r="AE226" s="96" t="e">
        <f t="shared" si="290"/>
        <v>#DIV/0!</v>
      </c>
      <c r="AG226" s="98">
        <f>X226+AD226</f>
        <v>6000</v>
      </c>
      <c r="AH226" s="98">
        <f>AG226/(S226/100)</f>
        <v>54.545454545454547</v>
      </c>
      <c r="AJ226" s="332">
        <v>1000</v>
      </c>
      <c r="AK226" s="332">
        <v>1000</v>
      </c>
      <c r="AL226" s="332">
        <v>1000</v>
      </c>
      <c r="AM226" s="98">
        <f t="shared" si="272"/>
        <v>3000</v>
      </c>
      <c r="AN226" s="96" t="e">
        <f t="shared" si="292"/>
        <v>#DIV/0!</v>
      </c>
      <c r="AP226" s="332">
        <v>2000</v>
      </c>
      <c r="AQ226" s="332">
        <v>0</v>
      </c>
      <c r="AR226" s="332">
        <v>0</v>
      </c>
      <c r="AS226" s="98">
        <f t="shared" si="275"/>
        <v>2000</v>
      </c>
      <c r="AT226" s="96" t="e">
        <f t="shared" si="294"/>
        <v>#DIV/0!</v>
      </c>
      <c r="AV226" s="98">
        <f>AM226+AS226</f>
        <v>5000</v>
      </c>
      <c r="AW226" s="98">
        <f>AV226/(S226/100)</f>
        <v>45.454545454545453</v>
      </c>
      <c r="AY226" s="98">
        <f>AG226+AV226</f>
        <v>11000</v>
      </c>
      <c r="AZ226" s="98">
        <f>AY226/(S226/100)</f>
        <v>100</v>
      </c>
      <c r="BB226" s="98">
        <f t="shared" si="295"/>
        <v>0</v>
      </c>
      <c r="BC226" s="98">
        <f t="shared" si="296"/>
        <v>0</v>
      </c>
      <c r="BD226" s="98">
        <f t="shared" si="297"/>
        <v>11000</v>
      </c>
      <c r="BE226" s="483"/>
      <c r="BF226" s="90">
        <f t="shared" si="248"/>
        <v>0</v>
      </c>
    </row>
    <row r="227" spans="1:58" ht="30" customHeight="1" thickBot="1" x14ac:dyDescent="0.25">
      <c r="A227" s="12"/>
      <c r="B227" s="3"/>
      <c r="C227" s="3"/>
      <c r="D227" s="8"/>
      <c r="E227" s="7"/>
      <c r="F227" s="3"/>
      <c r="G227" s="4"/>
      <c r="H227" s="5"/>
      <c r="I227" s="6"/>
      <c r="J227" s="24" t="s">
        <v>68</v>
      </c>
      <c r="K227" s="27"/>
      <c r="L227" s="142"/>
      <c r="M227" s="8"/>
      <c r="N227" s="31" t="s">
        <v>32</v>
      </c>
      <c r="O227" s="97">
        <v>1413000</v>
      </c>
      <c r="P227" s="97">
        <f>P228+P230</f>
        <v>0</v>
      </c>
      <c r="Q227" s="97">
        <f>Q228+Q230</f>
        <v>0</v>
      </c>
      <c r="R227" s="97">
        <f>R228+R230</f>
        <v>0</v>
      </c>
      <c r="S227" s="97">
        <f>S228+S230+S229</f>
        <v>2108000</v>
      </c>
      <c r="T227" s="97"/>
      <c r="U227" s="97">
        <f>U228+U230+U229</f>
        <v>317000</v>
      </c>
      <c r="V227" s="97">
        <f t="shared" ref="V227:W227" si="298">V228+V230+V229</f>
        <v>110000</v>
      </c>
      <c r="W227" s="97">
        <f t="shared" si="298"/>
        <v>110000</v>
      </c>
      <c r="X227" s="97">
        <f t="shared" si="264"/>
        <v>537000</v>
      </c>
      <c r="Y227" s="97">
        <f t="shared" si="265"/>
        <v>25.474383301707778</v>
      </c>
      <c r="AA227" s="97">
        <f>AA228+AA230+AA229</f>
        <v>181000</v>
      </c>
      <c r="AB227" s="97">
        <f t="shared" ref="AB227:AC227" si="299">AB228+AB230+AB229</f>
        <v>181000</v>
      </c>
      <c r="AC227" s="97">
        <f t="shared" si="299"/>
        <v>181000</v>
      </c>
      <c r="AD227" s="97">
        <f t="shared" si="267"/>
        <v>543000</v>
      </c>
      <c r="AE227" s="96" t="e">
        <f t="shared" si="290"/>
        <v>#DIV/0!</v>
      </c>
      <c r="AG227" s="97">
        <f t="shared" si="269"/>
        <v>1080000</v>
      </c>
      <c r="AH227" s="97">
        <f t="shared" si="270"/>
        <v>51.233396584440229</v>
      </c>
      <c r="AJ227" s="97">
        <f>AJ228+AJ230+AJ229</f>
        <v>202000</v>
      </c>
      <c r="AK227" s="97">
        <f t="shared" ref="AK227:AL227" si="300">AK228+AK230+AK229</f>
        <v>201000</v>
      </c>
      <c r="AL227" s="97">
        <f t="shared" si="300"/>
        <v>200000</v>
      </c>
      <c r="AM227" s="97">
        <f t="shared" si="272"/>
        <v>603000</v>
      </c>
      <c r="AN227" s="96" t="e">
        <f t="shared" si="292"/>
        <v>#DIV/0!</v>
      </c>
      <c r="AP227" s="97">
        <f>AP228+AP230+AP229</f>
        <v>125000</v>
      </c>
      <c r="AQ227" s="97">
        <f t="shared" ref="AQ227:AR227" si="301">AQ228+AQ230+AQ229</f>
        <v>160000</v>
      </c>
      <c r="AR227" s="97">
        <f t="shared" si="301"/>
        <v>140000</v>
      </c>
      <c r="AS227" s="97">
        <f t="shared" si="275"/>
        <v>425000</v>
      </c>
      <c r="AT227" s="96" t="e">
        <f t="shared" si="294"/>
        <v>#DIV/0!</v>
      </c>
      <c r="AV227" s="97">
        <f>AM227+AS227</f>
        <v>1028000</v>
      </c>
      <c r="AW227" s="97">
        <f t="shared" si="278"/>
        <v>48.766603415559771</v>
      </c>
      <c r="AY227" s="97">
        <f>AG227+AV227</f>
        <v>2108000</v>
      </c>
      <c r="AZ227" s="97">
        <f t="shared" si="280"/>
        <v>100</v>
      </c>
      <c r="BB227" s="44">
        <f t="shared" si="295"/>
        <v>0</v>
      </c>
      <c r="BC227" s="97">
        <f t="shared" si="296"/>
        <v>0</v>
      </c>
      <c r="BD227" s="97">
        <f t="shared" si="297"/>
        <v>2108000</v>
      </c>
      <c r="BE227" s="483"/>
      <c r="BF227" s="90">
        <f t="shared" si="248"/>
        <v>0</v>
      </c>
    </row>
    <row r="228" spans="1:58" ht="30" customHeight="1" thickBot="1" x14ac:dyDescent="0.25">
      <c r="A228" s="176"/>
      <c r="B228" s="177"/>
      <c r="C228" s="177"/>
      <c r="D228" s="178"/>
      <c r="E228" s="182"/>
      <c r="F228" s="177"/>
      <c r="G228" s="179"/>
      <c r="H228" s="180"/>
      <c r="I228" s="181"/>
      <c r="J228" s="7"/>
      <c r="K228" s="59">
        <v>1</v>
      </c>
      <c r="L228" s="142"/>
      <c r="M228" s="8"/>
      <c r="N228" s="125" t="s">
        <v>31</v>
      </c>
      <c r="O228" s="98">
        <v>1410000</v>
      </c>
      <c r="P228" s="98"/>
      <c r="Q228" s="98"/>
      <c r="R228" s="98"/>
      <c r="S228" s="332">
        <v>2100000</v>
      </c>
      <c r="T228" s="98"/>
      <c r="U228" s="332">
        <v>315000</v>
      </c>
      <c r="V228" s="332">
        <v>110000</v>
      </c>
      <c r="W228" s="332">
        <v>110000</v>
      </c>
      <c r="X228" s="98">
        <f t="shared" ref="X228:X235" si="302">U228+V228+W228</f>
        <v>535000</v>
      </c>
      <c r="Y228" s="98">
        <f t="shared" ref="Y228:Y246" si="303">X228/(S228/100)</f>
        <v>25.476190476190474</v>
      </c>
      <c r="AA228" s="332">
        <v>180000</v>
      </c>
      <c r="AB228" s="332">
        <v>180000</v>
      </c>
      <c r="AC228" s="332">
        <v>180000</v>
      </c>
      <c r="AD228" s="98">
        <f t="shared" ref="AD228:AD235" si="304">AA228+AB228+AC228</f>
        <v>540000</v>
      </c>
      <c r="AE228" s="96" t="e">
        <f t="shared" si="290"/>
        <v>#DIV/0!</v>
      </c>
      <c r="AG228" s="98">
        <f t="shared" ref="AG228:AG246" si="305">X228+AD228</f>
        <v>1075000</v>
      </c>
      <c r="AH228" s="98">
        <f t="shared" ref="AH228:AH246" si="306">AG228/(S228/100)</f>
        <v>51.19047619047619</v>
      </c>
      <c r="AJ228" s="332">
        <v>200000</v>
      </c>
      <c r="AK228" s="332">
        <v>200000</v>
      </c>
      <c r="AL228" s="332">
        <v>200000</v>
      </c>
      <c r="AM228" s="98">
        <f t="shared" ref="AM228:AM235" si="307">AJ228+AK228+AL228</f>
        <v>600000</v>
      </c>
      <c r="AN228" s="96" t="e">
        <f t="shared" si="292"/>
        <v>#DIV/0!</v>
      </c>
      <c r="AP228" s="332">
        <v>125000</v>
      </c>
      <c r="AQ228" s="332">
        <v>160000</v>
      </c>
      <c r="AR228" s="332">
        <v>140000</v>
      </c>
      <c r="AS228" s="98">
        <f t="shared" ref="AS228:AS235" si="308">AP228+AQ228+AR228</f>
        <v>425000</v>
      </c>
      <c r="AT228" s="96" t="e">
        <f t="shared" si="294"/>
        <v>#DIV/0!</v>
      </c>
      <c r="AV228" s="98">
        <f t="shared" ref="AV228:AV235" si="309">AM228+AS228</f>
        <v>1025000</v>
      </c>
      <c r="AW228" s="98">
        <f t="shared" ref="AW228:AW246" si="310">AV228/(S228/100)</f>
        <v>48.80952380952381</v>
      </c>
      <c r="AY228" s="98">
        <f t="shared" ref="AY228:AY235" si="311">AG228+AV228</f>
        <v>2100000</v>
      </c>
      <c r="AZ228" s="98">
        <f t="shared" ref="AZ228:AZ246" si="312">AY228/(S228/100)</f>
        <v>100</v>
      </c>
      <c r="BB228" s="98">
        <f t="shared" si="295"/>
        <v>0</v>
      </c>
      <c r="BC228" s="98">
        <f t="shared" si="296"/>
        <v>0</v>
      </c>
      <c r="BD228" s="98">
        <f t="shared" si="297"/>
        <v>2100000</v>
      </c>
      <c r="BE228" s="483"/>
      <c r="BF228" s="90">
        <f t="shared" si="248"/>
        <v>0</v>
      </c>
    </row>
    <row r="229" spans="1:58" ht="30" customHeight="1" thickBot="1" x14ac:dyDescent="0.25">
      <c r="A229" s="176"/>
      <c r="B229" s="177"/>
      <c r="C229" s="177"/>
      <c r="D229" s="178"/>
      <c r="E229" s="182"/>
      <c r="F229" s="177"/>
      <c r="G229" s="179"/>
      <c r="H229" s="180"/>
      <c r="I229" s="181"/>
      <c r="J229" s="7"/>
      <c r="K229" s="59">
        <v>2</v>
      </c>
      <c r="L229" s="142"/>
      <c r="M229" s="8"/>
      <c r="N229" s="348" t="s">
        <v>53</v>
      </c>
      <c r="O229" s="98"/>
      <c r="P229" s="98"/>
      <c r="Q229" s="98"/>
      <c r="R229" s="98"/>
      <c r="S229" s="332">
        <v>6000</v>
      </c>
      <c r="T229" s="98"/>
      <c r="U229" s="332">
        <v>1000</v>
      </c>
      <c r="V229" s="332">
        <v>0</v>
      </c>
      <c r="W229" s="332">
        <v>0</v>
      </c>
      <c r="X229" s="98">
        <f t="shared" si="302"/>
        <v>1000</v>
      </c>
      <c r="Y229" s="98">
        <f t="shared" si="303"/>
        <v>16.666666666666668</v>
      </c>
      <c r="AA229" s="332">
        <v>1000</v>
      </c>
      <c r="AB229" s="332">
        <v>1000</v>
      </c>
      <c r="AC229" s="332">
        <v>1000</v>
      </c>
      <c r="AD229" s="98">
        <f t="shared" si="304"/>
        <v>3000</v>
      </c>
      <c r="AE229" s="96" t="e">
        <f t="shared" si="290"/>
        <v>#DIV/0!</v>
      </c>
      <c r="AG229" s="98">
        <f t="shared" si="305"/>
        <v>4000</v>
      </c>
      <c r="AH229" s="98">
        <f t="shared" si="306"/>
        <v>66.666666666666671</v>
      </c>
      <c r="AJ229" s="332">
        <v>1000</v>
      </c>
      <c r="AK229" s="332">
        <v>1000</v>
      </c>
      <c r="AL229" s="332">
        <v>0</v>
      </c>
      <c r="AM229" s="98">
        <f t="shared" si="307"/>
        <v>2000</v>
      </c>
      <c r="AN229" s="96" t="e">
        <f t="shared" si="292"/>
        <v>#DIV/0!</v>
      </c>
      <c r="AP229" s="332"/>
      <c r="AQ229" s="332"/>
      <c r="AR229" s="332"/>
      <c r="AS229" s="98">
        <f t="shared" si="308"/>
        <v>0</v>
      </c>
      <c r="AT229" s="96" t="e">
        <f t="shared" si="294"/>
        <v>#DIV/0!</v>
      </c>
      <c r="AV229" s="98">
        <f t="shared" si="309"/>
        <v>2000</v>
      </c>
      <c r="AW229" s="98">
        <f t="shared" si="310"/>
        <v>33.333333333333336</v>
      </c>
      <c r="AY229" s="98">
        <f t="shared" si="311"/>
        <v>6000</v>
      </c>
      <c r="AZ229" s="98">
        <f t="shared" si="312"/>
        <v>100</v>
      </c>
      <c r="BB229" s="98">
        <f t="shared" si="295"/>
        <v>0</v>
      </c>
      <c r="BC229" s="98">
        <f t="shared" si="296"/>
        <v>0</v>
      </c>
      <c r="BD229" s="98">
        <f t="shared" si="297"/>
        <v>6000</v>
      </c>
      <c r="BE229" s="483"/>
      <c r="BF229" s="90">
        <f t="shared" si="248"/>
        <v>0</v>
      </c>
    </row>
    <row r="230" spans="1:58" ht="30" customHeight="1" x14ac:dyDescent="0.2">
      <c r="A230" s="12"/>
      <c r="B230" s="3"/>
      <c r="C230" s="3"/>
      <c r="D230" s="8"/>
      <c r="E230" s="7"/>
      <c r="F230" s="3"/>
      <c r="G230" s="4"/>
      <c r="H230" s="5"/>
      <c r="I230" s="6"/>
      <c r="J230" s="7"/>
      <c r="K230" s="59">
        <v>4</v>
      </c>
      <c r="L230" s="142"/>
      <c r="M230" s="8"/>
      <c r="N230" s="41" t="s">
        <v>67</v>
      </c>
      <c r="O230" s="98">
        <v>3000</v>
      </c>
      <c r="P230" s="98"/>
      <c r="Q230" s="98"/>
      <c r="R230" s="98"/>
      <c r="S230" s="332">
        <v>2000</v>
      </c>
      <c r="T230" s="98"/>
      <c r="U230" s="332">
        <v>1000</v>
      </c>
      <c r="V230" s="332">
        <v>0</v>
      </c>
      <c r="W230" s="332"/>
      <c r="X230" s="98">
        <f t="shared" si="302"/>
        <v>1000</v>
      </c>
      <c r="Y230" s="98">
        <f t="shared" si="303"/>
        <v>50</v>
      </c>
      <c r="AA230" s="332">
        <v>0</v>
      </c>
      <c r="AB230" s="332">
        <v>0</v>
      </c>
      <c r="AC230" s="332">
        <v>0</v>
      </c>
      <c r="AD230" s="98">
        <f t="shared" si="304"/>
        <v>0</v>
      </c>
      <c r="AE230" s="96" t="e">
        <f t="shared" si="290"/>
        <v>#DIV/0!</v>
      </c>
      <c r="AG230" s="98">
        <f t="shared" si="305"/>
        <v>1000</v>
      </c>
      <c r="AH230" s="98">
        <f t="shared" si="306"/>
        <v>50</v>
      </c>
      <c r="AJ230" s="332">
        <v>1000</v>
      </c>
      <c r="AK230" s="332">
        <v>0</v>
      </c>
      <c r="AL230" s="332">
        <v>0</v>
      </c>
      <c r="AM230" s="98">
        <f t="shared" si="307"/>
        <v>1000</v>
      </c>
      <c r="AN230" s="96" t="e">
        <f t="shared" si="292"/>
        <v>#DIV/0!</v>
      </c>
      <c r="AP230" s="332"/>
      <c r="AQ230" s="332"/>
      <c r="AR230" s="332"/>
      <c r="AS230" s="98">
        <f t="shared" si="308"/>
        <v>0</v>
      </c>
      <c r="AT230" s="96" t="e">
        <f t="shared" si="294"/>
        <v>#DIV/0!</v>
      </c>
      <c r="AV230" s="98">
        <f t="shared" si="309"/>
        <v>1000</v>
      </c>
      <c r="AW230" s="98">
        <f t="shared" si="310"/>
        <v>50</v>
      </c>
      <c r="AY230" s="98">
        <f t="shared" si="311"/>
        <v>2000</v>
      </c>
      <c r="AZ230" s="98">
        <f t="shared" si="312"/>
        <v>100</v>
      </c>
      <c r="BB230" s="98">
        <f t="shared" si="295"/>
        <v>0</v>
      </c>
      <c r="BC230" s="98">
        <f t="shared" si="296"/>
        <v>0</v>
      </c>
      <c r="BD230" s="98">
        <f t="shared" si="297"/>
        <v>2000</v>
      </c>
      <c r="BE230" s="483"/>
      <c r="BF230" s="90">
        <f t="shared" si="248"/>
        <v>0</v>
      </c>
    </row>
    <row r="231" spans="1:58" ht="30" customHeight="1" x14ac:dyDescent="0.2">
      <c r="A231" s="12"/>
      <c r="B231" s="3"/>
      <c r="C231" s="3"/>
      <c r="D231" s="8"/>
      <c r="E231" s="7"/>
      <c r="F231" s="3"/>
      <c r="G231" s="4"/>
      <c r="H231" s="5"/>
      <c r="I231" s="6"/>
      <c r="J231" s="24" t="s">
        <v>69</v>
      </c>
      <c r="K231" s="27"/>
      <c r="L231" s="142"/>
      <c r="M231" s="8"/>
      <c r="N231" s="31" t="s">
        <v>16</v>
      </c>
      <c r="O231" s="44">
        <v>163000</v>
      </c>
      <c r="P231" s="97">
        <f>P232+P233+P234+P235</f>
        <v>0</v>
      </c>
      <c r="Q231" s="193">
        <f>Q232+Q233+Q234+Q235</f>
        <v>0</v>
      </c>
      <c r="R231" s="194">
        <f>R232+R233+R234+R235</f>
        <v>0</v>
      </c>
      <c r="S231" s="97">
        <f>S232+S233+S234+S235</f>
        <v>106000</v>
      </c>
      <c r="T231" s="97"/>
      <c r="U231" s="97">
        <f>U232+U233+U234+U235</f>
        <v>8000</v>
      </c>
      <c r="V231" s="97">
        <f>V232+V233+V234+V235</f>
        <v>3000</v>
      </c>
      <c r="W231" s="97">
        <f>W232+W233+W234+W235</f>
        <v>4000</v>
      </c>
      <c r="X231" s="97">
        <f t="shared" si="302"/>
        <v>15000</v>
      </c>
      <c r="Y231" s="97">
        <f t="shared" si="303"/>
        <v>14.150943396226415</v>
      </c>
      <c r="AA231" s="97">
        <f>AA232+AA233+AA234+AA235</f>
        <v>8000</v>
      </c>
      <c r="AB231" s="97">
        <f>AB232+AB233+AB234+AB235</f>
        <v>7000</v>
      </c>
      <c r="AC231" s="97">
        <f>AC232+AC233+AC234+AC235</f>
        <v>7000</v>
      </c>
      <c r="AD231" s="97">
        <f t="shared" si="304"/>
        <v>22000</v>
      </c>
      <c r="AE231" s="97">
        <f>AD231/(S231/100)</f>
        <v>20.754716981132077</v>
      </c>
      <c r="AG231" s="97">
        <f t="shared" si="305"/>
        <v>37000</v>
      </c>
      <c r="AH231" s="97">
        <f t="shared" si="306"/>
        <v>34.905660377358494</v>
      </c>
      <c r="AJ231" s="97">
        <f>AJ232+AJ233+AJ234+AJ235</f>
        <v>13000</v>
      </c>
      <c r="AK231" s="97">
        <f>AK232+AK233+AK234+AK235</f>
        <v>13000</v>
      </c>
      <c r="AL231" s="97">
        <f>AL232+AL233+AL234+AL235</f>
        <v>12000</v>
      </c>
      <c r="AM231" s="97">
        <f t="shared" si="307"/>
        <v>38000</v>
      </c>
      <c r="AN231" s="97">
        <f>AM231/(S231/100)</f>
        <v>35.849056603773583</v>
      </c>
      <c r="AP231" s="97">
        <f>AP232+AP233+AP234+AP235</f>
        <v>11000</v>
      </c>
      <c r="AQ231" s="97">
        <f>AQ232+AQ233+AQ234+AQ235</f>
        <v>10000</v>
      </c>
      <c r="AR231" s="97">
        <f>AR232+AR233+AR234+AR235</f>
        <v>10000</v>
      </c>
      <c r="AS231" s="97">
        <f t="shared" si="308"/>
        <v>31000</v>
      </c>
      <c r="AT231" s="97">
        <f>AS231/(S231/100)</f>
        <v>29.245283018867923</v>
      </c>
      <c r="AV231" s="97">
        <f t="shared" si="309"/>
        <v>69000</v>
      </c>
      <c r="AW231" s="97">
        <f t="shared" si="310"/>
        <v>65.094339622641513</v>
      </c>
      <c r="AY231" s="97">
        <f t="shared" si="311"/>
        <v>106000</v>
      </c>
      <c r="AZ231" s="97">
        <f t="shared" si="312"/>
        <v>100</v>
      </c>
      <c r="BB231" s="44">
        <f t="shared" si="295"/>
        <v>0</v>
      </c>
      <c r="BC231" s="97">
        <f t="shared" si="296"/>
        <v>0</v>
      </c>
      <c r="BD231" s="97">
        <f t="shared" si="297"/>
        <v>106000</v>
      </c>
      <c r="BE231" s="483"/>
      <c r="BF231" s="90">
        <f t="shared" si="248"/>
        <v>0</v>
      </c>
    </row>
    <row r="232" spans="1:58" ht="30" customHeight="1" x14ac:dyDescent="0.2">
      <c r="A232" s="12"/>
      <c r="B232" s="3"/>
      <c r="C232" s="3"/>
      <c r="D232" s="8"/>
      <c r="E232" s="7"/>
      <c r="F232" s="3"/>
      <c r="G232" s="4"/>
      <c r="H232" s="5"/>
      <c r="I232" s="6"/>
      <c r="J232" s="7"/>
      <c r="K232" s="59">
        <v>2</v>
      </c>
      <c r="L232" s="142"/>
      <c r="M232" s="8"/>
      <c r="N232" s="41" t="s">
        <v>17</v>
      </c>
      <c r="O232" s="45">
        <v>13000</v>
      </c>
      <c r="P232" s="98"/>
      <c r="Q232" s="98"/>
      <c r="R232" s="98"/>
      <c r="S232" s="332">
        <v>8000</v>
      </c>
      <c r="T232" s="98"/>
      <c r="U232" s="332">
        <v>0</v>
      </c>
      <c r="V232" s="332">
        <v>0</v>
      </c>
      <c r="W232" s="332">
        <v>1000</v>
      </c>
      <c r="X232" s="98">
        <f t="shared" si="302"/>
        <v>1000</v>
      </c>
      <c r="Y232" s="98">
        <f t="shared" si="303"/>
        <v>12.5</v>
      </c>
      <c r="AA232" s="332">
        <v>1000</v>
      </c>
      <c r="AB232" s="332"/>
      <c r="AC232" s="332"/>
      <c r="AD232" s="98">
        <f t="shared" si="304"/>
        <v>1000</v>
      </c>
      <c r="AE232" s="98">
        <f>AD232/(S232/100)</f>
        <v>12.5</v>
      </c>
      <c r="AG232" s="98">
        <f t="shared" si="305"/>
        <v>2000</v>
      </c>
      <c r="AH232" s="98">
        <f t="shared" si="306"/>
        <v>25</v>
      </c>
      <c r="AJ232" s="332">
        <v>2000</v>
      </c>
      <c r="AK232" s="332">
        <v>2000</v>
      </c>
      <c r="AL232" s="332">
        <v>2000</v>
      </c>
      <c r="AM232" s="98">
        <f t="shared" si="307"/>
        <v>6000</v>
      </c>
      <c r="AN232" s="98">
        <f>AM232/(S232/100)</f>
        <v>75</v>
      </c>
      <c r="AP232" s="332"/>
      <c r="AQ232" s="332"/>
      <c r="AR232" s="332"/>
      <c r="AS232" s="98">
        <f t="shared" si="308"/>
        <v>0</v>
      </c>
      <c r="AT232" s="98">
        <f>AS232/(S232/100)</f>
        <v>0</v>
      </c>
      <c r="AV232" s="98">
        <f t="shared" si="309"/>
        <v>6000</v>
      </c>
      <c r="AW232" s="98">
        <f t="shared" si="310"/>
        <v>75</v>
      </c>
      <c r="AY232" s="98">
        <f t="shared" si="311"/>
        <v>8000</v>
      </c>
      <c r="AZ232" s="98">
        <f t="shared" si="312"/>
        <v>100</v>
      </c>
      <c r="BB232" s="98">
        <f t="shared" si="295"/>
        <v>0</v>
      </c>
      <c r="BC232" s="98">
        <f t="shared" si="296"/>
        <v>0</v>
      </c>
      <c r="BD232" s="98">
        <f t="shared" si="297"/>
        <v>8000</v>
      </c>
      <c r="BE232" s="483"/>
      <c r="BF232" s="90">
        <f t="shared" si="248"/>
        <v>0</v>
      </c>
    </row>
    <row r="233" spans="1:58" ht="30" customHeight="1" x14ac:dyDescent="0.2">
      <c r="A233" s="12"/>
      <c r="B233" s="3"/>
      <c r="C233" s="3"/>
      <c r="D233" s="8"/>
      <c r="E233" s="7"/>
      <c r="F233" s="3"/>
      <c r="G233" s="4"/>
      <c r="H233" s="5"/>
      <c r="I233" s="6"/>
      <c r="J233" s="7"/>
      <c r="K233" s="59">
        <v>3</v>
      </c>
      <c r="L233" s="142"/>
      <c r="M233" s="8"/>
      <c r="N233" s="41" t="s">
        <v>18</v>
      </c>
      <c r="O233" s="45">
        <v>120000</v>
      </c>
      <c r="P233" s="98"/>
      <c r="Q233" s="98"/>
      <c r="R233" s="98"/>
      <c r="S233" s="332">
        <v>86000</v>
      </c>
      <c r="T233" s="98"/>
      <c r="U233" s="332">
        <v>7000</v>
      </c>
      <c r="V233" s="332">
        <v>2000</v>
      </c>
      <c r="W233" s="332">
        <v>2000</v>
      </c>
      <c r="X233" s="98">
        <f t="shared" si="302"/>
        <v>11000</v>
      </c>
      <c r="Y233" s="98">
        <f t="shared" si="303"/>
        <v>12.790697674418604</v>
      </c>
      <c r="AA233" s="332">
        <v>5000</v>
      </c>
      <c r="AB233" s="332">
        <v>5000</v>
      </c>
      <c r="AC233" s="332">
        <v>5000</v>
      </c>
      <c r="AD233" s="98">
        <f t="shared" si="304"/>
        <v>15000</v>
      </c>
      <c r="AE233" s="98">
        <f>AD233/(S233/100)</f>
        <v>17.441860465116278</v>
      </c>
      <c r="AG233" s="98">
        <f t="shared" si="305"/>
        <v>26000</v>
      </c>
      <c r="AH233" s="98">
        <f t="shared" si="306"/>
        <v>30.232558139534884</v>
      </c>
      <c r="AJ233" s="332">
        <v>10000</v>
      </c>
      <c r="AK233" s="332">
        <v>10000</v>
      </c>
      <c r="AL233" s="332">
        <v>10000</v>
      </c>
      <c r="AM233" s="98">
        <f t="shared" si="307"/>
        <v>30000</v>
      </c>
      <c r="AN233" s="98">
        <f>AM233/(S233/100)</f>
        <v>34.883720930232556</v>
      </c>
      <c r="AP233" s="332">
        <v>10000</v>
      </c>
      <c r="AQ233" s="332">
        <v>10000</v>
      </c>
      <c r="AR233" s="332">
        <v>10000</v>
      </c>
      <c r="AS233" s="98">
        <f t="shared" si="308"/>
        <v>30000</v>
      </c>
      <c r="AT233" s="98">
        <f>AS233/(S233/100)</f>
        <v>34.883720930232556</v>
      </c>
      <c r="AV233" s="98">
        <f t="shared" si="309"/>
        <v>60000</v>
      </c>
      <c r="AW233" s="98">
        <f t="shared" si="310"/>
        <v>69.767441860465112</v>
      </c>
      <c r="AY233" s="98">
        <f t="shared" si="311"/>
        <v>86000</v>
      </c>
      <c r="AZ233" s="98">
        <f t="shared" si="312"/>
        <v>100</v>
      </c>
      <c r="BB233" s="98">
        <f t="shared" si="295"/>
        <v>0</v>
      </c>
      <c r="BC233" s="98">
        <f t="shared" si="296"/>
        <v>0</v>
      </c>
      <c r="BD233" s="98">
        <f t="shared" si="297"/>
        <v>86000</v>
      </c>
      <c r="BE233" s="483"/>
      <c r="BF233" s="90">
        <f t="shared" si="248"/>
        <v>0</v>
      </c>
    </row>
    <row r="234" spans="1:58" ht="30" customHeight="1" x14ac:dyDescent="0.2">
      <c r="A234" s="12"/>
      <c r="B234" s="3"/>
      <c r="C234" s="3"/>
      <c r="D234" s="8"/>
      <c r="E234" s="7"/>
      <c r="F234" s="3"/>
      <c r="G234" s="4"/>
      <c r="H234" s="5"/>
      <c r="I234" s="6"/>
      <c r="J234" s="7"/>
      <c r="K234" s="59">
        <v>5</v>
      </c>
      <c r="L234" s="142"/>
      <c r="M234" s="8"/>
      <c r="N234" s="41" t="s">
        <v>19</v>
      </c>
      <c r="O234" s="45">
        <v>6000</v>
      </c>
      <c r="P234" s="98"/>
      <c r="Q234" s="98"/>
      <c r="R234" s="98"/>
      <c r="S234" s="332">
        <v>5000</v>
      </c>
      <c r="T234" s="98"/>
      <c r="U234" s="332">
        <v>0</v>
      </c>
      <c r="V234" s="332">
        <v>1000</v>
      </c>
      <c r="W234" s="332">
        <v>1000</v>
      </c>
      <c r="X234" s="98">
        <f t="shared" si="302"/>
        <v>2000</v>
      </c>
      <c r="Y234" s="98">
        <f t="shared" si="303"/>
        <v>40</v>
      </c>
      <c r="AA234" s="332">
        <v>1000</v>
      </c>
      <c r="AB234" s="332">
        <v>1000</v>
      </c>
      <c r="AC234" s="332">
        <v>1000</v>
      </c>
      <c r="AD234" s="98">
        <f t="shared" si="304"/>
        <v>3000</v>
      </c>
      <c r="AE234" s="98">
        <f>AD234/(S234/100)</f>
        <v>60</v>
      </c>
      <c r="AG234" s="98">
        <f t="shared" si="305"/>
        <v>5000</v>
      </c>
      <c r="AH234" s="98">
        <f t="shared" si="306"/>
        <v>100</v>
      </c>
      <c r="AJ234" s="332"/>
      <c r="AK234" s="332"/>
      <c r="AL234" s="332"/>
      <c r="AM234" s="98">
        <f t="shared" si="307"/>
        <v>0</v>
      </c>
      <c r="AN234" s="98">
        <f>AM234/(S234/100)</f>
        <v>0</v>
      </c>
      <c r="AP234" s="332"/>
      <c r="AQ234" s="332"/>
      <c r="AR234" s="332"/>
      <c r="AS234" s="98">
        <f t="shared" si="308"/>
        <v>0</v>
      </c>
      <c r="AT234" s="98">
        <f>AS234/(S234/100)</f>
        <v>0</v>
      </c>
      <c r="AV234" s="98">
        <f t="shared" si="309"/>
        <v>0</v>
      </c>
      <c r="AW234" s="98">
        <f t="shared" si="310"/>
        <v>0</v>
      </c>
      <c r="AY234" s="98">
        <f t="shared" si="311"/>
        <v>5000</v>
      </c>
      <c r="AZ234" s="98">
        <f t="shared" si="312"/>
        <v>100</v>
      </c>
      <c r="BB234" s="98">
        <f t="shared" si="295"/>
        <v>0</v>
      </c>
      <c r="BC234" s="98">
        <f t="shared" si="296"/>
        <v>0</v>
      </c>
      <c r="BD234" s="98">
        <f t="shared" si="297"/>
        <v>5000</v>
      </c>
      <c r="BE234" s="483"/>
      <c r="BF234" s="90">
        <f t="shared" si="248"/>
        <v>0</v>
      </c>
    </row>
    <row r="235" spans="1:58" ht="30" customHeight="1" x14ac:dyDescent="0.2">
      <c r="A235" s="12"/>
      <c r="B235" s="3"/>
      <c r="C235" s="3"/>
      <c r="D235" s="8"/>
      <c r="E235" s="7"/>
      <c r="F235" s="3"/>
      <c r="G235" s="4"/>
      <c r="H235" s="5"/>
      <c r="I235" s="6"/>
      <c r="J235" s="7"/>
      <c r="K235" s="59">
        <v>7</v>
      </c>
      <c r="L235" s="142"/>
      <c r="M235" s="8"/>
      <c r="N235" s="41" t="s">
        <v>110</v>
      </c>
      <c r="O235" s="45">
        <v>24000</v>
      </c>
      <c r="P235" s="98"/>
      <c r="Q235" s="98"/>
      <c r="R235" s="98"/>
      <c r="S235" s="332">
        <v>7000</v>
      </c>
      <c r="T235" s="98"/>
      <c r="U235" s="332">
        <v>1000</v>
      </c>
      <c r="V235" s="332">
        <v>0</v>
      </c>
      <c r="W235" s="332">
        <v>0</v>
      </c>
      <c r="X235" s="98">
        <f t="shared" si="302"/>
        <v>1000</v>
      </c>
      <c r="Y235" s="98">
        <f t="shared" si="303"/>
        <v>14.285714285714286</v>
      </c>
      <c r="AA235" s="332">
        <v>1000</v>
      </c>
      <c r="AB235" s="332">
        <v>1000</v>
      </c>
      <c r="AC235" s="332">
        <v>1000</v>
      </c>
      <c r="AD235" s="98">
        <f t="shared" si="304"/>
        <v>3000</v>
      </c>
      <c r="AE235" s="98">
        <f>AD235/(S235/100)</f>
        <v>42.857142857142854</v>
      </c>
      <c r="AG235" s="98">
        <f t="shared" si="305"/>
        <v>4000</v>
      </c>
      <c r="AH235" s="98">
        <f t="shared" si="306"/>
        <v>57.142857142857146</v>
      </c>
      <c r="AJ235" s="332">
        <v>1000</v>
      </c>
      <c r="AK235" s="332">
        <v>1000</v>
      </c>
      <c r="AL235" s="332">
        <v>0</v>
      </c>
      <c r="AM235" s="98">
        <f t="shared" si="307"/>
        <v>2000</v>
      </c>
      <c r="AN235" s="98">
        <f>AM235/(S235/100)</f>
        <v>28.571428571428573</v>
      </c>
      <c r="AP235" s="332">
        <v>1000</v>
      </c>
      <c r="AQ235" s="332">
        <v>0</v>
      </c>
      <c r="AR235" s="332">
        <v>0</v>
      </c>
      <c r="AS235" s="98">
        <f t="shared" si="308"/>
        <v>1000</v>
      </c>
      <c r="AT235" s="98">
        <f>AS235/(S235/100)</f>
        <v>14.285714285714286</v>
      </c>
      <c r="AV235" s="98">
        <f t="shared" si="309"/>
        <v>3000</v>
      </c>
      <c r="AW235" s="98">
        <f t="shared" si="310"/>
        <v>42.857142857142854</v>
      </c>
      <c r="AY235" s="98">
        <f t="shared" si="311"/>
        <v>7000</v>
      </c>
      <c r="AZ235" s="98">
        <f t="shared" si="312"/>
        <v>100</v>
      </c>
      <c r="BB235" s="98">
        <f t="shared" si="295"/>
        <v>0</v>
      </c>
      <c r="BC235" s="98">
        <f t="shared" si="296"/>
        <v>0</v>
      </c>
      <c r="BD235" s="98">
        <f t="shared" si="297"/>
        <v>7000</v>
      </c>
      <c r="BE235" s="483"/>
      <c r="BF235" s="90">
        <f t="shared" si="248"/>
        <v>0</v>
      </c>
    </row>
    <row r="236" spans="1:58" ht="30" customHeight="1" x14ac:dyDescent="0.2">
      <c r="A236" s="12"/>
      <c r="B236" s="3"/>
      <c r="C236" s="3"/>
      <c r="D236" s="8"/>
      <c r="E236" s="7"/>
      <c r="F236" s="3"/>
      <c r="G236" s="21"/>
      <c r="H236" s="71" t="s">
        <v>72</v>
      </c>
      <c r="I236" s="66"/>
      <c r="J236" s="67"/>
      <c r="K236" s="170"/>
      <c r="L236" s="146"/>
      <c r="M236" s="116"/>
      <c r="N236" s="69" t="s">
        <v>100</v>
      </c>
      <c r="O236" s="70">
        <v>549000</v>
      </c>
      <c r="P236" s="103">
        <f>P237</f>
        <v>0</v>
      </c>
      <c r="Q236" s="200">
        <f>Q237</f>
        <v>0</v>
      </c>
      <c r="R236" s="201">
        <f>R237</f>
        <v>0</v>
      </c>
      <c r="S236" s="103">
        <f>S237</f>
        <v>393000</v>
      </c>
      <c r="T236" s="103"/>
      <c r="U236" s="103">
        <f>U237</f>
        <v>65000</v>
      </c>
      <c r="V236" s="103">
        <f>V237</f>
        <v>32000</v>
      </c>
      <c r="W236" s="103">
        <f>W237</f>
        <v>33000</v>
      </c>
      <c r="X236" s="103">
        <f>SUM(U236:W236)</f>
        <v>130000</v>
      </c>
      <c r="Y236" s="103">
        <f t="shared" si="303"/>
        <v>33.078880407124679</v>
      </c>
      <c r="AA236" s="103">
        <f>AA237</f>
        <v>36000</v>
      </c>
      <c r="AB236" s="103">
        <f>AB237</f>
        <v>36000</v>
      </c>
      <c r="AC236" s="103">
        <f>AC237</f>
        <v>35000</v>
      </c>
      <c r="AD236" s="103">
        <f t="shared" ref="AD236" si="313">SUM(AA236:AC236)</f>
        <v>107000</v>
      </c>
      <c r="AE236" s="103">
        <f t="shared" ref="AE236:AE246" si="314">AD236/(S236/100)</f>
        <v>27.226463104325699</v>
      </c>
      <c r="AG236" s="103">
        <f t="shared" si="305"/>
        <v>237000</v>
      </c>
      <c r="AH236" s="103">
        <f t="shared" si="306"/>
        <v>60.305343511450381</v>
      </c>
      <c r="AJ236" s="103">
        <f>AJ237</f>
        <v>15000</v>
      </c>
      <c r="AK236" s="103">
        <f>AK237</f>
        <v>14000</v>
      </c>
      <c r="AL236" s="103">
        <f>AL237</f>
        <v>21000</v>
      </c>
      <c r="AM236" s="103">
        <f t="shared" ref="AM236" si="315">SUM(AJ236:AL236)</f>
        <v>50000</v>
      </c>
      <c r="AN236" s="103">
        <f t="shared" ref="AN236:AN246" si="316">AM236/(S236/100)</f>
        <v>12.72264631043257</v>
      </c>
      <c r="AP236" s="103">
        <f>AP237</f>
        <v>32000</v>
      </c>
      <c r="AQ236" s="103">
        <f>AQ237</f>
        <v>33000</v>
      </c>
      <c r="AR236" s="103">
        <f>AR237</f>
        <v>41000</v>
      </c>
      <c r="AS236" s="103">
        <f t="shared" ref="AS236" si="317">SUM(AP236:AR236)</f>
        <v>106000</v>
      </c>
      <c r="AT236" s="103">
        <f t="shared" ref="AT236:AT246" si="318">AS236/(S236/100)</f>
        <v>26.972010178117049</v>
      </c>
      <c r="AV236" s="103">
        <f>AV237</f>
        <v>156000</v>
      </c>
      <c r="AW236" s="103">
        <f t="shared" si="310"/>
        <v>39.694656488549619</v>
      </c>
      <c r="AY236" s="103">
        <f>AY237</f>
        <v>393000</v>
      </c>
      <c r="AZ236" s="103">
        <f t="shared" si="312"/>
        <v>100</v>
      </c>
      <c r="BB236" s="103">
        <f t="shared" si="295"/>
        <v>0</v>
      </c>
      <c r="BC236" s="98">
        <f t="shared" si="296"/>
        <v>0</v>
      </c>
      <c r="BD236" s="103">
        <f t="shared" si="297"/>
        <v>393000</v>
      </c>
      <c r="BE236" s="483"/>
      <c r="BF236" s="90">
        <f t="shared" si="248"/>
        <v>0</v>
      </c>
    </row>
    <row r="237" spans="1:58" ht="30" customHeight="1" x14ac:dyDescent="0.2">
      <c r="A237" s="12"/>
      <c r="B237" s="3"/>
      <c r="C237" s="3"/>
      <c r="D237" s="8"/>
      <c r="E237" s="7"/>
      <c r="F237" s="3"/>
      <c r="G237" s="4"/>
      <c r="H237" s="5"/>
      <c r="I237" s="23">
        <v>2</v>
      </c>
      <c r="J237" s="7"/>
      <c r="K237" s="27"/>
      <c r="L237" s="142"/>
      <c r="M237" s="8"/>
      <c r="N237" s="30" t="s">
        <v>126</v>
      </c>
      <c r="O237" s="46">
        <v>549000</v>
      </c>
      <c r="P237" s="100">
        <f>P238+P241+P243</f>
        <v>0</v>
      </c>
      <c r="Q237" s="202">
        <f>Q238+Q241+Q243</f>
        <v>0</v>
      </c>
      <c r="R237" s="203">
        <f>R238+R241+R243</f>
        <v>0</v>
      </c>
      <c r="S237" s="100">
        <f>S238+S241+S243</f>
        <v>393000</v>
      </c>
      <c r="T237" s="100"/>
      <c r="U237" s="100">
        <f>U238+U241+U243</f>
        <v>65000</v>
      </c>
      <c r="V237" s="100">
        <f>V238+V241+V243</f>
        <v>32000</v>
      </c>
      <c r="W237" s="100">
        <f>W238+W241+W243</f>
        <v>33000</v>
      </c>
      <c r="X237" s="100">
        <f>X238+X241+X243</f>
        <v>130000</v>
      </c>
      <c r="Y237" s="100">
        <f t="shared" si="303"/>
        <v>33.078880407124679</v>
      </c>
      <c r="AA237" s="100">
        <f>AA238+AA241+AA243</f>
        <v>36000</v>
      </c>
      <c r="AB237" s="100">
        <f>AB238+AB241+AB243</f>
        <v>36000</v>
      </c>
      <c r="AC237" s="100">
        <f>AC238+AC241+AC243</f>
        <v>35000</v>
      </c>
      <c r="AD237" s="100">
        <f>AD238+AD241+AD243</f>
        <v>107000</v>
      </c>
      <c r="AE237" s="100">
        <f t="shared" si="314"/>
        <v>27.226463104325699</v>
      </c>
      <c r="AG237" s="100">
        <f t="shared" si="305"/>
        <v>237000</v>
      </c>
      <c r="AH237" s="100">
        <f t="shared" si="306"/>
        <v>60.305343511450381</v>
      </c>
      <c r="AJ237" s="100">
        <f>AJ238+AJ241+AJ243</f>
        <v>15000</v>
      </c>
      <c r="AK237" s="100">
        <f>AK238+AK241+AK243</f>
        <v>14000</v>
      </c>
      <c r="AL237" s="100">
        <f>AL238+AL241+AL243</f>
        <v>21000</v>
      </c>
      <c r="AM237" s="100">
        <f>AM238+AM241+AM243</f>
        <v>50000</v>
      </c>
      <c r="AN237" s="100">
        <f t="shared" si="316"/>
        <v>12.72264631043257</v>
      </c>
      <c r="AP237" s="100">
        <f>AP238+AP241+AP243</f>
        <v>32000</v>
      </c>
      <c r="AQ237" s="100">
        <f>AQ238+AQ241+AQ243</f>
        <v>33000</v>
      </c>
      <c r="AR237" s="100">
        <f>AR238+AR241+AR243</f>
        <v>41000</v>
      </c>
      <c r="AS237" s="100">
        <f>AS238+AS241+AS243</f>
        <v>106000</v>
      </c>
      <c r="AT237" s="100">
        <f t="shared" si="318"/>
        <v>26.972010178117049</v>
      </c>
      <c r="AV237" s="100">
        <f>AV238+AV241+AV243</f>
        <v>156000</v>
      </c>
      <c r="AW237" s="100">
        <f t="shared" si="310"/>
        <v>39.694656488549619</v>
      </c>
      <c r="AY237" s="100">
        <f>AY238+AY241+AY243</f>
        <v>393000</v>
      </c>
      <c r="AZ237" s="100">
        <f t="shared" si="312"/>
        <v>100</v>
      </c>
      <c r="BB237" s="100">
        <f t="shared" si="295"/>
        <v>0</v>
      </c>
      <c r="BC237" s="98">
        <f t="shared" si="296"/>
        <v>0</v>
      </c>
      <c r="BD237" s="100">
        <f t="shared" si="297"/>
        <v>393000</v>
      </c>
      <c r="BE237" s="483"/>
      <c r="BF237" s="90">
        <f t="shared" si="248"/>
        <v>0</v>
      </c>
    </row>
    <row r="238" spans="1:58" ht="30" customHeight="1" x14ac:dyDescent="0.2">
      <c r="A238" s="12"/>
      <c r="B238" s="3"/>
      <c r="C238" s="3"/>
      <c r="D238" s="8"/>
      <c r="E238" s="7"/>
      <c r="F238" s="3"/>
      <c r="G238" s="4"/>
      <c r="H238" s="5"/>
      <c r="I238" s="6"/>
      <c r="J238" s="24" t="s">
        <v>74</v>
      </c>
      <c r="K238" s="27"/>
      <c r="L238" s="142"/>
      <c r="M238" s="8"/>
      <c r="N238" s="31" t="s">
        <v>24</v>
      </c>
      <c r="O238" s="44">
        <v>522000</v>
      </c>
      <c r="P238" s="97">
        <f>P239+P240</f>
        <v>0</v>
      </c>
      <c r="Q238" s="193">
        <f>Q239+Q240</f>
        <v>0</v>
      </c>
      <c r="R238" s="194">
        <f>R239+R240</f>
        <v>0</v>
      </c>
      <c r="S238" s="97">
        <f>S239+S240</f>
        <v>361000</v>
      </c>
      <c r="T238" s="97"/>
      <c r="U238" s="97">
        <f>U239+U240</f>
        <v>61000</v>
      </c>
      <c r="V238" s="97">
        <f>V239+V240</f>
        <v>31000</v>
      </c>
      <c r="W238" s="97">
        <f>W239+W240</f>
        <v>30000</v>
      </c>
      <c r="X238" s="97">
        <f>SUM(U238:W238)</f>
        <v>122000</v>
      </c>
      <c r="Y238" s="97">
        <f t="shared" si="303"/>
        <v>33.795013850415515</v>
      </c>
      <c r="AA238" s="97">
        <f>AA239+AA240</f>
        <v>33000</v>
      </c>
      <c r="AB238" s="97">
        <f>AB239+AB240</f>
        <v>33000</v>
      </c>
      <c r="AC238" s="97">
        <f>AC239+AC240</f>
        <v>33000</v>
      </c>
      <c r="AD238" s="97">
        <f>SUM(AA238:AC238)</f>
        <v>99000</v>
      </c>
      <c r="AE238" s="97">
        <f t="shared" si="314"/>
        <v>27.423822714681439</v>
      </c>
      <c r="AG238" s="97">
        <f t="shared" si="305"/>
        <v>221000</v>
      </c>
      <c r="AH238" s="97">
        <f t="shared" si="306"/>
        <v>61.21883656509695</v>
      </c>
      <c r="AJ238" s="97">
        <f>AJ239+AJ240</f>
        <v>11000</v>
      </c>
      <c r="AK238" s="97">
        <f>AK239+AK240</f>
        <v>11000</v>
      </c>
      <c r="AL238" s="97">
        <f>AL239+AL240</f>
        <v>16000</v>
      </c>
      <c r="AM238" s="97">
        <f>SUM(AJ238:AL238)</f>
        <v>38000</v>
      </c>
      <c r="AN238" s="97">
        <f t="shared" si="316"/>
        <v>10.526315789473685</v>
      </c>
      <c r="AP238" s="97">
        <f>AP239+AP240</f>
        <v>31000</v>
      </c>
      <c r="AQ238" s="97">
        <f>AQ239+AQ240</f>
        <v>31000</v>
      </c>
      <c r="AR238" s="97">
        <f>AR239+AR240</f>
        <v>40000</v>
      </c>
      <c r="AS238" s="97">
        <f>AS239+AS240</f>
        <v>102000</v>
      </c>
      <c r="AT238" s="97">
        <f t="shared" si="318"/>
        <v>28.254847645429361</v>
      </c>
      <c r="AV238" s="97">
        <f t="shared" ref="AV238:AV246" si="319">AM238+AS238</f>
        <v>140000</v>
      </c>
      <c r="AW238" s="97">
        <f t="shared" si="310"/>
        <v>38.78116343490305</v>
      </c>
      <c r="AY238" s="97">
        <f>AY239+AY240</f>
        <v>361000</v>
      </c>
      <c r="AZ238" s="97">
        <f t="shared" si="312"/>
        <v>100</v>
      </c>
      <c r="BB238" s="97">
        <f t="shared" si="295"/>
        <v>0</v>
      </c>
      <c r="BC238" s="98">
        <f t="shared" si="296"/>
        <v>0</v>
      </c>
      <c r="BD238" s="97">
        <f t="shared" si="297"/>
        <v>361000</v>
      </c>
      <c r="BE238" s="483"/>
      <c r="BF238" s="90">
        <f t="shared" si="248"/>
        <v>0</v>
      </c>
    </row>
    <row r="239" spans="1:58" ht="30" customHeight="1" x14ac:dyDescent="0.2">
      <c r="A239" s="12"/>
      <c r="B239" s="3"/>
      <c r="C239" s="3"/>
      <c r="D239" s="8"/>
      <c r="E239" s="7"/>
      <c r="F239" s="3"/>
      <c r="G239" s="4"/>
      <c r="H239" s="5"/>
      <c r="I239" s="6"/>
      <c r="J239" s="7"/>
      <c r="K239" s="59">
        <v>1</v>
      </c>
      <c r="L239" s="142"/>
      <c r="M239" s="8"/>
      <c r="N239" s="41" t="s">
        <v>31</v>
      </c>
      <c r="O239" s="45">
        <v>510000</v>
      </c>
      <c r="P239" s="98"/>
      <c r="Q239" s="98"/>
      <c r="R239" s="98"/>
      <c r="S239" s="98">
        <v>350000</v>
      </c>
      <c r="T239" s="98"/>
      <c r="U239" s="98">
        <v>60000</v>
      </c>
      <c r="V239" s="98">
        <v>30000</v>
      </c>
      <c r="W239" s="98">
        <v>30000</v>
      </c>
      <c r="X239" s="98">
        <f>SUM(U239:W239)</f>
        <v>120000</v>
      </c>
      <c r="Y239" s="98">
        <f t="shared" si="303"/>
        <v>34.285714285714285</v>
      </c>
      <c r="AA239" s="98">
        <v>32000</v>
      </c>
      <c r="AB239" s="98">
        <v>32000</v>
      </c>
      <c r="AC239" s="98">
        <v>32000</v>
      </c>
      <c r="AD239" s="98">
        <f>SUM(AA239:AC239)</f>
        <v>96000</v>
      </c>
      <c r="AE239" s="98">
        <f t="shared" si="314"/>
        <v>27.428571428571427</v>
      </c>
      <c r="AG239" s="98">
        <f t="shared" si="305"/>
        <v>216000</v>
      </c>
      <c r="AH239" s="98">
        <f t="shared" si="306"/>
        <v>61.714285714285715</v>
      </c>
      <c r="AJ239" s="98">
        <v>10000</v>
      </c>
      <c r="AK239" s="98">
        <v>10000</v>
      </c>
      <c r="AL239" s="98">
        <v>14000</v>
      </c>
      <c r="AM239" s="98">
        <f>SUM(AJ239:AL239)</f>
        <v>34000</v>
      </c>
      <c r="AN239" s="98">
        <f t="shared" si="316"/>
        <v>9.7142857142857135</v>
      </c>
      <c r="AP239" s="98">
        <v>30000</v>
      </c>
      <c r="AQ239" s="98">
        <v>30000</v>
      </c>
      <c r="AR239" s="98">
        <v>40000</v>
      </c>
      <c r="AS239" s="98">
        <f>AP239+AQ239+AR239</f>
        <v>100000</v>
      </c>
      <c r="AT239" s="98">
        <f t="shared" si="318"/>
        <v>28.571428571428573</v>
      </c>
      <c r="AV239" s="98">
        <f t="shared" si="319"/>
        <v>134000</v>
      </c>
      <c r="AW239" s="98">
        <f t="shared" si="310"/>
        <v>38.285714285714285</v>
      </c>
      <c r="AY239" s="98">
        <f>AG239+AV239</f>
        <v>350000</v>
      </c>
      <c r="AZ239" s="98">
        <f t="shared" si="312"/>
        <v>100</v>
      </c>
      <c r="BB239" s="98">
        <f t="shared" si="295"/>
        <v>0</v>
      </c>
      <c r="BC239" s="98">
        <f t="shared" si="296"/>
        <v>0</v>
      </c>
      <c r="BD239" s="98">
        <f t="shared" si="297"/>
        <v>350000</v>
      </c>
      <c r="BE239" s="483"/>
      <c r="BF239" s="90">
        <f t="shared" si="248"/>
        <v>0</v>
      </c>
    </row>
    <row r="240" spans="1:58" ht="30" customHeight="1" x14ac:dyDescent="0.2">
      <c r="A240" s="12"/>
      <c r="B240" s="3"/>
      <c r="C240" s="3"/>
      <c r="D240" s="8"/>
      <c r="E240" s="7"/>
      <c r="F240" s="3"/>
      <c r="G240" s="4"/>
      <c r="H240" s="5"/>
      <c r="I240" s="6"/>
      <c r="J240" s="7"/>
      <c r="K240" s="59">
        <v>4</v>
      </c>
      <c r="L240" s="142"/>
      <c r="M240" s="8"/>
      <c r="N240" s="41" t="s">
        <v>67</v>
      </c>
      <c r="O240" s="45">
        <v>12000</v>
      </c>
      <c r="P240" s="98"/>
      <c r="Q240" s="98"/>
      <c r="R240" s="98"/>
      <c r="S240" s="98">
        <v>11000</v>
      </c>
      <c r="T240" s="98"/>
      <c r="U240" s="98">
        <v>1000</v>
      </c>
      <c r="V240" s="98">
        <v>1000</v>
      </c>
      <c r="W240" s="98">
        <v>0</v>
      </c>
      <c r="X240" s="98">
        <f>SUM(U240:W240)</f>
        <v>2000</v>
      </c>
      <c r="Y240" s="98">
        <f t="shared" si="303"/>
        <v>18.181818181818183</v>
      </c>
      <c r="AA240" s="98">
        <v>1000</v>
      </c>
      <c r="AB240" s="98">
        <v>1000</v>
      </c>
      <c r="AC240" s="98">
        <v>1000</v>
      </c>
      <c r="AD240" s="98">
        <f>SUM(AA240:AC240)</f>
        <v>3000</v>
      </c>
      <c r="AE240" s="98">
        <f t="shared" si="314"/>
        <v>27.272727272727273</v>
      </c>
      <c r="AG240" s="98">
        <f t="shared" si="305"/>
        <v>5000</v>
      </c>
      <c r="AH240" s="98">
        <f t="shared" si="306"/>
        <v>45.454545454545453</v>
      </c>
      <c r="AJ240" s="98">
        <v>1000</v>
      </c>
      <c r="AK240" s="98">
        <v>1000</v>
      </c>
      <c r="AL240" s="98">
        <v>2000</v>
      </c>
      <c r="AM240" s="98">
        <f>SUM(AJ240:AL240)</f>
        <v>4000</v>
      </c>
      <c r="AN240" s="98">
        <f t="shared" si="316"/>
        <v>36.363636363636367</v>
      </c>
      <c r="AP240" s="98">
        <v>1000</v>
      </c>
      <c r="AQ240" s="98">
        <v>1000</v>
      </c>
      <c r="AR240" s="98">
        <v>0</v>
      </c>
      <c r="AS240" s="98">
        <f>SUM(AP240:AR240)</f>
        <v>2000</v>
      </c>
      <c r="AT240" s="98">
        <f t="shared" si="318"/>
        <v>18.181818181818183</v>
      </c>
      <c r="AV240" s="98">
        <f t="shared" si="319"/>
        <v>6000</v>
      </c>
      <c r="AW240" s="98">
        <f t="shared" si="310"/>
        <v>54.545454545454547</v>
      </c>
      <c r="AY240" s="98">
        <f>AG240+AV240</f>
        <v>11000</v>
      </c>
      <c r="AZ240" s="98">
        <f t="shared" si="312"/>
        <v>100</v>
      </c>
      <c r="BB240" s="98">
        <f t="shared" si="295"/>
        <v>0</v>
      </c>
      <c r="BC240" s="98">
        <f t="shared" si="296"/>
        <v>0</v>
      </c>
      <c r="BD240" s="98">
        <f t="shared" si="297"/>
        <v>11000</v>
      </c>
      <c r="BE240" s="483"/>
      <c r="BF240" s="90">
        <f t="shared" si="248"/>
        <v>0</v>
      </c>
    </row>
    <row r="241" spans="1:58" ht="30" customHeight="1" x14ac:dyDescent="0.2">
      <c r="A241" s="12"/>
      <c r="B241" s="3"/>
      <c r="C241" s="3"/>
      <c r="D241" s="8"/>
      <c r="E241" s="7"/>
      <c r="F241" s="3"/>
      <c r="G241" s="4"/>
      <c r="H241" s="5"/>
      <c r="I241" s="6"/>
      <c r="J241" s="24" t="s">
        <v>68</v>
      </c>
      <c r="K241" s="27"/>
      <c r="L241" s="142"/>
      <c r="M241" s="8"/>
      <c r="N241" s="31" t="s">
        <v>32</v>
      </c>
      <c r="O241" s="44">
        <v>5000</v>
      </c>
      <c r="P241" s="97">
        <f>P242</f>
        <v>0</v>
      </c>
      <c r="Q241" s="193">
        <f>Q242</f>
        <v>0</v>
      </c>
      <c r="R241" s="194">
        <f>R242</f>
        <v>0</v>
      </c>
      <c r="S241" s="97">
        <f>S242</f>
        <v>8000</v>
      </c>
      <c r="T241" s="97"/>
      <c r="U241" s="97">
        <f>U242</f>
        <v>1000</v>
      </c>
      <c r="V241" s="97">
        <f>V242</f>
        <v>0</v>
      </c>
      <c r="W241" s="97">
        <f>W242</f>
        <v>1000</v>
      </c>
      <c r="X241" s="97">
        <f>SUM(U241:W241)</f>
        <v>2000</v>
      </c>
      <c r="Y241" s="97">
        <f t="shared" si="303"/>
        <v>25</v>
      </c>
      <c r="AA241" s="97">
        <f>AA242</f>
        <v>0</v>
      </c>
      <c r="AB241" s="97">
        <f>AB242</f>
        <v>0</v>
      </c>
      <c r="AC241" s="97">
        <f>AC242</f>
        <v>0</v>
      </c>
      <c r="AD241" s="97">
        <f>SUM(AA241:AC241)</f>
        <v>0</v>
      </c>
      <c r="AE241" s="97">
        <f t="shared" si="314"/>
        <v>0</v>
      </c>
      <c r="AG241" s="97">
        <f t="shared" si="305"/>
        <v>2000</v>
      </c>
      <c r="AH241" s="97">
        <f t="shared" si="306"/>
        <v>25</v>
      </c>
      <c r="AJ241" s="97">
        <f>AJ242</f>
        <v>2000</v>
      </c>
      <c r="AK241" s="97">
        <f>AK242</f>
        <v>1000</v>
      </c>
      <c r="AL241" s="97">
        <f>AL242</f>
        <v>2000</v>
      </c>
      <c r="AM241" s="97">
        <f>SUM(AJ241:AL241)</f>
        <v>5000</v>
      </c>
      <c r="AN241" s="97">
        <f t="shared" si="316"/>
        <v>62.5</v>
      </c>
      <c r="AP241" s="97">
        <f>AP242</f>
        <v>0</v>
      </c>
      <c r="AQ241" s="97">
        <f>AQ242</f>
        <v>1000</v>
      </c>
      <c r="AR241" s="97">
        <f>AR242</f>
        <v>0</v>
      </c>
      <c r="AS241" s="97">
        <f>SUM(AP241:AR241)</f>
        <v>1000</v>
      </c>
      <c r="AT241" s="97">
        <f t="shared" si="318"/>
        <v>12.5</v>
      </c>
      <c r="AV241" s="97">
        <f t="shared" si="319"/>
        <v>6000</v>
      </c>
      <c r="AW241" s="97">
        <f t="shared" si="310"/>
        <v>75</v>
      </c>
      <c r="AY241" s="97">
        <f>AG241+AV241</f>
        <v>8000</v>
      </c>
      <c r="AZ241" s="97">
        <f t="shared" si="312"/>
        <v>100</v>
      </c>
      <c r="BB241" s="97">
        <f t="shared" si="295"/>
        <v>0</v>
      </c>
      <c r="BC241" s="98">
        <f t="shared" si="296"/>
        <v>0</v>
      </c>
      <c r="BD241" s="97">
        <f t="shared" si="297"/>
        <v>8000</v>
      </c>
      <c r="BE241" s="483"/>
      <c r="BF241" s="90">
        <f t="shared" si="248"/>
        <v>0</v>
      </c>
    </row>
    <row r="242" spans="1:58" ht="30" customHeight="1" x14ac:dyDescent="0.2">
      <c r="A242" s="12"/>
      <c r="B242" s="3"/>
      <c r="C242" s="3"/>
      <c r="D242" s="8"/>
      <c r="E242" s="7"/>
      <c r="F242" s="3"/>
      <c r="G242" s="4"/>
      <c r="H242" s="5"/>
      <c r="I242" s="6"/>
      <c r="J242" s="7"/>
      <c r="K242" s="59">
        <v>4</v>
      </c>
      <c r="L242" s="142"/>
      <c r="M242" s="8"/>
      <c r="N242" s="41" t="s">
        <v>67</v>
      </c>
      <c r="O242" s="45">
        <v>5000</v>
      </c>
      <c r="P242" s="98"/>
      <c r="Q242" s="98"/>
      <c r="R242" s="98"/>
      <c r="S242" s="98">
        <v>8000</v>
      </c>
      <c r="T242" s="98"/>
      <c r="U242" s="98">
        <v>1000</v>
      </c>
      <c r="V242" s="98">
        <v>0</v>
      </c>
      <c r="W242" s="98">
        <v>1000</v>
      </c>
      <c r="X242" s="98">
        <f>SUM(U242:W242)</f>
        <v>2000</v>
      </c>
      <c r="Y242" s="98">
        <f t="shared" si="303"/>
        <v>25</v>
      </c>
      <c r="AA242" s="98">
        <v>0</v>
      </c>
      <c r="AB242" s="98">
        <v>0</v>
      </c>
      <c r="AC242" s="98">
        <v>0</v>
      </c>
      <c r="AD242" s="98">
        <f>SUM(AA242:AC242)</f>
        <v>0</v>
      </c>
      <c r="AE242" s="98">
        <f t="shared" si="314"/>
        <v>0</v>
      </c>
      <c r="AG242" s="98">
        <f t="shared" si="305"/>
        <v>2000</v>
      </c>
      <c r="AH242" s="98">
        <f t="shared" si="306"/>
        <v>25</v>
      </c>
      <c r="AJ242" s="98">
        <v>2000</v>
      </c>
      <c r="AK242" s="98">
        <v>1000</v>
      </c>
      <c r="AL242" s="98">
        <v>2000</v>
      </c>
      <c r="AM242" s="98">
        <f>SUM(AJ242:AL242)</f>
        <v>5000</v>
      </c>
      <c r="AN242" s="98">
        <f t="shared" si="316"/>
        <v>62.5</v>
      </c>
      <c r="AP242" s="98">
        <v>0</v>
      </c>
      <c r="AQ242" s="98">
        <v>1000</v>
      </c>
      <c r="AR242" s="98">
        <v>0</v>
      </c>
      <c r="AS242" s="98">
        <f>SUM(AP242:AR242)</f>
        <v>1000</v>
      </c>
      <c r="AT242" s="98">
        <f t="shared" si="318"/>
        <v>12.5</v>
      </c>
      <c r="AV242" s="98">
        <f t="shared" si="319"/>
        <v>6000</v>
      </c>
      <c r="AW242" s="98">
        <f t="shared" si="310"/>
        <v>75</v>
      </c>
      <c r="AY242" s="98">
        <f>AG242+AV242</f>
        <v>8000</v>
      </c>
      <c r="AZ242" s="98">
        <f t="shared" si="312"/>
        <v>100</v>
      </c>
      <c r="BB242" s="98">
        <f t="shared" si="295"/>
        <v>0</v>
      </c>
      <c r="BC242" s="98">
        <f t="shared" si="296"/>
        <v>0</v>
      </c>
      <c r="BD242" s="98">
        <f t="shared" si="297"/>
        <v>8000</v>
      </c>
      <c r="BE242" s="483"/>
      <c r="BF242" s="90">
        <f t="shared" si="248"/>
        <v>0</v>
      </c>
    </row>
    <row r="243" spans="1:58" ht="30" customHeight="1" x14ac:dyDescent="0.2">
      <c r="A243" s="12"/>
      <c r="B243" s="3"/>
      <c r="C243" s="3"/>
      <c r="D243" s="8"/>
      <c r="E243" s="7"/>
      <c r="F243" s="3"/>
      <c r="G243" s="4"/>
      <c r="H243" s="5"/>
      <c r="I243" s="6"/>
      <c r="J243" s="24" t="s">
        <v>69</v>
      </c>
      <c r="K243" s="27"/>
      <c r="L243" s="142"/>
      <c r="M243" s="8"/>
      <c r="N243" s="31" t="s">
        <v>16</v>
      </c>
      <c r="O243" s="44">
        <v>22000</v>
      </c>
      <c r="P243" s="97">
        <f>P244+P245+P246</f>
        <v>0</v>
      </c>
      <c r="Q243" s="193">
        <f>Q244+Q245+Q246</f>
        <v>0</v>
      </c>
      <c r="R243" s="194">
        <f>R244+R245+R246</f>
        <v>0</v>
      </c>
      <c r="S243" s="97">
        <f>S244+S245+S246</f>
        <v>24000</v>
      </c>
      <c r="T243" s="97"/>
      <c r="U243" s="97">
        <f>U244+U245+U246</f>
        <v>3000</v>
      </c>
      <c r="V243" s="97">
        <f>V244+V245+V246</f>
        <v>1000</v>
      </c>
      <c r="W243" s="97">
        <f>W244+W245+W246</f>
        <v>2000</v>
      </c>
      <c r="X243" s="97">
        <f>X244+X245+X246</f>
        <v>6000</v>
      </c>
      <c r="Y243" s="97">
        <f t="shared" si="303"/>
        <v>25</v>
      </c>
      <c r="AA243" s="97">
        <f>AA244+AA245+AA246</f>
        <v>3000</v>
      </c>
      <c r="AB243" s="97">
        <f>AB244+AB245+AB246</f>
        <v>3000</v>
      </c>
      <c r="AC243" s="97">
        <f>AC244+AC245+AC246</f>
        <v>2000</v>
      </c>
      <c r="AD243" s="97">
        <f>AD244+AD245+AD246</f>
        <v>8000</v>
      </c>
      <c r="AE243" s="97">
        <f t="shared" si="314"/>
        <v>33.333333333333336</v>
      </c>
      <c r="AG243" s="97">
        <f t="shared" si="305"/>
        <v>14000</v>
      </c>
      <c r="AH243" s="97">
        <f t="shared" si="306"/>
        <v>58.333333333333336</v>
      </c>
      <c r="AJ243" s="97">
        <f>AJ244+AJ245+AJ246</f>
        <v>2000</v>
      </c>
      <c r="AK243" s="97">
        <f>AK244+AK245+AK246</f>
        <v>2000</v>
      </c>
      <c r="AL243" s="97">
        <f>AL244+AL245+AL246</f>
        <v>3000</v>
      </c>
      <c r="AM243" s="97">
        <f>AM244+AM245+AM246</f>
        <v>7000</v>
      </c>
      <c r="AN243" s="97">
        <f t="shared" si="316"/>
        <v>29.166666666666668</v>
      </c>
      <c r="AP243" s="97">
        <f>AP244+AP245+AP246</f>
        <v>1000</v>
      </c>
      <c r="AQ243" s="97">
        <f>AQ244+AQ245+AQ246</f>
        <v>1000</v>
      </c>
      <c r="AR243" s="97">
        <f>AR244+AR245+AR246</f>
        <v>1000</v>
      </c>
      <c r="AS243" s="97">
        <f>AS244+AS245+AS246</f>
        <v>3000</v>
      </c>
      <c r="AT243" s="97">
        <f t="shared" si="318"/>
        <v>12.5</v>
      </c>
      <c r="AV243" s="97">
        <f t="shared" si="319"/>
        <v>10000</v>
      </c>
      <c r="AW243" s="97">
        <f t="shared" si="310"/>
        <v>41.666666666666664</v>
      </c>
      <c r="AY243" s="97">
        <f>AY244+AY245+AY246</f>
        <v>24000</v>
      </c>
      <c r="AZ243" s="97">
        <f t="shared" si="312"/>
        <v>100</v>
      </c>
      <c r="BB243" s="97">
        <f t="shared" si="295"/>
        <v>0</v>
      </c>
      <c r="BC243" s="98">
        <f t="shared" si="296"/>
        <v>0</v>
      </c>
      <c r="BD243" s="97">
        <f t="shared" si="297"/>
        <v>24000</v>
      </c>
      <c r="BE243" s="483"/>
      <c r="BF243" s="90">
        <f t="shared" si="248"/>
        <v>0</v>
      </c>
    </row>
    <row r="244" spans="1:58" ht="30" customHeight="1" x14ac:dyDescent="0.2">
      <c r="A244" s="12"/>
      <c r="B244" s="3"/>
      <c r="C244" s="3"/>
      <c r="D244" s="8"/>
      <c r="E244" s="7"/>
      <c r="F244" s="3"/>
      <c r="G244" s="4"/>
      <c r="H244" s="5"/>
      <c r="I244" s="6"/>
      <c r="J244" s="7"/>
      <c r="K244" s="59">
        <v>2</v>
      </c>
      <c r="L244" s="142"/>
      <c r="M244" s="8"/>
      <c r="N244" s="41" t="s">
        <v>17</v>
      </c>
      <c r="O244" s="45">
        <v>10000</v>
      </c>
      <c r="P244" s="98"/>
      <c r="Q244" s="98"/>
      <c r="R244" s="98"/>
      <c r="S244" s="98">
        <v>9000</v>
      </c>
      <c r="T244" s="98"/>
      <c r="U244" s="98">
        <v>1000</v>
      </c>
      <c r="V244" s="98">
        <v>0</v>
      </c>
      <c r="W244" s="98">
        <v>0</v>
      </c>
      <c r="X244" s="98">
        <f>SUM(U244:W244)</f>
        <v>1000</v>
      </c>
      <c r="Y244" s="98">
        <f t="shared" si="303"/>
        <v>11.111111111111111</v>
      </c>
      <c r="AA244" s="98">
        <v>1000</v>
      </c>
      <c r="AB244" s="98">
        <v>1000</v>
      </c>
      <c r="AC244" s="98">
        <v>0</v>
      </c>
      <c r="AD244" s="98">
        <f>SUM(AA244:AC244)</f>
        <v>2000</v>
      </c>
      <c r="AE244" s="98">
        <f t="shared" si="314"/>
        <v>22.222222222222221</v>
      </c>
      <c r="AG244" s="98">
        <f t="shared" si="305"/>
        <v>3000</v>
      </c>
      <c r="AH244" s="98">
        <f t="shared" si="306"/>
        <v>33.333333333333336</v>
      </c>
      <c r="AJ244" s="98">
        <v>1000</v>
      </c>
      <c r="AK244" s="98">
        <v>1000</v>
      </c>
      <c r="AL244" s="98">
        <v>1000</v>
      </c>
      <c r="AM244" s="98">
        <f>SUM(AJ244:AL244)</f>
        <v>3000</v>
      </c>
      <c r="AN244" s="98">
        <f t="shared" si="316"/>
        <v>33.333333333333336</v>
      </c>
      <c r="AP244" s="98">
        <v>1000</v>
      </c>
      <c r="AQ244" s="98">
        <v>1000</v>
      </c>
      <c r="AR244" s="98">
        <v>1000</v>
      </c>
      <c r="AS244" s="98">
        <f>SUM(AP244:AR244)</f>
        <v>3000</v>
      </c>
      <c r="AT244" s="98">
        <f t="shared" si="318"/>
        <v>33.333333333333336</v>
      </c>
      <c r="AV244" s="98">
        <f t="shared" si="319"/>
        <v>6000</v>
      </c>
      <c r="AW244" s="98">
        <f t="shared" si="310"/>
        <v>66.666666666666671</v>
      </c>
      <c r="AY244" s="98">
        <f t="shared" ref="AY244:AY246" si="320">AG244+AV244</f>
        <v>9000</v>
      </c>
      <c r="AZ244" s="98">
        <f t="shared" si="312"/>
        <v>100</v>
      </c>
      <c r="BB244" s="98">
        <f t="shared" si="295"/>
        <v>0</v>
      </c>
      <c r="BC244" s="98">
        <f t="shared" si="296"/>
        <v>0</v>
      </c>
      <c r="BD244" s="98">
        <f t="shared" si="297"/>
        <v>9000</v>
      </c>
      <c r="BE244" s="483"/>
      <c r="BF244" s="90">
        <f t="shared" si="248"/>
        <v>0</v>
      </c>
    </row>
    <row r="245" spans="1:58" ht="30" customHeight="1" x14ac:dyDescent="0.2">
      <c r="A245" s="12"/>
      <c r="B245" s="3"/>
      <c r="C245" s="3"/>
      <c r="D245" s="8"/>
      <c r="E245" s="7"/>
      <c r="F245" s="3"/>
      <c r="G245" s="4"/>
      <c r="H245" s="5"/>
      <c r="I245" s="6"/>
      <c r="J245" s="7"/>
      <c r="K245" s="59">
        <v>5</v>
      </c>
      <c r="L245" s="142"/>
      <c r="M245" s="8"/>
      <c r="N245" s="41" t="s">
        <v>19</v>
      </c>
      <c r="O245" s="45">
        <v>6000</v>
      </c>
      <c r="P245" s="98"/>
      <c r="Q245" s="98"/>
      <c r="R245" s="98"/>
      <c r="S245" s="98">
        <v>7000</v>
      </c>
      <c r="T245" s="98"/>
      <c r="U245" s="98">
        <v>1000</v>
      </c>
      <c r="V245" s="98">
        <v>1000</v>
      </c>
      <c r="W245" s="98">
        <v>2000</v>
      </c>
      <c r="X245" s="98">
        <f>SUM(U245:W245)</f>
        <v>4000</v>
      </c>
      <c r="Y245" s="98">
        <f t="shared" si="303"/>
        <v>57.142857142857146</v>
      </c>
      <c r="AA245" s="98">
        <v>1000</v>
      </c>
      <c r="AB245" s="98">
        <v>1000</v>
      </c>
      <c r="AC245" s="98">
        <v>1000</v>
      </c>
      <c r="AD245" s="98">
        <f>SUM(AA245:AC245)</f>
        <v>3000</v>
      </c>
      <c r="AE245" s="98">
        <f t="shared" si="314"/>
        <v>42.857142857142854</v>
      </c>
      <c r="AG245" s="98">
        <f t="shared" si="305"/>
        <v>7000</v>
      </c>
      <c r="AH245" s="98">
        <f t="shared" si="306"/>
        <v>100</v>
      </c>
      <c r="AJ245" s="98"/>
      <c r="AK245" s="98"/>
      <c r="AL245" s="98"/>
      <c r="AM245" s="98">
        <f>SUM(AJ245:AL245)</f>
        <v>0</v>
      </c>
      <c r="AN245" s="98">
        <f t="shared" si="316"/>
        <v>0</v>
      </c>
      <c r="AP245" s="98"/>
      <c r="AQ245" s="98"/>
      <c r="AR245" s="98"/>
      <c r="AS245" s="98">
        <f>SUM(AP245:AR245)</f>
        <v>0</v>
      </c>
      <c r="AT245" s="98">
        <f t="shared" si="318"/>
        <v>0</v>
      </c>
      <c r="AV245" s="98">
        <f t="shared" si="319"/>
        <v>0</v>
      </c>
      <c r="AW245" s="98">
        <f t="shared" si="310"/>
        <v>0</v>
      </c>
      <c r="AY245" s="98">
        <f t="shared" si="320"/>
        <v>7000</v>
      </c>
      <c r="AZ245" s="98">
        <f t="shared" si="312"/>
        <v>100</v>
      </c>
      <c r="BB245" s="98">
        <f t="shared" si="295"/>
        <v>0</v>
      </c>
      <c r="BC245" s="98">
        <f t="shared" si="296"/>
        <v>0</v>
      </c>
      <c r="BD245" s="98">
        <f t="shared" si="297"/>
        <v>7000</v>
      </c>
      <c r="BE245" s="483"/>
      <c r="BF245" s="90">
        <f t="shared" si="248"/>
        <v>0</v>
      </c>
    </row>
    <row r="246" spans="1:58" ht="30" customHeight="1" x14ac:dyDescent="0.2">
      <c r="A246" s="12"/>
      <c r="B246" s="3"/>
      <c r="C246" s="3"/>
      <c r="D246" s="8"/>
      <c r="E246" s="7"/>
      <c r="F246" s="3"/>
      <c r="G246" s="4"/>
      <c r="H246" s="5"/>
      <c r="I246" s="6"/>
      <c r="J246" s="7"/>
      <c r="K246" s="59">
        <v>7</v>
      </c>
      <c r="L246" s="142"/>
      <c r="M246" s="8"/>
      <c r="N246" s="41" t="s">
        <v>110</v>
      </c>
      <c r="O246" s="45">
        <v>6000</v>
      </c>
      <c r="P246" s="98"/>
      <c r="Q246" s="98"/>
      <c r="R246" s="98"/>
      <c r="S246" s="98">
        <v>8000</v>
      </c>
      <c r="T246" s="98"/>
      <c r="U246" s="98">
        <v>1000</v>
      </c>
      <c r="V246" s="98">
        <v>0</v>
      </c>
      <c r="W246" s="98"/>
      <c r="X246" s="98">
        <f>SUM(U246:W246)</f>
        <v>1000</v>
      </c>
      <c r="Y246" s="98">
        <f t="shared" si="303"/>
        <v>12.5</v>
      </c>
      <c r="AA246" s="98">
        <v>1000</v>
      </c>
      <c r="AB246" s="98">
        <v>1000</v>
      </c>
      <c r="AC246" s="98">
        <v>1000</v>
      </c>
      <c r="AD246" s="98">
        <f>SUM(AA246:AC246)</f>
        <v>3000</v>
      </c>
      <c r="AE246" s="98">
        <f t="shared" si="314"/>
        <v>37.5</v>
      </c>
      <c r="AG246" s="98">
        <f t="shared" si="305"/>
        <v>4000</v>
      </c>
      <c r="AH246" s="98">
        <f t="shared" si="306"/>
        <v>50</v>
      </c>
      <c r="AJ246" s="98">
        <v>1000</v>
      </c>
      <c r="AK246" s="98">
        <v>1000</v>
      </c>
      <c r="AL246" s="98">
        <v>2000</v>
      </c>
      <c r="AM246" s="98">
        <f>SUM(AJ246:AL246)</f>
        <v>4000</v>
      </c>
      <c r="AN246" s="98">
        <f t="shared" si="316"/>
        <v>50</v>
      </c>
      <c r="AP246" s="98">
        <v>0</v>
      </c>
      <c r="AQ246" s="98">
        <v>0</v>
      </c>
      <c r="AR246" s="98">
        <v>0</v>
      </c>
      <c r="AS246" s="98">
        <f>SUM(AP246:AR246)</f>
        <v>0</v>
      </c>
      <c r="AT246" s="98">
        <f t="shared" si="318"/>
        <v>0</v>
      </c>
      <c r="AV246" s="98">
        <f t="shared" si="319"/>
        <v>4000</v>
      </c>
      <c r="AW246" s="98">
        <f t="shared" si="310"/>
        <v>50</v>
      </c>
      <c r="AY246" s="98">
        <f t="shared" si="320"/>
        <v>8000</v>
      </c>
      <c r="AZ246" s="98">
        <f t="shared" si="312"/>
        <v>100</v>
      </c>
      <c r="BB246" s="98">
        <f t="shared" si="295"/>
        <v>0</v>
      </c>
      <c r="BC246" s="98">
        <f t="shared" si="296"/>
        <v>0</v>
      </c>
      <c r="BD246" s="98">
        <f t="shared" si="297"/>
        <v>8000</v>
      </c>
      <c r="BE246" s="483"/>
      <c r="BF246" s="90">
        <f t="shared" si="248"/>
        <v>0</v>
      </c>
    </row>
    <row r="247" spans="1:58" ht="30" hidden="1" customHeight="1" x14ac:dyDescent="0.2">
      <c r="A247" s="12"/>
      <c r="B247" s="3"/>
      <c r="C247" s="3"/>
      <c r="D247" s="8"/>
      <c r="E247" s="7"/>
      <c r="F247" s="3"/>
      <c r="G247" s="21"/>
      <c r="H247" s="72" t="s">
        <v>75</v>
      </c>
      <c r="I247" s="88"/>
      <c r="J247" s="57"/>
      <c r="K247" s="171"/>
      <c r="L247" s="147"/>
      <c r="M247" s="58"/>
      <c r="N247" s="73" t="s">
        <v>101</v>
      </c>
      <c r="O247" s="60">
        <v>108000</v>
      </c>
      <c r="P247" s="104">
        <f>P248</f>
        <v>0</v>
      </c>
      <c r="Q247" s="204">
        <f>Q248</f>
        <v>0</v>
      </c>
      <c r="R247" s="205">
        <f>R248</f>
        <v>0</v>
      </c>
      <c r="S247" s="104">
        <f>S248</f>
        <v>0</v>
      </c>
      <c r="T247" s="104"/>
      <c r="U247" s="104">
        <f>U248</f>
        <v>0</v>
      </c>
      <c r="V247" s="104">
        <f>V248</f>
        <v>0</v>
      </c>
      <c r="W247" s="104">
        <f>W248</f>
        <v>0</v>
      </c>
      <c r="X247" s="104">
        <f>X248</f>
        <v>0</v>
      </c>
      <c r="Y247" s="104" t="e">
        <f t="shared" si="265"/>
        <v>#DIV/0!</v>
      </c>
      <c r="AA247" s="104">
        <f>AA248</f>
        <v>0</v>
      </c>
      <c r="AB247" s="104">
        <f>AB248</f>
        <v>0</v>
      </c>
      <c r="AC247" s="104">
        <f>AC248</f>
        <v>0</v>
      </c>
      <c r="AD247" s="104">
        <f>AD248</f>
        <v>0</v>
      </c>
      <c r="AE247" s="104" t="e">
        <f t="shared" si="268"/>
        <v>#DIV/0!</v>
      </c>
      <c r="AG247" s="104">
        <f t="shared" si="269"/>
        <v>0</v>
      </c>
      <c r="AH247" s="104" t="e">
        <f t="shared" si="270"/>
        <v>#DIV/0!</v>
      </c>
      <c r="AJ247" s="104">
        <f>AJ248</f>
        <v>0</v>
      </c>
      <c r="AK247" s="104">
        <f>AK248</f>
        <v>0</v>
      </c>
      <c r="AL247" s="104">
        <f>AL248</f>
        <v>0</v>
      </c>
      <c r="AM247" s="104">
        <f>AM248</f>
        <v>0</v>
      </c>
      <c r="AN247" s="104" t="e">
        <f t="shared" si="273"/>
        <v>#DIV/0!</v>
      </c>
      <c r="AP247" s="104">
        <f>AP248</f>
        <v>0</v>
      </c>
      <c r="AQ247" s="104">
        <f>AQ248</f>
        <v>0</v>
      </c>
      <c r="AR247" s="104">
        <f>AR248</f>
        <v>0</v>
      </c>
      <c r="AS247" s="104">
        <f>AS248</f>
        <v>0</v>
      </c>
      <c r="AT247" s="104" t="e">
        <f t="shared" si="276"/>
        <v>#DIV/0!</v>
      </c>
      <c r="AV247" s="104">
        <f t="shared" ref="AV247:AV254" si="321">AM247+AS247</f>
        <v>0</v>
      </c>
      <c r="AW247" s="104" t="e">
        <f t="shared" ref="AW247:AW254" si="322">AV247/(S247/100)</f>
        <v>#DIV/0!</v>
      </c>
      <c r="AY247" s="104">
        <f t="shared" ref="AY247:AY254" si="323">AG247+AV247</f>
        <v>0</v>
      </c>
      <c r="AZ247" s="354" t="e">
        <f t="shared" ref="AZ247:AZ254" si="324">AY247/(S247/100)</f>
        <v>#DIV/0!</v>
      </c>
      <c r="BB247" s="60">
        <f t="shared" ref="BB247:BB254" si="325">S247-AY247</f>
        <v>0</v>
      </c>
      <c r="BC247" s="104" t="e">
        <f t="shared" ref="BC247:BC254" si="326">BB247/(P247/100)</f>
        <v>#DIV/0!</v>
      </c>
      <c r="BD247" s="104">
        <f t="shared" ref="BD247:BD254" si="327">S247-BB247</f>
        <v>0</v>
      </c>
      <c r="BE247" s="483"/>
      <c r="BF247" s="90">
        <f t="shared" si="248"/>
        <v>0</v>
      </c>
    </row>
    <row r="248" spans="1:58" ht="30" hidden="1" customHeight="1" x14ac:dyDescent="0.2">
      <c r="A248" s="12"/>
      <c r="B248" s="3"/>
      <c r="C248" s="3"/>
      <c r="D248" s="8"/>
      <c r="E248" s="7"/>
      <c r="F248" s="3"/>
      <c r="G248" s="4"/>
      <c r="H248" s="5"/>
      <c r="I248" s="23">
        <v>2</v>
      </c>
      <c r="J248" s="7"/>
      <c r="K248" s="27"/>
      <c r="L248" s="142"/>
      <c r="M248" s="8"/>
      <c r="N248" s="30" t="s">
        <v>126</v>
      </c>
      <c r="O248" s="46">
        <v>108000</v>
      </c>
      <c r="P248" s="100">
        <f>P249+P251</f>
        <v>0</v>
      </c>
      <c r="Q248" s="100">
        <f>Q249+Q251</f>
        <v>0</v>
      </c>
      <c r="R248" s="100">
        <f>R249+R251</f>
        <v>0</v>
      </c>
      <c r="S248" s="100">
        <f>S249+S251</f>
        <v>0</v>
      </c>
      <c r="T248" s="100"/>
      <c r="U248" s="100">
        <f>U249+U251</f>
        <v>0</v>
      </c>
      <c r="V248" s="100">
        <f>V249+V251</f>
        <v>0</v>
      </c>
      <c r="W248" s="100">
        <f>W249+W251</f>
        <v>0</v>
      </c>
      <c r="X248" s="100">
        <f>X249+X251</f>
        <v>0</v>
      </c>
      <c r="Y248" s="100" t="e">
        <f t="shared" si="265"/>
        <v>#DIV/0!</v>
      </c>
      <c r="AA248" s="100">
        <f>AA249+AA251</f>
        <v>0</v>
      </c>
      <c r="AB248" s="100">
        <f>AB249+AB251</f>
        <v>0</v>
      </c>
      <c r="AC248" s="100">
        <f>AC249+AC251</f>
        <v>0</v>
      </c>
      <c r="AD248" s="100">
        <f>AD249+AD251</f>
        <v>0</v>
      </c>
      <c r="AE248" s="100" t="e">
        <f t="shared" si="268"/>
        <v>#DIV/0!</v>
      </c>
      <c r="AG248" s="100">
        <f t="shared" si="269"/>
        <v>0</v>
      </c>
      <c r="AH248" s="100" t="e">
        <f t="shared" si="270"/>
        <v>#DIV/0!</v>
      </c>
      <c r="AJ248" s="100">
        <f>AJ249+AJ251</f>
        <v>0</v>
      </c>
      <c r="AK248" s="100">
        <f>AK249+AK251</f>
        <v>0</v>
      </c>
      <c r="AL248" s="100">
        <f>AL249+AL251</f>
        <v>0</v>
      </c>
      <c r="AM248" s="100">
        <f>AM249+AM251</f>
        <v>0</v>
      </c>
      <c r="AN248" s="100" t="e">
        <f t="shared" si="273"/>
        <v>#DIV/0!</v>
      </c>
      <c r="AP248" s="100">
        <f>AP249+AP251</f>
        <v>0</v>
      </c>
      <c r="AQ248" s="100">
        <f>AQ249+AQ251</f>
        <v>0</v>
      </c>
      <c r="AR248" s="100">
        <f>AR249+AR251</f>
        <v>0</v>
      </c>
      <c r="AS248" s="100">
        <f>AS249+AS251</f>
        <v>0</v>
      </c>
      <c r="AT248" s="100" t="e">
        <f t="shared" si="276"/>
        <v>#DIV/0!</v>
      </c>
      <c r="AV248" s="100">
        <f t="shared" si="321"/>
        <v>0</v>
      </c>
      <c r="AW248" s="100" t="e">
        <f t="shared" si="322"/>
        <v>#DIV/0!</v>
      </c>
      <c r="AY248" s="100">
        <f t="shared" si="323"/>
        <v>0</v>
      </c>
      <c r="AZ248" s="352" t="e">
        <f t="shared" si="324"/>
        <v>#DIV/0!</v>
      </c>
      <c r="BB248" s="46">
        <f t="shared" si="325"/>
        <v>0</v>
      </c>
      <c r="BC248" s="100" t="e">
        <f t="shared" si="326"/>
        <v>#DIV/0!</v>
      </c>
      <c r="BD248" s="100">
        <f t="shared" si="327"/>
        <v>0</v>
      </c>
      <c r="BE248" s="483"/>
      <c r="BF248" s="90">
        <f t="shared" si="248"/>
        <v>0</v>
      </c>
    </row>
    <row r="249" spans="1:58" ht="30" hidden="1" customHeight="1" x14ac:dyDescent="0.2">
      <c r="A249" s="12"/>
      <c r="B249" s="3"/>
      <c r="C249" s="3"/>
      <c r="D249" s="8"/>
      <c r="E249" s="7"/>
      <c r="F249" s="3"/>
      <c r="G249" s="4"/>
      <c r="H249" s="5"/>
      <c r="I249" s="6"/>
      <c r="J249" s="24" t="s">
        <v>74</v>
      </c>
      <c r="K249" s="27"/>
      <c r="L249" s="142"/>
      <c r="M249" s="8"/>
      <c r="N249" s="31" t="s">
        <v>24</v>
      </c>
      <c r="O249" s="44">
        <v>100000</v>
      </c>
      <c r="P249" s="97">
        <f>P250</f>
        <v>0</v>
      </c>
      <c r="Q249" s="97">
        <f>Q250</f>
        <v>0</v>
      </c>
      <c r="R249" s="97">
        <f>R250</f>
        <v>0</v>
      </c>
      <c r="S249" s="97">
        <f>S250</f>
        <v>0</v>
      </c>
      <c r="T249" s="97"/>
      <c r="U249" s="97">
        <f>U250</f>
        <v>0</v>
      </c>
      <c r="V249" s="97">
        <f>V250</f>
        <v>0</v>
      </c>
      <c r="W249" s="97">
        <f>W250</f>
        <v>0</v>
      </c>
      <c r="X249" s="97">
        <f>X250</f>
        <v>0</v>
      </c>
      <c r="Y249" s="97" t="e">
        <f t="shared" si="265"/>
        <v>#DIV/0!</v>
      </c>
      <c r="AA249" s="97">
        <f>AA250</f>
        <v>0</v>
      </c>
      <c r="AB249" s="97">
        <f>AB250</f>
        <v>0</v>
      </c>
      <c r="AC249" s="97">
        <f>AC250</f>
        <v>0</v>
      </c>
      <c r="AD249" s="97">
        <f>AD250</f>
        <v>0</v>
      </c>
      <c r="AE249" s="97" t="e">
        <f t="shared" si="268"/>
        <v>#DIV/0!</v>
      </c>
      <c r="AG249" s="97">
        <f t="shared" si="269"/>
        <v>0</v>
      </c>
      <c r="AH249" s="97" t="e">
        <f t="shared" si="270"/>
        <v>#DIV/0!</v>
      </c>
      <c r="AJ249" s="97">
        <f>AJ250</f>
        <v>0</v>
      </c>
      <c r="AK249" s="97">
        <f>AK250</f>
        <v>0</v>
      </c>
      <c r="AL249" s="97">
        <f>AL250</f>
        <v>0</v>
      </c>
      <c r="AM249" s="97">
        <f>AM250</f>
        <v>0</v>
      </c>
      <c r="AN249" s="97" t="e">
        <f t="shared" si="273"/>
        <v>#DIV/0!</v>
      </c>
      <c r="AP249" s="97">
        <f>AP250</f>
        <v>0</v>
      </c>
      <c r="AQ249" s="97">
        <f>AQ250</f>
        <v>0</v>
      </c>
      <c r="AR249" s="97">
        <f>AR250</f>
        <v>0</v>
      </c>
      <c r="AS249" s="97">
        <f>AS250</f>
        <v>0</v>
      </c>
      <c r="AT249" s="97" t="e">
        <f t="shared" si="276"/>
        <v>#DIV/0!</v>
      </c>
      <c r="AV249" s="97">
        <f t="shared" si="321"/>
        <v>0</v>
      </c>
      <c r="AW249" s="97" t="e">
        <f t="shared" si="322"/>
        <v>#DIV/0!</v>
      </c>
      <c r="AY249" s="97">
        <f t="shared" si="323"/>
        <v>0</v>
      </c>
      <c r="AZ249" s="350" t="e">
        <f t="shared" si="324"/>
        <v>#DIV/0!</v>
      </c>
      <c r="BB249" s="44">
        <f t="shared" si="325"/>
        <v>0</v>
      </c>
      <c r="BC249" s="97" t="e">
        <f t="shared" si="326"/>
        <v>#DIV/0!</v>
      </c>
      <c r="BD249" s="97">
        <f t="shared" si="327"/>
        <v>0</v>
      </c>
      <c r="BE249" s="483"/>
      <c r="BF249" s="90">
        <f t="shared" si="248"/>
        <v>0</v>
      </c>
    </row>
    <row r="250" spans="1:58" ht="30" hidden="1" customHeight="1" x14ac:dyDescent="0.2">
      <c r="A250" s="12"/>
      <c r="B250" s="3"/>
      <c r="C250" s="3"/>
      <c r="D250" s="8"/>
      <c r="E250" s="7"/>
      <c r="F250" s="3"/>
      <c r="G250" s="4"/>
      <c r="H250" s="5"/>
      <c r="I250" s="6"/>
      <c r="J250" s="7"/>
      <c r="K250" s="59">
        <v>1</v>
      </c>
      <c r="L250" s="142"/>
      <c r="M250" s="8"/>
      <c r="N250" s="41" t="s">
        <v>31</v>
      </c>
      <c r="O250" s="45">
        <v>100000</v>
      </c>
      <c r="P250" s="98"/>
      <c r="Q250" s="98"/>
      <c r="R250" s="98"/>
      <c r="S250" s="98"/>
      <c r="T250" s="98"/>
      <c r="U250" s="98"/>
      <c r="V250" s="98"/>
      <c r="W250" s="98"/>
      <c r="X250" s="98">
        <f>SUM(U250:W250)</f>
        <v>0</v>
      </c>
      <c r="Y250" s="98" t="e">
        <f t="shared" si="265"/>
        <v>#DIV/0!</v>
      </c>
      <c r="AA250" s="98"/>
      <c r="AB250" s="98"/>
      <c r="AC250" s="98"/>
      <c r="AD250" s="98">
        <f>SUM(AA250:AC250)</f>
        <v>0</v>
      </c>
      <c r="AE250" s="98" t="e">
        <f t="shared" si="268"/>
        <v>#DIV/0!</v>
      </c>
      <c r="AG250" s="98">
        <f t="shared" si="269"/>
        <v>0</v>
      </c>
      <c r="AH250" s="98" t="e">
        <f t="shared" si="270"/>
        <v>#DIV/0!</v>
      </c>
      <c r="AJ250" s="98"/>
      <c r="AK250" s="98"/>
      <c r="AL250" s="98"/>
      <c r="AM250" s="98">
        <f>SUM(AJ250:AL250)</f>
        <v>0</v>
      </c>
      <c r="AN250" s="98" t="e">
        <f t="shared" si="273"/>
        <v>#DIV/0!</v>
      </c>
      <c r="AP250" s="98"/>
      <c r="AQ250" s="98"/>
      <c r="AR250" s="98"/>
      <c r="AS250" s="98">
        <f>SUM(AP250:AR250)</f>
        <v>0</v>
      </c>
      <c r="AT250" s="98" t="e">
        <f t="shared" si="276"/>
        <v>#DIV/0!</v>
      </c>
      <c r="AV250" s="98">
        <f t="shared" si="321"/>
        <v>0</v>
      </c>
      <c r="AW250" s="98" t="e">
        <f t="shared" si="322"/>
        <v>#DIV/0!</v>
      </c>
      <c r="AY250" s="98">
        <f t="shared" si="323"/>
        <v>0</v>
      </c>
      <c r="AZ250" s="353" t="e">
        <f t="shared" si="324"/>
        <v>#DIV/0!</v>
      </c>
      <c r="BB250" s="98">
        <f t="shared" si="325"/>
        <v>0</v>
      </c>
      <c r="BC250" s="98" t="e">
        <f t="shared" si="326"/>
        <v>#DIV/0!</v>
      </c>
      <c r="BD250" s="98">
        <f t="shared" si="327"/>
        <v>0</v>
      </c>
      <c r="BE250" s="483"/>
      <c r="BF250" s="90">
        <f t="shared" si="248"/>
        <v>0</v>
      </c>
    </row>
    <row r="251" spans="1:58" ht="30" hidden="1" customHeight="1" x14ac:dyDescent="0.2">
      <c r="A251" s="12"/>
      <c r="B251" s="3"/>
      <c r="C251" s="3"/>
      <c r="D251" s="8"/>
      <c r="E251" s="7"/>
      <c r="F251" s="3"/>
      <c r="G251" s="4"/>
      <c r="H251" s="5"/>
      <c r="I251" s="6"/>
      <c r="J251" s="24" t="s">
        <v>69</v>
      </c>
      <c r="K251" s="27"/>
      <c r="L251" s="142"/>
      <c r="M251" s="8"/>
      <c r="N251" s="31" t="s">
        <v>16</v>
      </c>
      <c r="O251" s="44">
        <v>8000</v>
      </c>
      <c r="P251" s="97">
        <f>P252+P254</f>
        <v>0</v>
      </c>
      <c r="Q251" s="97">
        <f>Q252+Q254</f>
        <v>0</v>
      </c>
      <c r="R251" s="97">
        <f>R252+R254</f>
        <v>0</v>
      </c>
      <c r="S251" s="97">
        <f>S252+S254</f>
        <v>0</v>
      </c>
      <c r="T251" s="97"/>
      <c r="U251" s="97">
        <f>U252+U253+U254</f>
        <v>0</v>
      </c>
      <c r="V251" s="97">
        <f>V252+V253+V254</f>
        <v>0</v>
      </c>
      <c r="W251" s="97">
        <f>W252+W253+W254</f>
        <v>0</v>
      </c>
      <c r="X251" s="97">
        <f>SUM(U251:W251)</f>
        <v>0</v>
      </c>
      <c r="Y251" s="97" t="e">
        <f t="shared" si="265"/>
        <v>#DIV/0!</v>
      </c>
      <c r="AA251" s="97">
        <f>AA252+AA253+AA254</f>
        <v>0</v>
      </c>
      <c r="AB251" s="97">
        <f>AB252+AB253+AB254</f>
        <v>0</v>
      </c>
      <c r="AC251" s="97">
        <f>AC252+AC253+AC254</f>
        <v>0</v>
      </c>
      <c r="AD251" s="97">
        <f>SUM(AA251:AC251)</f>
        <v>0</v>
      </c>
      <c r="AE251" s="97" t="e">
        <f t="shared" si="268"/>
        <v>#DIV/0!</v>
      </c>
      <c r="AG251" s="97">
        <f t="shared" si="269"/>
        <v>0</v>
      </c>
      <c r="AH251" s="97" t="e">
        <f t="shared" si="270"/>
        <v>#DIV/0!</v>
      </c>
      <c r="AJ251" s="97">
        <f>AJ252+AJ253+AJ254</f>
        <v>0</v>
      </c>
      <c r="AK251" s="97">
        <f>AK252+AK253+AK254</f>
        <v>0</v>
      </c>
      <c r="AL251" s="97">
        <f>AL252+AL253+AL254</f>
        <v>0</v>
      </c>
      <c r="AM251" s="97">
        <f>SUM(AJ251:AL251)</f>
        <v>0</v>
      </c>
      <c r="AN251" s="97" t="e">
        <f t="shared" si="273"/>
        <v>#DIV/0!</v>
      </c>
      <c r="AP251" s="97">
        <f>AP252+AP253+AP254</f>
        <v>0</v>
      </c>
      <c r="AQ251" s="97">
        <f>AQ252+AQ253+AQ254</f>
        <v>0</v>
      </c>
      <c r="AR251" s="97">
        <f>AR252+AR253+AR254</f>
        <v>0</v>
      </c>
      <c r="AS251" s="97">
        <f>SUM(AP251:AR251)</f>
        <v>0</v>
      </c>
      <c r="AT251" s="97" t="e">
        <f t="shared" si="276"/>
        <v>#DIV/0!</v>
      </c>
      <c r="AV251" s="97">
        <f t="shared" si="321"/>
        <v>0</v>
      </c>
      <c r="AW251" s="97" t="e">
        <f t="shared" si="322"/>
        <v>#DIV/0!</v>
      </c>
      <c r="AY251" s="97">
        <f t="shared" si="323"/>
        <v>0</v>
      </c>
      <c r="AZ251" s="350" t="e">
        <f t="shared" si="324"/>
        <v>#DIV/0!</v>
      </c>
      <c r="BB251" s="44">
        <f t="shared" si="325"/>
        <v>0</v>
      </c>
      <c r="BC251" s="97" t="e">
        <f t="shared" si="326"/>
        <v>#DIV/0!</v>
      </c>
      <c r="BD251" s="97">
        <f t="shared" si="327"/>
        <v>0</v>
      </c>
      <c r="BE251" s="483"/>
      <c r="BF251" s="90">
        <f t="shared" si="248"/>
        <v>0</v>
      </c>
    </row>
    <row r="252" spans="1:58" ht="30" hidden="1" customHeight="1" x14ac:dyDescent="0.2">
      <c r="A252" s="12"/>
      <c r="B252" s="3"/>
      <c r="C252" s="3"/>
      <c r="D252" s="8"/>
      <c r="E252" s="7"/>
      <c r="F252" s="3"/>
      <c r="G252" s="4"/>
      <c r="H252" s="5"/>
      <c r="I252" s="6"/>
      <c r="J252" s="7"/>
      <c r="K252" s="59">
        <v>2</v>
      </c>
      <c r="L252" s="142"/>
      <c r="M252" s="8"/>
      <c r="N252" s="41" t="s">
        <v>17</v>
      </c>
      <c r="O252" s="45">
        <v>7000</v>
      </c>
      <c r="P252" s="98"/>
      <c r="Q252" s="98"/>
      <c r="R252" s="98"/>
      <c r="S252" s="98"/>
      <c r="T252" s="98"/>
      <c r="U252" s="98"/>
      <c r="V252" s="98"/>
      <c r="W252" s="98"/>
      <c r="X252" s="98">
        <f>SUM(U252:W252)</f>
        <v>0</v>
      </c>
      <c r="Y252" s="98" t="e">
        <f t="shared" si="265"/>
        <v>#DIV/0!</v>
      </c>
      <c r="AA252" s="98"/>
      <c r="AB252" s="98"/>
      <c r="AC252" s="98"/>
      <c r="AD252" s="98">
        <f>SUM(AA252:AC252)</f>
        <v>0</v>
      </c>
      <c r="AE252" s="98" t="e">
        <f t="shared" si="268"/>
        <v>#DIV/0!</v>
      </c>
      <c r="AG252" s="98">
        <f t="shared" si="269"/>
        <v>0</v>
      </c>
      <c r="AH252" s="98" t="e">
        <f t="shared" si="270"/>
        <v>#DIV/0!</v>
      </c>
      <c r="AJ252" s="98"/>
      <c r="AK252" s="98"/>
      <c r="AL252" s="98"/>
      <c r="AM252" s="98">
        <f>SUM(AJ252:AL252)</f>
        <v>0</v>
      </c>
      <c r="AN252" s="98" t="e">
        <f t="shared" si="273"/>
        <v>#DIV/0!</v>
      </c>
      <c r="AP252" s="98"/>
      <c r="AQ252" s="98"/>
      <c r="AR252" s="98"/>
      <c r="AS252" s="98">
        <f>SUM(AP252:AR252)</f>
        <v>0</v>
      </c>
      <c r="AT252" s="98" t="e">
        <f t="shared" si="276"/>
        <v>#DIV/0!</v>
      </c>
      <c r="AV252" s="98">
        <f t="shared" si="321"/>
        <v>0</v>
      </c>
      <c r="AW252" s="98" t="e">
        <f t="shared" si="322"/>
        <v>#DIV/0!</v>
      </c>
      <c r="AY252" s="98">
        <f t="shared" si="323"/>
        <v>0</v>
      </c>
      <c r="AZ252" s="353" t="e">
        <f t="shared" si="324"/>
        <v>#DIV/0!</v>
      </c>
      <c r="BB252" s="98">
        <f t="shared" si="325"/>
        <v>0</v>
      </c>
      <c r="BC252" s="98" t="e">
        <f t="shared" si="326"/>
        <v>#DIV/0!</v>
      </c>
      <c r="BD252" s="98">
        <f t="shared" si="327"/>
        <v>0</v>
      </c>
      <c r="BE252" s="483"/>
      <c r="BF252" s="90">
        <f t="shared" si="248"/>
        <v>0</v>
      </c>
    </row>
    <row r="253" spans="1:58" ht="12.75" hidden="1" customHeight="1" x14ac:dyDescent="0.2">
      <c r="A253" s="12"/>
      <c r="B253" s="3"/>
      <c r="C253" s="3"/>
      <c r="D253" s="8"/>
      <c r="E253" s="7"/>
      <c r="F253" s="3"/>
      <c r="G253" s="4"/>
      <c r="H253" s="5"/>
      <c r="I253" s="6"/>
      <c r="J253" s="7"/>
      <c r="K253" s="59">
        <v>5</v>
      </c>
      <c r="L253" s="142"/>
      <c r="M253" s="8"/>
      <c r="N253" s="41" t="s">
        <v>19</v>
      </c>
      <c r="O253" s="45">
        <v>0</v>
      </c>
      <c r="P253" s="98"/>
      <c r="Q253" s="98"/>
      <c r="R253" s="98"/>
      <c r="S253" s="98"/>
      <c r="T253" s="98"/>
      <c r="U253" s="98"/>
      <c r="V253" s="98"/>
      <c r="W253" s="98"/>
      <c r="X253" s="98">
        <f>SUM(U253:W253)</f>
        <v>0</v>
      </c>
      <c r="Y253" s="98" t="e">
        <f t="shared" si="265"/>
        <v>#DIV/0!</v>
      </c>
      <c r="AA253" s="98"/>
      <c r="AB253" s="98"/>
      <c r="AC253" s="98"/>
      <c r="AD253" s="98">
        <f>SUM(AA253:AC253)</f>
        <v>0</v>
      </c>
      <c r="AE253" s="98" t="e">
        <f t="shared" si="268"/>
        <v>#DIV/0!</v>
      </c>
      <c r="AG253" s="98">
        <f t="shared" si="269"/>
        <v>0</v>
      </c>
      <c r="AH253" s="98" t="e">
        <f t="shared" si="270"/>
        <v>#DIV/0!</v>
      </c>
      <c r="AJ253" s="98"/>
      <c r="AK253" s="98"/>
      <c r="AL253" s="98"/>
      <c r="AM253" s="98">
        <f>SUM(AJ253:AL253)</f>
        <v>0</v>
      </c>
      <c r="AN253" s="98" t="e">
        <f t="shared" si="273"/>
        <v>#DIV/0!</v>
      </c>
      <c r="AP253" s="98"/>
      <c r="AQ253" s="98"/>
      <c r="AR253" s="98"/>
      <c r="AS253" s="98">
        <f>SUM(AP253:AR253)</f>
        <v>0</v>
      </c>
      <c r="AT253" s="98" t="e">
        <f t="shared" si="276"/>
        <v>#DIV/0!</v>
      </c>
      <c r="AV253" s="98">
        <f t="shared" si="321"/>
        <v>0</v>
      </c>
      <c r="AW253" s="98" t="e">
        <f t="shared" si="322"/>
        <v>#DIV/0!</v>
      </c>
      <c r="AY253" s="98">
        <f t="shared" si="323"/>
        <v>0</v>
      </c>
      <c r="AZ253" s="353" t="e">
        <f t="shared" si="324"/>
        <v>#DIV/0!</v>
      </c>
      <c r="BB253" s="98">
        <f t="shared" si="325"/>
        <v>0</v>
      </c>
      <c r="BC253" s="98" t="e">
        <f t="shared" si="326"/>
        <v>#DIV/0!</v>
      </c>
      <c r="BD253" s="98">
        <f t="shared" si="327"/>
        <v>0</v>
      </c>
      <c r="BE253" s="483"/>
      <c r="BF253" s="90">
        <f t="shared" si="248"/>
        <v>0</v>
      </c>
    </row>
    <row r="254" spans="1:58" ht="30" hidden="1" customHeight="1" x14ac:dyDescent="0.2">
      <c r="A254" s="12"/>
      <c r="B254" s="3"/>
      <c r="C254" s="3"/>
      <c r="D254" s="8"/>
      <c r="E254" s="7"/>
      <c r="F254" s="3"/>
      <c r="G254" s="4"/>
      <c r="H254" s="5"/>
      <c r="I254" s="6"/>
      <c r="J254" s="7"/>
      <c r="K254" s="59">
        <v>7</v>
      </c>
      <c r="L254" s="142"/>
      <c r="M254" s="8"/>
      <c r="N254" s="41" t="s">
        <v>110</v>
      </c>
      <c r="O254" s="45">
        <v>1000</v>
      </c>
      <c r="P254" s="98"/>
      <c r="Q254" s="98"/>
      <c r="R254" s="98"/>
      <c r="S254" s="98"/>
      <c r="T254" s="98"/>
      <c r="U254" s="98"/>
      <c r="V254" s="98"/>
      <c r="W254" s="98"/>
      <c r="X254" s="98">
        <f>SUM(U254:W254)</f>
        <v>0</v>
      </c>
      <c r="Y254" s="98" t="e">
        <f t="shared" si="265"/>
        <v>#DIV/0!</v>
      </c>
      <c r="AA254" s="98"/>
      <c r="AB254" s="98"/>
      <c r="AC254" s="98"/>
      <c r="AD254" s="98">
        <f>SUM(AA254:AC254)</f>
        <v>0</v>
      </c>
      <c r="AE254" s="98" t="e">
        <f t="shared" si="268"/>
        <v>#DIV/0!</v>
      </c>
      <c r="AG254" s="98">
        <f t="shared" si="269"/>
        <v>0</v>
      </c>
      <c r="AH254" s="98" t="e">
        <f t="shared" si="270"/>
        <v>#DIV/0!</v>
      </c>
      <c r="AJ254" s="98"/>
      <c r="AK254" s="98"/>
      <c r="AL254" s="98"/>
      <c r="AM254" s="98">
        <f>SUM(AJ254:AL254)</f>
        <v>0</v>
      </c>
      <c r="AN254" s="98" t="e">
        <f t="shared" si="273"/>
        <v>#DIV/0!</v>
      </c>
      <c r="AP254" s="98"/>
      <c r="AQ254" s="98"/>
      <c r="AR254" s="98"/>
      <c r="AS254" s="98">
        <f>SUM(AP254:AR254)</f>
        <v>0</v>
      </c>
      <c r="AT254" s="98" t="e">
        <f t="shared" si="276"/>
        <v>#DIV/0!</v>
      </c>
      <c r="AV254" s="98">
        <f t="shared" si="321"/>
        <v>0</v>
      </c>
      <c r="AW254" s="98" t="e">
        <f t="shared" si="322"/>
        <v>#DIV/0!</v>
      </c>
      <c r="AY254" s="98">
        <f t="shared" si="323"/>
        <v>0</v>
      </c>
      <c r="AZ254" s="353" t="e">
        <f t="shared" si="324"/>
        <v>#DIV/0!</v>
      </c>
      <c r="BB254" s="98">
        <f t="shared" si="325"/>
        <v>0</v>
      </c>
      <c r="BC254" s="98" t="e">
        <f t="shared" si="326"/>
        <v>#DIV/0!</v>
      </c>
      <c r="BD254" s="98">
        <f t="shared" si="327"/>
        <v>0</v>
      </c>
      <c r="BE254" s="483"/>
      <c r="BF254" s="90">
        <f t="shared" si="248"/>
        <v>0</v>
      </c>
    </row>
    <row r="255" spans="1:58" ht="30" hidden="1" customHeight="1" x14ac:dyDescent="0.2">
      <c r="A255" s="12"/>
      <c r="B255" s="3"/>
      <c r="C255" s="3"/>
      <c r="D255" s="8"/>
      <c r="E255" s="7"/>
      <c r="F255" s="3"/>
      <c r="G255" s="4"/>
      <c r="H255" s="219" t="s">
        <v>164</v>
      </c>
      <c r="I255" s="220"/>
      <c r="J255" s="221"/>
      <c r="K255" s="222"/>
      <c r="L255" s="222"/>
      <c r="M255" s="223"/>
      <c r="N255" s="224" t="s">
        <v>165</v>
      </c>
      <c r="O255" s="225" t="e">
        <f>SUM(#REF!)</f>
        <v>#REF!</v>
      </c>
      <c r="P255" s="226">
        <f>P256</f>
        <v>0</v>
      </c>
      <c r="Q255" s="226">
        <f t="shared" ref="Q255:R257" si="328">Q256</f>
        <v>0</v>
      </c>
      <c r="R255" s="226">
        <f t="shared" si="328"/>
        <v>0</v>
      </c>
      <c r="S255" s="226">
        <f>S256</f>
        <v>0</v>
      </c>
      <c r="T255" s="226"/>
      <c r="U255" s="226">
        <f t="shared" ref="U255:W257" si="329">U256</f>
        <v>0</v>
      </c>
      <c r="V255" s="226">
        <f t="shared" si="329"/>
        <v>0</v>
      </c>
      <c r="W255" s="226">
        <f t="shared" si="329"/>
        <v>0</v>
      </c>
      <c r="X255" s="226">
        <f t="shared" si="264"/>
        <v>0</v>
      </c>
      <c r="Y255" s="226" t="e">
        <f t="shared" si="265"/>
        <v>#DIV/0!</v>
      </c>
      <c r="AA255" s="226">
        <f t="shared" ref="AA255:AC257" si="330">AA256</f>
        <v>0</v>
      </c>
      <c r="AB255" s="226">
        <f t="shared" si="330"/>
        <v>0</v>
      </c>
      <c r="AC255" s="226">
        <f t="shared" si="330"/>
        <v>0</v>
      </c>
      <c r="AD255" s="226">
        <f t="shared" si="267"/>
        <v>0</v>
      </c>
      <c r="AE255" s="226" t="e">
        <f t="shared" si="268"/>
        <v>#DIV/0!</v>
      </c>
      <c r="AG255" s="226">
        <f t="shared" si="269"/>
        <v>0</v>
      </c>
      <c r="AH255" s="226" t="e">
        <f t="shared" si="270"/>
        <v>#DIV/0!</v>
      </c>
      <c r="AJ255" s="226">
        <f t="shared" ref="AJ255:AL257" si="331">AJ256</f>
        <v>0</v>
      </c>
      <c r="AK255" s="226">
        <f t="shared" si="331"/>
        <v>0</v>
      </c>
      <c r="AL255" s="226">
        <f t="shared" si="331"/>
        <v>0</v>
      </c>
      <c r="AM255" s="226">
        <f t="shared" si="272"/>
        <v>0</v>
      </c>
      <c r="AN255" s="226" t="e">
        <f t="shared" si="273"/>
        <v>#DIV/0!</v>
      </c>
      <c r="AP255" s="226">
        <f t="shared" ref="AP255:AR257" si="332">AP256</f>
        <v>0</v>
      </c>
      <c r="AQ255" s="226">
        <f t="shared" si="332"/>
        <v>0</v>
      </c>
      <c r="AR255" s="226">
        <f t="shared" si="332"/>
        <v>0</v>
      </c>
      <c r="AS255" s="226">
        <f t="shared" si="275"/>
        <v>0</v>
      </c>
      <c r="AT255" s="226" t="e">
        <f t="shared" si="276"/>
        <v>#DIV/0!</v>
      </c>
      <c r="AV255" s="226">
        <f t="shared" si="277"/>
        <v>0</v>
      </c>
      <c r="AW255" s="226" t="e">
        <f t="shared" si="278"/>
        <v>#DIV/0!</v>
      </c>
      <c r="AY255" s="226">
        <f t="shared" si="279"/>
        <v>0</v>
      </c>
      <c r="AZ255" s="226" t="e">
        <f t="shared" si="280"/>
        <v>#DIV/0!</v>
      </c>
      <c r="BB255" s="225">
        <f t="shared" ref="BB255:BB264" si="333">S255-AY255</f>
        <v>0</v>
      </c>
      <c r="BC255" s="226" t="e">
        <f t="shared" ref="BC255:BC264" si="334">BB255/(S255/100)</f>
        <v>#DIV/0!</v>
      </c>
      <c r="BD255" s="226">
        <f t="shared" ref="BD255:BD264" si="335">S255-BB255</f>
        <v>0</v>
      </c>
      <c r="BE255" s="483"/>
      <c r="BF255" s="90">
        <f t="shared" si="248"/>
        <v>0</v>
      </c>
    </row>
    <row r="256" spans="1:58" ht="30" hidden="1" customHeight="1" thickBot="1" x14ac:dyDescent="0.25">
      <c r="A256" s="12"/>
      <c r="B256" s="3"/>
      <c r="C256" s="3"/>
      <c r="D256" s="8"/>
      <c r="E256" s="7"/>
      <c r="F256" s="3"/>
      <c r="G256" s="4"/>
      <c r="H256" s="5"/>
      <c r="I256" s="23">
        <v>2</v>
      </c>
      <c r="J256" s="7"/>
      <c r="K256" s="3"/>
      <c r="L256" s="3"/>
      <c r="M256" s="8"/>
      <c r="N256" s="30" t="s">
        <v>126</v>
      </c>
      <c r="O256" s="46" t="e">
        <f>SUM(#REF!)</f>
        <v>#REF!</v>
      </c>
      <c r="P256" s="95">
        <f>P257</f>
        <v>0</v>
      </c>
      <c r="Q256" s="95">
        <f t="shared" si="328"/>
        <v>0</v>
      </c>
      <c r="R256" s="95">
        <f t="shared" si="328"/>
        <v>0</v>
      </c>
      <c r="S256" s="95">
        <f>S257</f>
        <v>0</v>
      </c>
      <c r="T256" s="95"/>
      <c r="U256" s="95">
        <f t="shared" si="329"/>
        <v>0</v>
      </c>
      <c r="V256" s="95">
        <f t="shared" si="329"/>
        <v>0</v>
      </c>
      <c r="W256" s="95">
        <f t="shared" si="329"/>
        <v>0</v>
      </c>
      <c r="X256" s="95">
        <f t="shared" si="264"/>
        <v>0</v>
      </c>
      <c r="Y256" s="95" t="e">
        <f t="shared" si="265"/>
        <v>#DIV/0!</v>
      </c>
      <c r="AA256" s="95">
        <f t="shared" si="330"/>
        <v>0</v>
      </c>
      <c r="AB256" s="95">
        <f t="shared" si="330"/>
        <v>0</v>
      </c>
      <c r="AC256" s="95">
        <f t="shared" si="330"/>
        <v>0</v>
      </c>
      <c r="AD256" s="95">
        <f t="shared" si="267"/>
        <v>0</v>
      </c>
      <c r="AE256" s="95" t="e">
        <f t="shared" si="268"/>
        <v>#DIV/0!</v>
      </c>
      <c r="AG256" s="95">
        <f t="shared" si="269"/>
        <v>0</v>
      </c>
      <c r="AH256" s="95" t="e">
        <f t="shared" si="270"/>
        <v>#DIV/0!</v>
      </c>
      <c r="AJ256" s="95">
        <f t="shared" si="331"/>
        <v>0</v>
      </c>
      <c r="AK256" s="95">
        <f t="shared" si="331"/>
        <v>0</v>
      </c>
      <c r="AL256" s="95">
        <f t="shared" si="331"/>
        <v>0</v>
      </c>
      <c r="AM256" s="95">
        <f t="shared" si="272"/>
        <v>0</v>
      </c>
      <c r="AN256" s="95" t="e">
        <f t="shared" si="273"/>
        <v>#DIV/0!</v>
      </c>
      <c r="AP256" s="95">
        <f t="shared" si="332"/>
        <v>0</v>
      </c>
      <c r="AQ256" s="95">
        <f t="shared" si="332"/>
        <v>0</v>
      </c>
      <c r="AR256" s="95">
        <f t="shared" si="332"/>
        <v>0</v>
      </c>
      <c r="AS256" s="95">
        <f t="shared" si="275"/>
        <v>0</v>
      </c>
      <c r="AT256" s="95" t="e">
        <f t="shared" si="276"/>
        <v>#DIV/0!</v>
      </c>
      <c r="AV256" s="95">
        <f t="shared" si="277"/>
        <v>0</v>
      </c>
      <c r="AW256" s="95" t="e">
        <f t="shared" si="278"/>
        <v>#DIV/0!</v>
      </c>
      <c r="AY256" s="95">
        <f t="shared" si="279"/>
        <v>0</v>
      </c>
      <c r="AZ256" s="95" t="e">
        <f t="shared" si="280"/>
        <v>#DIV/0!</v>
      </c>
      <c r="BB256" s="46">
        <f t="shared" si="333"/>
        <v>0</v>
      </c>
      <c r="BC256" s="95" t="e">
        <f t="shared" si="334"/>
        <v>#DIV/0!</v>
      </c>
      <c r="BD256" s="95">
        <f t="shared" si="335"/>
        <v>0</v>
      </c>
      <c r="BE256" s="483"/>
      <c r="BF256" s="90">
        <f t="shared" si="248"/>
        <v>0</v>
      </c>
    </row>
    <row r="257" spans="1:59" ht="30" hidden="1" customHeight="1" thickBot="1" x14ac:dyDescent="0.25">
      <c r="A257" s="12"/>
      <c r="B257" s="3"/>
      <c r="C257" s="3"/>
      <c r="D257" s="8"/>
      <c r="E257" s="7"/>
      <c r="F257" s="3"/>
      <c r="G257" s="4"/>
      <c r="H257" s="19"/>
      <c r="I257" s="20"/>
      <c r="J257" s="24" t="s">
        <v>74</v>
      </c>
      <c r="K257" s="10"/>
      <c r="L257" s="10"/>
      <c r="M257" s="11"/>
      <c r="N257" s="31" t="s">
        <v>24</v>
      </c>
      <c r="O257" s="44" t="e">
        <f>SUM(#REF!)</f>
        <v>#REF!</v>
      </c>
      <c r="P257" s="62">
        <f>P258</f>
        <v>0</v>
      </c>
      <c r="Q257" s="62">
        <f t="shared" si="328"/>
        <v>0</v>
      </c>
      <c r="R257" s="62">
        <f t="shared" si="328"/>
        <v>0</v>
      </c>
      <c r="S257" s="62">
        <f>S258</f>
        <v>0</v>
      </c>
      <c r="T257" s="62"/>
      <c r="U257" s="62">
        <f t="shared" si="329"/>
        <v>0</v>
      </c>
      <c r="V257" s="62">
        <f t="shared" si="329"/>
        <v>0</v>
      </c>
      <c r="W257" s="62">
        <f t="shared" si="329"/>
        <v>0</v>
      </c>
      <c r="X257" s="62">
        <f t="shared" si="264"/>
        <v>0</v>
      </c>
      <c r="Y257" s="50" t="e">
        <f t="shared" si="265"/>
        <v>#DIV/0!</v>
      </c>
      <c r="AA257" s="62">
        <f>AA258</f>
        <v>0</v>
      </c>
      <c r="AB257" s="62">
        <f t="shared" si="330"/>
        <v>0</v>
      </c>
      <c r="AC257" s="62">
        <f t="shared" si="330"/>
        <v>0</v>
      </c>
      <c r="AD257" s="62">
        <f t="shared" si="267"/>
        <v>0</v>
      </c>
      <c r="AE257" s="96" t="e">
        <f t="shared" si="268"/>
        <v>#DIV/0!</v>
      </c>
      <c r="AG257" s="62">
        <f t="shared" si="269"/>
        <v>0</v>
      </c>
      <c r="AH257" s="62" t="e">
        <f t="shared" si="270"/>
        <v>#DIV/0!</v>
      </c>
      <c r="AJ257" s="62">
        <f>AJ258</f>
        <v>0</v>
      </c>
      <c r="AK257" s="62">
        <f t="shared" si="331"/>
        <v>0</v>
      </c>
      <c r="AL257" s="62">
        <f t="shared" si="331"/>
        <v>0</v>
      </c>
      <c r="AM257" s="62">
        <f t="shared" si="272"/>
        <v>0</v>
      </c>
      <c r="AN257" s="96" t="e">
        <f t="shared" si="273"/>
        <v>#DIV/0!</v>
      </c>
      <c r="AP257" s="62">
        <f>AP258</f>
        <v>0</v>
      </c>
      <c r="AQ257" s="62">
        <f t="shared" si="332"/>
        <v>0</v>
      </c>
      <c r="AR257" s="62">
        <f t="shared" si="332"/>
        <v>0</v>
      </c>
      <c r="AS257" s="62">
        <f t="shared" si="275"/>
        <v>0</v>
      </c>
      <c r="AT257" s="96" t="e">
        <f t="shared" si="276"/>
        <v>#DIV/0!</v>
      </c>
      <c r="AV257" s="62">
        <f t="shared" si="277"/>
        <v>0</v>
      </c>
      <c r="AW257" s="50" t="e">
        <f t="shared" si="278"/>
        <v>#DIV/0!</v>
      </c>
      <c r="AY257" s="62">
        <f t="shared" si="279"/>
        <v>0</v>
      </c>
      <c r="AZ257" s="62" t="e">
        <f t="shared" si="280"/>
        <v>#DIV/0!</v>
      </c>
      <c r="BB257" s="44">
        <f t="shared" si="333"/>
        <v>0</v>
      </c>
      <c r="BC257" s="62" t="e">
        <f t="shared" si="334"/>
        <v>#DIV/0!</v>
      </c>
      <c r="BD257" s="62">
        <f t="shared" si="335"/>
        <v>0</v>
      </c>
      <c r="BE257" s="483"/>
      <c r="BF257" s="90">
        <f t="shared" si="248"/>
        <v>0</v>
      </c>
    </row>
    <row r="258" spans="1:59" ht="30" hidden="1" customHeight="1" x14ac:dyDescent="0.2">
      <c r="A258" s="12"/>
      <c r="B258" s="3"/>
      <c r="C258" s="3"/>
      <c r="D258" s="8"/>
      <c r="E258" s="7"/>
      <c r="F258" s="3"/>
      <c r="G258" s="4"/>
      <c r="H258" s="5"/>
      <c r="I258" s="6"/>
      <c r="J258" s="7"/>
      <c r="K258" s="59">
        <v>1</v>
      </c>
      <c r="L258" s="142"/>
      <c r="M258" s="8"/>
      <c r="N258" s="41" t="s">
        <v>31</v>
      </c>
      <c r="O258" s="45" t="e">
        <f>SUM(#REF!)</f>
        <v>#REF!</v>
      </c>
      <c r="P258" s="98"/>
      <c r="Q258" s="98"/>
      <c r="R258" s="98"/>
      <c r="S258" s="98"/>
      <c r="T258" s="98"/>
      <c r="U258" s="98"/>
      <c r="V258" s="98"/>
      <c r="W258" s="98"/>
      <c r="X258" s="98">
        <f t="shared" si="264"/>
        <v>0</v>
      </c>
      <c r="Y258" s="50" t="e">
        <f t="shared" si="265"/>
        <v>#DIV/0!</v>
      </c>
      <c r="AA258" s="98"/>
      <c r="AB258" s="98"/>
      <c r="AC258" s="98"/>
      <c r="AD258" s="98">
        <f t="shared" si="267"/>
        <v>0</v>
      </c>
      <c r="AE258" s="96" t="e">
        <f t="shared" si="268"/>
        <v>#DIV/0!</v>
      </c>
      <c r="AG258" s="98">
        <f t="shared" si="269"/>
        <v>0</v>
      </c>
      <c r="AH258" s="98" t="e">
        <f t="shared" si="270"/>
        <v>#DIV/0!</v>
      </c>
      <c r="AJ258" s="98"/>
      <c r="AK258" s="98"/>
      <c r="AL258" s="98"/>
      <c r="AM258" s="98">
        <f t="shared" si="272"/>
        <v>0</v>
      </c>
      <c r="AN258" s="96" t="e">
        <f t="shared" si="273"/>
        <v>#DIV/0!</v>
      </c>
      <c r="AP258" s="98"/>
      <c r="AQ258" s="98"/>
      <c r="AR258" s="98"/>
      <c r="AS258" s="98">
        <f t="shared" si="275"/>
        <v>0</v>
      </c>
      <c r="AT258" s="96" t="e">
        <f t="shared" si="276"/>
        <v>#DIV/0!</v>
      </c>
      <c r="AV258" s="98">
        <f t="shared" si="277"/>
        <v>0</v>
      </c>
      <c r="AW258" s="50" t="e">
        <f t="shared" si="278"/>
        <v>#DIV/0!</v>
      </c>
      <c r="AY258" s="98">
        <f t="shared" si="279"/>
        <v>0</v>
      </c>
      <c r="AZ258" s="98" t="e">
        <f t="shared" si="280"/>
        <v>#DIV/0!</v>
      </c>
      <c r="BB258" s="98">
        <f t="shared" si="333"/>
        <v>0</v>
      </c>
      <c r="BC258" s="98" t="e">
        <f t="shared" si="334"/>
        <v>#DIV/0!</v>
      </c>
      <c r="BD258" s="98">
        <f t="shared" si="335"/>
        <v>0</v>
      </c>
      <c r="BE258" s="483"/>
      <c r="BF258" s="90">
        <f t="shared" si="248"/>
        <v>0</v>
      </c>
    </row>
    <row r="259" spans="1:59" ht="30" customHeight="1" x14ac:dyDescent="0.2">
      <c r="A259" s="12"/>
      <c r="B259" s="3"/>
      <c r="C259" s="3"/>
      <c r="D259" s="14">
        <v>41</v>
      </c>
      <c r="E259" s="7"/>
      <c r="F259" s="3"/>
      <c r="G259" s="4"/>
      <c r="H259" s="5"/>
      <c r="I259" s="6"/>
      <c r="J259" s="7"/>
      <c r="K259" s="27"/>
      <c r="L259" s="142"/>
      <c r="M259" s="8"/>
      <c r="N259" s="195" t="s">
        <v>57</v>
      </c>
      <c r="O259" s="196">
        <v>10937000</v>
      </c>
      <c r="P259" s="197">
        <f>P260</f>
        <v>0</v>
      </c>
      <c r="Q259" s="197">
        <f t="shared" ref="P259:W261" si="336">Q260</f>
        <v>0</v>
      </c>
      <c r="R259" s="197">
        <f t="shared" si="336"/>
        <v>0</v>
      </c>
      <c r="S259" s="197">
        <f>S260</f>
        <v>15762000</v>
      </c>
      <c r="T259" s="197"/>
      <c r="U259" s="197">
        <f>U260</f>
        <v>2458000</v>
      </c>
      <c r="V259" s="197">
        <f>V260</f>
        <v>773000</v>
      </c>
      <c r="W259" s="197">
        <f>W260</f>
        <v>776000</v>
      </c>
      <c r="X259" s="197">
        <f t="shared" si="264"/>
        <v>4007000</v>
      </c>
      <c r="Y259" s="197">
        <f t="shared" si="265"/>
        <v>25.421900774013451</v>
      </c>
      <c r="AA259" s="197">
        <f>AA260</f>
        <v>1296000</v>
      </c>
      <c r="AB259" s="197">
        <f>AB260</f>
        <v>1295000</v>
      </c>
      <c r="AC259" s="197">
        <f>AC260</f>
        <v>1296000</v>
      </c>
      <c r="AD259" s="197">
        <f t="shared" si="267"/>
        <v>3887000</v>
      </c>
      <c r="AE259" s="197">
        <f t="shared" si="268"/>
        <v>24.660576069026774</v>
      </c>
      <c r="AG259" s="197">
        <f t="shared" si="269"/>
        <v>7894000</v>
      </c>
      <c r="AH259" s="197">
        <f t="shared" si="270"/>
        <v>50.082476843040226</v>
      </c>
      <c r="AJ259" s="197">
        <f>AJ260</f>
        <v>1273000</v>
      </c>
      <c r="AK259" s="197">
        <f>AK260</f>
        <v>1281000</v>
      </c>
      <c r="AL259" s="197">
        <f>AL260</f>
        <v>1275000</v>
      </c>
      <c r="AM259" s="197">
        <f t="shared" si="272"/>
        <v>3829000</v>
      </c>
      <c r="AN259" s="197">
        <f t="shared" si="273"/>
        <v>24.292602461616546</v>
      </c>
      <c r="AP259" s="197">
        <f>AP260</f>
        <v>1394000</v>
      </c>
      <c r="AQ259" s="197">
        <f>AQ260</f>
        <v>1297000</v>
      </c>
      <c r="AR259" s="197">
        <f>AR260</f>
        <v>1348000</v>
      </c>
      <c r="AS259" s="197">
        <f t="shared" si="275"/>
        <v>4039000</v>
      </c>
      <c r="AT259" s="197">
        <f t="shared" si="276"/>
        <v>25.624920695343231</v>
      </c>
      <c r="AV259" s="197">
        <f t="shared" si="277"/>
        <v>7868000</v>
      </c>
      <c r="AW259" s="197">
        <f t="shared" si="278"/>
        <v>49.917523156959774</v>
      </c>
      <c r="AY259" s="197">
        <f t="shared" si="279"/>
        <v>15762000</v>
      </c>
      <c r="AZ259" s="197">
        <f t="shared" si="280"/>
        <v>100</v>
      </c>
      <c r="BB259" s="196">
        <f t="shared" si="333"/>
        <v>0</v>
      </c>
      <c r="BC259" s="197">
        <f t="shared" si="334"/>
        <v>0</v>
      </c>
      <c r="BD259" s="197">
        <f t="shared" si="335"/>
        <v>15762000</v>
      </c>
      <c r="BE259" s="485"/>
      <c r="BF259" s="90">
        <f t="shared" si="248"/>
        <v>0</v>
      </c>
      <c r="BG259" s="511"/>
    </row>
    <row r="260" spans="1:59" ht="30" customHeight="1" x14ac:dyDescent="0.2">
      <c r="A260" s="12"/>
      <c r="B260" s="3"/>
      <c r="C260" s="3"/>
      <c r="D260" s="8"/>
      <c r="E260" s="1" t="s">
        <v>73</v>
      </c>
      <c r="F260" s="3"/>
      <c r="G260" s="4"/>
      <c r="H260" s="5"/>
      <c r="I260" s="6"/>
      <c r="J260" s="7"/>
      <c r="K260" s="27"/>
      <c r="L260" s="142"/>
      <c r="M260" s="8"/>
      <c r="N260" s="40" t="s">
        <v>14</v>
      </c>
      <c r="O260" s="43">
        <v>10937000</v>
      </c>
      <c r="P260" s="99">
        <f t="shared" si="336"/>
        <v>0</v>
      </c>
      <c r="Q260" s="50">
        <f t="shared" si="336"/>
        <v>0</v>
      </c>
      <c r="R260" s="192">
        <f t="shared" si="336"/>
        <v>0</v>
      </c>
      <c r="S260" s="99">
        <f t="shared" si="336"/>
        <v>15762000</v>
      </c>
      <c r="T260" s="99"/>
      <c r="U260" s="99">
        <f t="shared" si="336"/>
        <v>2458000</v>
      </c>
      <c r="V260" s="99">
        <f t="shared" si="336"/>
        <v>773000</v>
      </c>
      <c r="W260" s="99">
        <f t="shared" si="336"/>
        <v>776000</v>
      </c>
      <c r="X260" s="99">
        <f t="shared" si="264"/>
        <v>4007000</v>
      </c>
      <c r="Y260" s="99">
        <f t="shared" si="265"/>
        <v>25.421900774013451</v>
      </c>
      <c r="AA260" s="99">
        <f t="shared" ref="AA260:AC261" si="337">AA261</f>
        <v>1296000</v>
      </c>
      <c r="AB260" s="99">
        <f t="shared" si="337"/>
        <v>1295000</v>
      </c>
      <c r="AC260" s="99">
        <f t="shared" si="337"/>
        <v>1296000</v>
      </c>
      <c r="AD260" s="99">
        <f t="shared" si="267"/>
        <v>3887000</v>
      </c>
      <c r="AE260" s="99">
        <f t="shared" si="268"/>
        <v>24.660576069026774</v>
      </c>
      <c r="AG260" s="99">
        <f t="shared" si="269"/>
        <v>7894000</v>
      </c>
      <c r="AH260" s="99">
        <f t="shared" si="270"/>
        <v>50.082476843040226</v>
      </c>
      <c r="AJ260" s="99">
        <f t="shared" ref="AJ260:AL261" si="338">AJ261</f>
        <v>1273000</v>
      </c>
      <c r="AK260" s="99">
        <f t="shared" si="338"/>
        <v>1281000</v>
      </c>
      <c r="AL260" s="99">
        <f t="shared" si="338"/>
        <v>1275000</v>
      </c>
      <c r="AM260" s="99">
        <f t="shared" si="272"/>
        <v>3829000</v>
      </c>
      <c r="AN260" s="99">
        <f t="shared" si="273"/>
        <v>24.292602461616546</v>
      </c>
      <c r="AP260" s="99">
        <f t="shared" ref="AP260:AR261" si="339">AP261</f>
        <v>1394000</v>
      </c>
      <c r="AQ260" s="99">
        <f t="shared" si="339"/>
        <v>1297000</v>
      </c>
      <c r="AR260" s="99">
        <f t="shared" si="339"/>
        <v>1348000</v>
      </c>
      <c r="AS260" s="99">
        <f t="shared" si="275"/>
        <v>4039000</v>
      </c>
      <c r="AT260" s="99">
        <f t="shared" si="276"/>
        <v>25.624920695343231</v>
      </c>
      <c r="AV260" s="99">
        <f t="shared" si="277"/>
        <v>7868000</v>
      </c>
      <c r="AW260" s="99">
        <f t="shared" si="278"/>
        <v>49.917523156959774</v>
      </c>
      <c r="AY260" s="99">
        <f t="shared" si="279"/>
        <v>15762000</v>
      </c>
      <c r="AZ260" s="99">
        <f t="shared" si="280"/>
        <v>100</v>
      </c>
      <c r="BB260" s="43">
        <f t="shared" si="333"/>
        <v>0</v>
      </c>
      <c r="BC260" s="99">
        <f t="shared" si="334"/>
        <v>0</v>
      </c>
      <c r="BD260" s="99">
        <f t="shared" si="335"/>
        <v>15762000</v>
      </c>
      <c r="BE260" s="511"/>
      <c r="BF260" s="90">
        <f t="shared" si="248"/>
        <v>0</v>
      </c>
      <c r="BG260" s="511"/>
    </row>
    <row r="261" spans="1:59" ht="30" customHeight="1" x14ac:dyDescent="0.2">
      <c r="A261" s="12"/>
      <c r="B261" s="3"/>
      <c r="C261" s="3"/>
      <c r="D261" s="8"/>
      <c r="E261" s="7"/>
      <c r="F261" s="17">
        <v>4</v>
      </c>
      <c r="G261" s="4"/>
      <c r="H261" s="5"/>
      <c r="I261" s="6"/>
      <c r="J261" s="7"/>
      <c r="K261" s="27"/>
      <c r="L261" s="142"/>
      <c r="M261" s="8"/>
      <c r="N261" s="31" t="s">
        <v>41</v>
      </c>
      <c r="O261" s="44">
        <v>10937000</v>
      </c>
      <c r="P261" s="97">
        <f t="shared" si="336"/>
        <v>0</v>
      </c>
      <c r="Q261" s="193">
        <f t="shared" si="336"/>
        <v>0</v>
      </c>
      <c r="R261" s="194">
        <f t="shared" si="336"/>
        <v>0</v>
      </c>
      <c r="S261" s="97">
        <f t="shared" si="336"/>
        <v>15762000</v>
      </c>
      <c r="T261" s="97"/>
      <c r="U261" s="97">
        <f t="shared" si="336"/>
        <v>2458000</v>
      </c>
      <c r="V261" s="97">
        <f t="shared" si="336"/>
        <v>773000</v>
      </c>
      <c r="W261" s="97">
        <f t="shared" si="336"/>
        <v>776000</v>
      </c>
      <c r="X261" s="97">
        <f t="shared" si="264"/>
        <v>4007000</v>
      </c>
      <c r="Y261" s="97">
        <f t="shared" si="265"/>
        <v>25.421900774013451</v>
      </c>
      <c r="AA261" s="97">
        <f t="shared" si="337"/>
        <v>1296000</v>
      </c>
      <c r="AB261" s="97">
        <f t="shared" si="337"/>
        <v>1295000</v>
      </c>
      <c r="AC261" s="97">
        <f t="shared" si="337"/>
        <v>1296000</v>
      </c>
      <c r="AD261" s="97">
        <f t="shared" si="267"/>
        <v>3887000</v>
      </c>
      <c r="AE261" s="97">
        <f t="shared" si="268"/>
        <v>24.660576069026774</v>
      </c>
      <c r="AG261" s="97">
        <f t="shared" si="269"/>
        <v>7894000</v>
      </c>
      <c r="AH261" s="97">
        <f t="shared" si="270"/>
        <v>50.082476843040226</v>
      </c>
      <c r="AJ261" s="97">
        <f t="shared" si="338"/>
        <v>1273000</v>
      </c>
      <c r="AK261" s="97">
        <f t="shared" si="338"/>
        <v>1281000</v>
      </c>
      <c r="AL261" s="97">
        <f t="shared" si="338"/>
        <v>1275000</v>
      </c>
      <c r="AM261" s="97">
        <f t="shared" si="272"/>
        <v>3829000</v>
      </c>
      <c r="AN261" s="97">
        <f t="shared" si="273"/>
        <v>24.292602461616546</v>
      </c>
      <c r="AP261" s="97">
        <f t="shared" si="339"/>
        <v>1394000</v>
      </c>
      <c r="AQ261" s="97">
        <f t="shared" si="339"/>
        <v>1297000</v>
      </c>
      <c r="AR261" s="97">
        <f t="shared" si="339"/>
        <v>1348000</v>
      </c>
      <c r="AS261" s="97">
        <f t="shared" si="275"/>
        <v>4039000</v>
      </c>
      <c r="AT261" s="97">
        <f t="shared" si="276"/>
        <v>25.624920695343231</v>
      </c>
      <c r="AV261" s="97">
        <f t="shared" si="277"/>
        <v>7868000</v>
      </c>
      <c r="AW261" s="97">
        <f t="shared" si="278"/>
        <v>49.917523156959774</v>
      </c>
      <c r="AY261" s="97">
        <f t="shared" si="279"/>
        <v>15762000</v>
      </c>
      <c r="AZ261" s="97">
        <f t="shared" si="280"/>
        <v>100</v>
      </c>
      <c r="BB261" s="44">
        <f t="shared" si="333"/>
        <v>0</v>
      </c>
      <c r="BC261" s="97">
        <f t="shared" si="334"/>
        <v>0</v>
      </c>
      <c r="BD261" s="97">
        <f t="shared" si="335"/>
        <v>15762000</v>
      </c>
      <c r="BE261" s="483"/>
      <c r="BF261" s="90">
        <f t="shared" si="248"/>
        <v>0</v>
      </c>
    </row>
    <row r="262" spans="1:59" ht="30" customHeight="1" x14ac:dyDescent="0.2">
      <c r="A262" s="12"/>
      <c r="B262" s="3"/>
      <c r="C262" s="3"/>
      <c r="D262" s="8"/>
      <c r="E262" s="7"/>
      <c r="F262" s="3"/>
      <c r="G262" s="21">
        <v>1</v>
      </c>
      <c r="H262" s="22"/>
      <c r="I262" s="6"/>
      <c r="J262" s="7"/>
      <c r="K262" s="27"/>
      <c r="L262" s="142"/>
      <c r="M262" s="8"/>
      <c r="N262" s="31" t="s">
        <v>112</v>
      </c>
      <c r="O262" s="44">
        <v>10937000</v>
      </c>
      <c r="P262" s="97">
        <f>P263+P278+P290+P298</f>
        <v>0</v>
      </c>
      <c r="Q262" s="193">
        <f>Q263+Q278+Q290+Q298</f>
        <v>0</v>
      </c>
      <c r="R262" s="194">
        <f>R263+R278+R290+R298</f>
        <v>0</v>
      </c>
      <c r="S262" s="97">
        <f>S263+S278+S290+S298</f>
        <v>15762000</v>
      </c>
      <c r="T262" s="97"/>
      <c r="U262" s="97">
        <f>U263+U278+U290+U298</f>
        <v>2458000</v>
      </c>
      <c r="V262" s="97">
        <f>V263+V278+V290+V298</f>
        <v>773000</v>
      </c>
      <c r="W262" s="97">
        <f>W263+W278+W290+W298</f>
        <v>776000</v>
      </c>
      <c r="X262" s="97">
        <f t="shared" si="264"/>
        <v>4007000</v>
      </c>
      <c r="Y262" s="97">
        <f t="shared" si="265"/>
        <v>25.421900774013451</v>
      </c>
      <c r="AA262" s="97">
        <f>AA263+AA278+AA290+AA298</f>
        <v>1296000</v>
      </c>
      <c r="AB262" s="97">
        <f>AB263+AB278+AB290+AB298</f>
        <v>1295000</v>
      </c>
      <c r="AC262" s="97">
        <f>AC263+AC278+AC290+AC298</f>
        <v>1296000</v>
      </c>
      <c r="AD262" s="97">
        <f t="shared" si="267"/>
        <v>3887000</v>
      </c>
      <c r="AE262" s="97">
        <f t="shared" si="268"/>
        <v>24.660576069026774</v>
      </c>
      <c r="AG262" s="97">
        <f t="shared" si="269"/>
        <v>7894000</v>
      </c>
      <c r="AH262" s="97">
        <f t="shared" si="270"/>
        <v>50.082476843040226</v>
      </c>
      <c r="AJ262" s="97">
        <f>AJ263+AJ278+AJ290+AJ298</f>
        <v>1273000</v>
      </c>
      <c r="AK262" s="97">
        <f>AK263+AK278+AK290+AK298</f>
        <v>1281000</v>
      </c>
      <c r="AL262" s="97">
        <f>AL263+AL278+AL290+AL298</f>
        <v>1275000</v>
      </c>
      <c r="AM262" s="97">
        <f t="shared" si="272"/>
        <v>3829000</v>
      </c>
      <c r="AN262" s="97">
        <f t="shared" si="273"/>
        <v>24.292602461616546</v>
      </c>
      <c r="AP262" s="97">
        <f>AP263+AP278+AP290+AP298</f>
        <v>1394000</v>
      </c>
      <c r="AQ262" s="97">
        <f>AQ263+AQ278+AQ290+AQ298</f>
        <v>1297000</v>
      </c>
      <c r="AR262" s="97">
        <f>AR263+AR278+AR290+AR298</f>
        <v>1348000</v>
      </c>
      <c r="AS262" s="97">
        <f t="shared" si="275"/>
        <v>4039000</v>
      </c>
      <c r="AT262" s="97">
        <f t="shared" si="276"/>
        <v>25.624920695343231</v>
      </c>
      <c r="AV262" s="97">
        <f t="shared" si="277"/>
        <v>7868000</v>
      </c>
      <c r="AW262" s="97">
        <f t="shared" si="278"/>
        <v>49.917523156959774</v>
      </c>
      <c r="AY262" s="97">
        <f t="shared" si="279"/>
        <v>15762000</v>
      </c>
      <c r="AZ262" s="97">
        <f t="shared" si="280"/>
        <v>100</v>
      </c>
      <c r="BB262" s="44">
        <f t="shared" si="333"/>
        <v>0</v>
      </c>
      <c r="BC262" s="97">
        <f t="shared" si="334"/>
        <v>0</v>
      </c>
      <c r="BD262" s="97">
        <f t="shared" si="335"/>
        <v>15762000</v>
      </c>
      <c r="BE262" s="483"/>
      <c r="BF262" s="90">
        <f t="shared" si="248"/>
        <v>0</v>
      </c>
    </row>
    <row r="263" spans="1:59" ht="30" customHeight="1" x14ac:dyDescent="0.2">
      <c r="A263" s="12"/>
      <c r="B263" s="3"/>
      <c r="C263" s="3"/>
      <c r="D263" s="8"/>
      <c r="E263" s="7"/>
      <c r="F263" s="3"/>
      <c r="G263" s="21"/>
      <c r="H263" s="92" t="s">
        <v>97</v>
      </c>
      <c r="I263" s="6"/>
      <c r="J263" s="7"/>
      <c r="K263" s="27"/>
      <c r="L263" s="142"/>
      <c r="M263" s="8"/>
      <c r="N263" s="31" t="s">
        <v>112</v>
      </c>
      <c r="O263" s="44">
        <v>9797000</v>
      </c>
      <c r="P263" s="97">
        <f>P264</f>
        <v>0</v>
      </c>
      <c r="Q263" s="193">
        <f>Q264</f>
        <v>0</v>
      </c>
      <c r="R263" s="194">
        <f>R264</f>
        <v>0</v>
      </c>
      <c r="S263" s="97">
        <f>S264</f>
        <v>15055000</v>
      </c>
      <c r="T263" s="97"/>
      <c r="U263" s="97">
        <f>U264</f>
        <v>2351000</v>
      </c>
      <c r="V263" s="97">
        <f>V264</f>
        <v>767000</v>
      </c>
      <c r="W263" s="97">
        <f>W264</f>
        <v>767000</v>
      </c>
      <c r="X263" s="97">
        <f t="shared" si="264"/>
        <v>3885000</v>
      </c>
      <c r="Y263" s="97">
        <f t="shared" si="265"/>
        <v>25.805380272334773</v>
      </c>
      <c r="AA263" s="97">
        <f>AA264</f>
        <v>1222000</v>
      </c>
      <c r="AB263" s="97">
        <f>AB264</f>
        <v>1221000</v>
      </c>
      <c r="AC263" s="97">
        <f>AC264</f>
        <v>1218000</v>
      </c>
      <c r="AD263" s="97">
        <f t="shared" si="267"/>
        <v>3661000</v>
      </c>
      <c r="AE263" s="97">
        <f t="shared" si="268"/>
        <v>24.317502490866822</v>
      </c>
      <c r="AG263" s="97">
        <f t="shared" si="269"/>
        <v>7546000</v>
      </c>
      <c r="AH263" s="97">
        <f t="shared" si="270"/>
        <v>50.122882763201595</v>
      </c>
      <c r="AJ263" s="97">
        <f>AJ264</f>
        <v>1217000</v>
      </c>
      <c r="AK263" s="97">
        <f>AK264</f>
        <v>1220000</v>
      </c>
      <c r="AL263" s="97">
        <f>AL264</f>
        <v>1219000</v>
      </c>
      <c r="AM263" s="97">
        <f t="shared" si="272"/>
        <v>3656000</v>
      </c>
      <c r="AN263" s="97">
        <f t="shared" si="273"/>
        <v>24.284290933244769</v>
      </c>
      <c r="AP263" s="97">
        <f>AP264</f>
        <v>1352000</v>
      </c>
      <c r="AQ263" s="97">
        <f>AQ264</f>
        <v>1252000</v>
      </c>
      <c r="AR263" s="97">
        <f>AR264</f>
        <v>1249000</v>
      </c>
      <c r="AS263" s="97">
        <f t="shared" si="275"/>
        <v>3853000</v>
      </c>
      <c r="AT263" s="97">
        <f t="shared" si="276"/>
        <v>25.592826303553636</v>
      </c>
      <c r="AV263" s="97">
        <f t="shared" si="277"/>
        <v>7509000</v>
      </c>
      <c r="AW263" s="97">
        <f t="shared" si="278"/>
        <v>49.877117236798405</v>
      </c>
      <c r="AY263" s="97">
        <f t="shared" si="279"/>
        <v>15055000</v>
      </c>
      <c r="AZ263" s="97">
        <f t="shared" si="280"/>
        <v>100</v>
      </c>
      <c r="BB263" s="44">
        <f t="shared" si="333"/>
        <v>0</v>
      </c>
      <c r="BC263" s="97">
        <f t="shared" si="334"/>
        <v>0</v>
      </c>
      <c r="BD263" s="97">
        <f t="shared" si="335"/>
        <v>15055000</v>
      </c>
      <c r="BE263" s="483"/>
      <c r="BF263" s="90">
        <f t="shared" si="248"/>
        <v>0</v>
      </c>
    </row>
    <row r="264" spans="1:59" ht="30" customHeight="1" thickBot="1" x14ac:dyDescent="0.25">
      <c r="A264" s="12"/>
      <c r="B264" s="3"/>
      <c r="C264" s="3"/>
      <c r="D264" s="8"/>
      <c r="E264" s="7"/>
      <c r="F264" s="3"/>
      <c r="G264" s="4"/>
      <c r="H264" s="5"/>
      <c r="I264" s="23">
        <v>2</v>
      </c>
      <c r="J264" s="7"/>
      <c r="K264" s="27"/>
      <c r="L264" s="142"/>
      <c r="M264" s="8"/>
      <c r="N264" s="30" t="s">
        <v>126</v>
      </c>
      <c r="O264" s="46">
        <v>9797000</v>
      </c>
      <c r="P264" s="100">
        <f>P265+P269+P273</f>
        <v>0</v>
      </c>
      <c r="Q264" s="202">
        <f>Q265+Q269+Q273</f>
        <v>0</v>
      </c>
      <c r="R264" s="203">
        <f>R265+R269+R273</f>
        <v>0</v>
      </c>
      <c r="S264" s="100">
        <f>S265+S269+S273</f>
        <v>15055000</v>
      </c>
      <c r="T264" s="100"/>
      <c r="U264" s="100">
        <f>U265+U269+U273</f>
        <v>2351000</v>
      </c>
      <c r="V264" s="100">
        <f>V265+V269+V273</f>
        <v>767000</v>
      </c>
      <c r="W264" s="100">
        <f>W265+W269+W273</f>
        <v>767000</v>
      </c>
      <c r="X264" s="100">
        <f t="shared" si="264"/>
        <v>3885000</v>
      </c>
      <c r="Y264" s="100">
        <f t="shared" si="265"/>
        <v>25.805380272334773</v>
      </c>
      <c r="AA264" s="100">
        <f>AA265+AA269+AA273</f>
        <v>1222000</v>
      </c>
      <c r="AB264" s="100">
        <f>AB265+AB269+AB273</f>
        <v>1221000</v>
      </c>
      <c r="AC264" s="100">
        <f>AC265+AC269+AC273</f>
        <v>1218000</v>
      </c>
      <c r="AD264" s="100">
        <f t="shared" si="267"/>
        <v>3661000</v>
      </c>
      <c r="AE264" s="100">
        <f t="shared" si="268"/>
        <v>24.317502490866822</v>
      </c>
      <c r="AG264" s="100">
        <f t="shared" si="269"/>
        <v>7546000</v>
      </c>
      <c r="AH264" s="100">
        <f t="shared" si="270"/>
        <v>50.122882763201595</v>
      </c>
      <c r="AJ264" s="100">
        <f>AJ265+AJ269+AJ273</f>
        <v>1217000</v>
      </c>
      <c r="AK264" s="100">
        <f>AK265+AK269+AK273</f>
        <v>1220000</v>
      </c>
      <c r="AL264" s="100">
        <f>AL265+AL269+AL273</f>
        <v>1219000</v>
      </c>
      <c r="AM264" s="100">
        <f t="shared" si="272"/>
        <v>3656000</v>
      </c>
      <c r="AN264" s="100">
        <f t="shared" si="273"/>
        <v>24.284290933244769</v>
      </c>
      <c r="AP264" s="100">
        <f>AP265+AP269+AP273</f>
        <v>1352000</v>
      </c>
      <c r="AQ264" s="100">
        <f>AQ265+AQ269+AQ273</f>
        <v>1252000</v>
      </c>
      <c r="AR264" s="100">
        <f>AR265+AR269+AR273</f>
        <v>1249000</v>
      </c>
      <c r="AS264" s="100">
        <f t="shared" si="275"/>
        <v>3853000</v>
      </c>
      <c r="AT264" s="100">
        <f t="shared" si="276"/>
        <v>25.592826303553636</v>
      </c>
      <c r="AV264" s="100">
        <f t="shared" si="277"/>
        <v>7509000</v>
      </c>
      <c r="AW264" s="100">
        <f t="shared" si="278"/>
        <v>49.877117236798405</v>
      </c>
      <c r="AY264" s="100">
        <f t="shared" si="279"/>
        <v>15055000</v>
      </c>
      <c r="AZ264" s="100">
        <f t="shared" si="280"/>
        <v>100</v>
      </c>
      <c r="BB264" s="46">
        <f t="shared" si="333"/>
        <v>0</v>
      </c>
      <c r="BC264" s="100">
        <f t="shared" si="334"/>
        <v>0</v>
      </c>
      <c r="BD264" s="100">
        <f t="shared" si="335"/>
        <v>15055000</v>
      </c>
      <c r="BE264" s="483"/>
      <c r="BF264" s="90">
        <f t="shared" si="248"/>
        <v>0</v>
      </c>
    </row>
    <row r="265" spans="1:59" ht="30" customHeight="1" thickBot="1" x14ac:dyDescent="0.25">
      <c r="A265" s="12"/>
      <c r="B265" s="3"/>
      <c r="C265" s="3"/>
      <c r="D265" s="8"/>
      <c r="E265" s="7"/>
      <c r="F265" s="3"/>
      <c r="G265" s="4"/>
      <c r="H265" s="5"/>
      <c r="I265" s="6"/>
      <c r="J265" s="24" t="s">
        <v>74</v>
      </c>
      <c r="K265" s="27"/>
      <c r="L265" s="142"/>
      <c r="M265" s="8"/>
      <c r="N265" s="31" t="s">
        <v>24</v>
      </c>
      <c r="O265" s="97">
        <v>8166000</v>
      </c>
      <c r="P265" s="97">
        <f>P266+P267+P268</f>
        <v>0</v>
      </c>
      <c r="Q265" s="193">
        <f>Q266+Q267+Q268</f>
        <v>0</v>
      </c>
      <c r="R265" s="194">
        <f>R266+R267+R268</f>
        <v>0</v>
      </c>
      <c r="S265" s="97">
        <f>S266+S267+S268</f>
        <v>12903000</v>
      </c>
      <c r="T265" s="97"/>
      <c r="U265" s="97">
        <f>U266+U267+U268</f>
        <v>2036000</v>
      </c>
      <c r="V265" s="97">
        <f>V266+V267+V268</f>
        <v>662000</v>
      </c>
      <c r="W265" s="97">
        <f>W266+W267+W268</f>
        <v>662000</v>
      </c>
      <c r="X265" s="97">
        <f t="shared" si="264"/>
        <v>3360000</v>
      </c>
      <c r="Y265" s="97">
        <f t="shared" si="265"/>
        <v>26.040455707974889</v>
      </c>
      <c r="AA265" s="97">
        <f>AA266+AA267+AA268</f>
        <v>1021000</v>
      </c>
      <c r="AB265" s="97">
        <f>AB266+AB267+AB268</f>
        <v>1021000</v>
      </c>
      <c r="AC265" s="97">
        <f>AC266+AC267+AC268</f>
        <v>1019000</v>
      </c>
      <c r="AD265" s="97">
        <f t="shared" si="267"/>
        <v>3061000</v>
      </c>
      <c r="AE265" s="96" t="e">
        <f t="shared" ref="AE265:AE272" si="340">AD265/(P265/100)</f>
        <v>#DIV/0!</v>
      </c>
      <c r="AG265" s="97">
        <f t="shared" si="269"/>
        <v>6421000</v>
      </c>
      <c r="AH265" s="97">
        <f t="shared" si="270"/>
        <v>49.763620863365112</v>
      </c>
      <c r="AJ265" s="97">
        <f>AJ266+AJ267+AJ268</f>
        <v>1021000</v>
      </c>
      <c r="AK265" s="97">
        <f>AK266+AK267+AK268</f>
        <v>1021000</v>
      </c>
      <c r="AL265" s="97">
        <f>AL266+AL267+AL268</f>
        <v>1021000</v>
      </c>
      <c r="AM265" s="97">
        <f t="shared" si="272"/>
        <v>3063000</v>
      </c>
      <c r="AN265" s="96" t="e">
        <f t="shared" ref="AN265:AN272" si="341">AM265/(P265/100)</f>
        <v>#DIV/0!</v>
      </c>
      <c r="AP265" s="97">
        <f>AP266+AP267+AP268</f>
        <v>1221000</v>
      </c>
      <c r="AQ265" s="97">
        <f>AQ266+AQ267+AQ268</f>
        <v>1121000</v>
      </c>
      <c r="AR265" s="97">
        <f>AR266+AR267+AR268</f>
        <v>1077000</v>
      </c>
      <c r="AS265" s="97">
        <f t="shared" si="275"/>
        <v>3419000</v>
      </c>
      <c r="AT265" s="96" t="e">
        <f t="shared" ref="AT265:AT272" si="342">AS265/(P265/100)</f>
        <v>#DIV/0!</v>
      </c>
      <c r="AV265" s="97">
        <f t="shared" si="277"/>
        <v>6482000</v>
      </c>
      <c r="AW265" s="97">
        <f t="shared" si="278"/>
        <v>50.236379136634888</v>
      </c>
      <c r="AY265" s="97">
        <f t="shared" si="279"/>
        <v>12903000</v>
      </c>
      <c r="AZ265" s="97">
        <f t="shared" si="280"/>
        <v>100</v>
      </c>
      <c r="BB265" s="44">
        <f t="shared" ref="BB265:BB289" si="343">S265-AY265</f>
        <v>0</v>
      </c>
      <c r="BC265" s="97">
        <f t="shared" ref="BC265:BC289" si="344">BB265/(S265/100)</f>
        <v>0</v>
      </c>
      <c r="BD265" s="97">
        <f t="shared" ref="BD265:BD289" si="345">S265-BB265</f>
        <v>12903000</v>
      </c>
      <c r="BE265" s="483"/>
      <c r="BF265" s="90">
        <f t="shared" si="248"/>
        <v>0</v>
      </c>
    </row>
    <row r="266" spans="1:59" ht="30" customHeight="1" thickBot="1" x14ac:dyDescent="0.25">
      <c r="A266" s="12"/>
      <c r="B266" s="3"/>
      <c r="C266" s="3"/>
      <c r="D266" s="8"/>
      <c r="E266" s="7"/>
      <c r="F266" s="3"/>
      <c r="G266" s="4"/>
      <c r="H266" s="5"/>
      <c r="I266" s="6"/>
      <c r="J266" s="7"/>
      <c r="K266" s="59">
        <v>1</v>
      </c>
      <c r="L266" s="142"/>
      <c r="M266" s="8"/>
      <c r="N266" s="41" t="s">
        <v>31</v>
      </c>
      <c r="O266" s="98">
        <v>8045000</v>
      </c>
      <c r="P266" s="98"/>
      <c r="Q266" s="98"/>
      <c r="R266" s="98"/>
      <c r="S266" s="332">
        <v>12660000</v>
      </c>
      <c r="T266" s="98"/>
      <c r="U266" s="332">
        <v>2000000</v>
      </c>
      <c r="V266" s="332">
        <v>651000</v>
      </c>
      <c r="W266" s="332">
        <v>651000</v>
      </c>
      <c r="X266" s="98">
        <f t="shared" si="264"/>
        <v>3302000</v>
      </c>
      <c r="Y266" s="98">
        <f t="shared" si="265"/>
        <v>26.08214849921011</v>
      </c>
      <c r="AA266" s="332">
        <v>1000000</v>
      </c>
      <c r="AB266" s="332">
        <v>1000000</v>
      </c>
      <c r="AC266" s="332">
        <v>1000000</v>
      </c>
      <c r="AD266" s="98">
        <f t="shared" si="267"/>
        <v>3000000</v>
      </c>
      <c r="AE266" s="96" t="e">
        <f t="shared" si="340"/>
        <v>#DIV/0!</v>
      </c>
      <c r="AG266" s="98">
        <f t="shared" si="269"/>
        <v>6302000</v>
      </c>
      <c r="AH266" s="98">
        <f t="shared" si="270"/>
        <v>49.778830963665087</v>
      </c>
      <c r="AJ266" s="332">
        <v>1000000</v>
      </c>
      <c r="AK266" s="332">
        <v>1000000</v>
      </c>
      <c r="AL266" s="332">
        <v>1000000</v>
      </c>
      <c r="AM266" s="98">
        <f t="shared" si="272"/>
        <v>3000000</v>
      </c>
      <c r="AN266" s="96" t="e">
        <f t="shared" si="341"/>
        <v>#DIV/0!</v>
      </c>
      <c r="AP266" s="332">
        <v>1200000</v>
      </c>
      <c r="AQ266" s="332">
        <v>1100000</v>
      </c>
      <c r="AR266" s="332">
        <v>1058000</v>
      </c>
      <c r="AS266" s="98">
        <f t="shared" si="275"/>
        <v>3358000</v>
      </c>
      <c r="AT266" s="96" t="e">
        <f t="shared" si="342"/>
        <v>#DIV/0!</v>
      </c>
      <c r="AV266" s="98">
        <f t="shared" si="277"/>
        <v>6358000</v>
      </c>
      <c r="AW266" s="98">
        <f t="shared" si="278"/>
        <v>50.221169036334913</v>
      </c>
      <c r="AY266" s="98">
        <f t="shared" si="279"/>
        <v>12660000</v>
      </c>
      <c r="AZ266" s="98">
        <f t="shared" si="280"/>
        <v>100</v>
      </c>
      <c r="BB266" s="98">
        <f t="shared" si="343"/>
        <v>0</v>
      </c>
      <c r="BC266" s="98">
        <f t="shared" si="344"/>
        <v>0</v>
      </c>
      <c r="BD266" s="98">
        <f t="shared" si="345"/>
        <v>12660000</v>
      </c>
      <c r="BE266" s="483"/>
      <c r="BF266" s="90">
        <f t="shared" si="248"/>
        <v>0</v>
      </c>
    </row>
    <row r="267" spans="1:59" ht="30" customHeight="1" thickBot="1" x14ac:dyDescent="0.25">
      <c r="A267" s="12"/>
      <c r="B267" s="3"/>
      <c r="C267" s="3"/>
      <c r="D267" s="8"/>
      <c r="E267" s="7"/>
      <c r="F267" s="3"/>
      <c r="G267" s="4"/>
      <c r="H267" s="5"/>
      <c r="I267" s="6"/>
      <c r="J267" s="7"/>
      <c r="K267" s="59">
        <v>2</v>
      </c>
      <c r="L267" s="142"/>
      <c r="M267" s="8"/>
      <c r="N267" s="41" t="s">
        <v>53</v>
      </c>
      <c r="O267" s="98">
        <v>91000</v>
      </c>
      <c r="P267" s="98"/>
      <c r="Q267" s="98"/>
      <c r="R267" s="98"/>
      <c r="S267" s="332">
        <v>232000</v>
      </c>
      <c r="T267" s="98"/>
      <c r="U267" s="332">
        <v>35000</v>
      </c>
      <c r="V267" s="332">
        <v>10000</v>
      </c>
      <c r="W267" s="332">
        <v>10000</v>
      </c>
      <c r="X267" s="98">
        <f t="shared" si="264"/>
        <v>55000</v>
      </c>
      <c r="Y267" s="98">
        <f t="shared" si="265"/>
        <v>23.706896551724139</v>
      </c>
      <c r="AA267" s="332">
        <v>20000</v>
      </c>
      <c r="AB267" s="332">
        <v>20000</v>
      </c>
      <c r="AC267" s="332">
        <v>18000</v>
      </c>
      <c r="AD267" s="98">
        <f t="shared" si="267"/>
        <v>58000</v>
      </c>
      <c r="AE267" s="96" t="e">
        <f t="shared" si="340"/>
        <v>#DIV/0!</v>
      </c>
      <c r="AG267" s="98">
        <f t="shared" si="269"/>
        <v>113000</v>
      </c>
      <c r="AH267" s="98">
        <f t="shared" si="270"/>
        <v>48.706896551724135</v>
      </c>
      <c r="AJ267" s="332">
        <v>20000</v>
      </c>
      <c r="AK267" s="332">
        <v>20000</v>
      </c>
      <c r="AL267" s="332">
        <v>20000</v>
      </c>
      <c r="AM267" s="98">
        <f t="shared" si="272"/>
        <v>60000</v>
      </c>
      <c r="AN267" s="96" t="e">
        <f t="shared" si="341"/>
        <v>#DIV/0!</v>
      </c>
      <c r="AP267" s="332">
        <v>20000</v>
      </c>
      <c r="AQ267" s="332">
        <v>20000</v>
      </c>
      <c r="AR267" s="332">
        <v>19000</v>
      </c>
      <c r="AS267" s="98">
        <f t="shared" si="275"/>
        <v>59000</v>
      </c>
      <c r="AT267" s="96" t="e">
        <f t="shared" si="342"/>
        <v>#DIV/0!</v>
      </c>
      <c r="AV267" s="98">
        <f t="shared" si="277"/>
        <v>119000</v>
      </c>
      <c r="AW267" s="98">
        <f t="shared" si="278"/>
        <v>51.293103448275865</v>
      </c>
      <c r="AY267" s="98">
        <f t="shared" si="279"/>
        <v>232000</v>
      </c>
      <c r="AZ267" s="98">
        <f t="shared" si="280"/>
        <v>100</v>
      </c>
      <c r="BB267" s="98">
        <f t="shared" si="343"/>
        <v>0</v>
      </c>
      <c r="BC267" s="98">
        <f t="shared" si="344"/>
        <v>0</v>
      </c>
      <c r="BD267" s="98">
        <f t="shared" si="345"/>
        <v>232000</v>
      </c>
      <c r="BE267" s="483"/>
      <c r="BF267" s="90">
        <f t="shared" si="248"/>
        <v>0</v>
      </c>
    </row>
    <row r="268" spans="1:59" ht="30" customHeight="1" thickBot="1" x14ac:dyDescent="0.25">
      <c r="A268" s="12"/>
      <c r="B268" s="3"/>
      <c r="C268" s="3"/>
      <c r="D268" s="8"/>
      <c r="E268" s="7"/>
      <c r="F268" s="3"/>
      <c r="G268" s="4"/>
      <c r="H268" s="5"/>
      <c r="I268" s="6"/>
      <c r="J268" s="7"/>
      <c r="K268" s="59">
        <v>4</v>
      </c>
      <c r="L268" s="142"/>
      <c r="M268" s="8"/>
      <c r="N268" s="41" t="s">
        <v>67</v>
      </c>
      <c r="O268" s="98">
        <v>30000</v>
      </c>
      <c r="P268" s="98"/>
      <c r="Q268" s="98"/>
      <c r="R268" s="98"/>
      <c r="S268" s="332">
        <v>11000</v>
      </c>
      <c r="T268" s="98"/>
      <c r="U268" s="332">
        <v>1000</v>
      </c>
      <c r="V268" s="332">
        <v>1000</v>
      </c>
      <c r="W268" s="332">
        <v>1000</v>
      </c>
      <c r="X268" s="98">
        <f t="shared" si="264"/>
        <v>3000</v>
      </c>
      <c r="Y268" s="98">
        <f t="shared" si="265"/>
        <v>27.272727272727273</v>
      </c>
      <c r="AA268" s="332">
        <v>1000</v>
      </c>
      <c r="AB268" s="332">
        <v>1000</v>
      </c>
      <c r="AC268" s="332">
        <v>1000</v>
      </c>
      <c r="AD268" s="98">
        <f t="shared" si="267"/>
        <v>3000</v>
      </c>
      <c r="AE268" s="96" t="e">
        <f t="shared" si="340"/>
        <v>#DIV/0!</v>
      </c>
      <c r="AG268" s="98">
        <f t="shared" si="269"/>
        <v>6000</v>
      </c>
      <c r="AH268" s="98">
        <f t="shared" si="270"/>
        <v>54.545454545454547</v>
      </c>
      <c r="AJ268" s="332">
        <v>1000</v>
      </c>
      <c r="AK268" s="332">
        <v>1000</v>
      </c>
      <c r="AL268" s="332">
        <v>1000</v>
      </c>
      <c r="AM268" s="98">
        <f t="shared" si="272"/>
        <v>3000</v>
      </c>
      <c r="AN268" s="96" t="e">
        <f t="shared" si="341"/>
        <v>#DIV/0!</v>
      </c>
      <c r="AP268" s="332">
        <v>1000</v>
      </c>
      <c r="AQ268" s="332">
        <v>1000</v>
      </c>
      <c r="AR268" s="332">
        <v>0</v>
      </c>
      <c r="AS268" s="98">
        <f t="shared" si="275"/>
        <v>2000</v>
      </c>
      <c r="AT268" s="96" t="e">
        <f t="shared" si="342"/>
        <v>#DIV/0!</v>
      </c>
      <c r="AV268" s="98">
        <f t="shared" si="277"/>
        <v>5000</v>
      </c>
      <c r="AW268" s="98">
        <f t="shared" si="278"/>
        <v>45.454545454545453</v>
      </c>
      <c r="AY268" s="98">
        <f t="shared" si="279"/>
        <v>11000</v>
      </c>
      <c r="AZ268" s="98">
        <f t="shared" si="280"/>
        <v>100</v>
      </c>
      <c r="BB268" s="98">
        <f t="shared" si="343"/>
        <v>0</v>
      </c>
      <c r="BC268" s="98">
        <f t="shared" si="344"/>
        <v>0</v>
      </c>
      <c r="BD268" s="98">
        <f t="shared" si="345"/>
        <v>11000</v>
      </c>
      <c r="BE268" s="483"/>
      <c r="BF268" s="90">
        <f t="shared" ref="BF268:BF331" si="346">S268-AY268</f>
        <v>0</v>
      </c>
    </row>
    <row r="269" spans="1:59" s="185" customFormat="1" ht="30" customHeight="1" thickBot="1" x14ac:dyDescent="0.25">
      <c r="A269" s="12"/>
      <c r="B269" s="3"/>
      <c r="C269" s="3"/>
      <c r="D269" s="8"/>
      <c r="E269" s="7"/>
      <c r="F269" s="3"/>
      <c r="G269" s="4"/>
      <c r="H269" s="5"/>
      <c r="I269" s="6"/>
      <c r="J269" s="24" t="s">
        <v>68</v>
      </c>
      <c r="K269" s="27"/>
      <c r="L269" s="142"/>
      <c r="M269" s="8"/>
      <c r="N269" s="31" t="s">
        <v>32</v>
      </c>
      <c r="O269" s="97">
        <v>1482000</v>
      </c>
      <c r="P269" s="97">
        <f>P270+P271+P272</f>
        <v>0</v>
      </c>
      <c r="Q269" s="193">
        <f>Q270+Q271+Q272</f>
        <v>0</v>
      </c>
      <c r="R269" s="194">
        <f>R270+R271+R272</f>
        <v>0</v>
      </c>
      <c r="S269" s="97">
        <f>S270+S271+S272</f>
        <v>2049000</v>
      </c>
      <c r="T269" s="97"/>
      <c r="U269" s="97">
        <f>U270+U271+U272</f>
        <v>307000</v>
      </c>
      <c r="V269" s="97">
        <f>V270+V271+V272</f>
        <v>103000</v>
      </c>
      <c r="W269" s="97">
        <f>W270+W271+W272</f>
        <v>103000</v>
      </c>
      <c r="X269" s="97">
        <f t="shared" si="264"/>
        <v>513000</v>
      </c>
      <c r="Y269" s="97">
        <f t="shared" si="265"/>
        <v>25.036603221083457</v>
      </c>
      <c r="Z269" s="90"/>
      <c r="AA269" s="97">
        <f>AA270+AA271+AA272</f>
        <v>193000</v>
      </c>
      <c r="AB269" s="97">
        <f>AB270+AB271+AB272</f>
        <v>192000</v>
      </c>
      <c r="AC269" s="97">
        <f>AC270+AC271+AC272</f>
        <v>192000</v>
      </c>
      <c r="AD269" s="97">
        <f t="shared" si="267"/>
        <v>577000</v>
      </c>
      <c r="AE269" s="96" t="e">
        <f t="shared" si="340"/>
        <v>#DIV/0!</v>
      </c>
      <c r="AF269" s="90"/>
      <c r="AG269" s="97">
        <f t="shared" si="269"/>
        <v>1090000</v>
      </c>
      <c r="AH269" s="97">
        <f t="shared" si="270"/>
        <v>53.196681307955103</v>
      </c>
      <c r="AI269" s="90"/>
      <c r="AJ269" s="97">
        <f>AJ270+AJ271+AJ272</f>
        <v>184000</v>
      </c>
      <c r="AK269" s="97">
        <f>AK270+AK271+AK272</f>
        <v>185000</v>
      </c>
      <c r="AL269" s="97">
        <f>AL270+AL271+AL272</f>
        <v>185000</v>
      </c>
      <c r="AM269" s="97">
        <f t="shared" si="272"/>
        <v>554000</v>
      </c>
      <c r="AN269" s="96" t="e">
        <f t="shared" si="341"/>
        <v>#DIV/0!</v>
      </c>
      <c r="AO269" s="90"/>
      <c r="AP269" s="97">
        <f>AP270+AP271+AP272</f>
        <v>121000</v>
      </c>
      <c r="AQ269" s="97">
        <f>AQ270+AQ271+AQ272</f>
        <v>121000</v>
      </c>
      <c r="AR269" s="97">
        <f>AR270+AR271+AR272</f>
        <v>163000</v>
      </c>
      <c r="AS269" s="97">
        <f t="shared" si="275"/>
        <v>405000</v>
      </c>
      <c r="AT269" s="96" t="e">
        <f t="shared" si="342"/>
        <v>#DIV/0!</v>
      </c>
      <c r="AU269" s="184"/>
      <c r="AV269" s="97">
        <f t="shared" si="277"/>
        <v>959000</v>
      </c>
      <c r="AW269" s="97">
        <f t="shared" si="278"/>
        <v>46.803318692044897</v>
      </c>
      <c r="AX269" s="184"/>
      <c r="AY269" s="97">
        <f t="shared" si="279"/>
        <v>2049000</v>
      </c>
      <c r="AZ269" s="97">
        <f t="shared" si="280"/>
        <v>100</v>
      </c>
      <c r="BA269" s="184"/>
      <c r="BB269" s="44">
        <f t="shared" si="343"/>
        <v>0</v>
      </c>
      <c r="BC269" s="97">
        <f t="shared" si="344"/>
        <v>0</v>
      </c>
      <c r="BD269" s="97">
        <f t="shared" si="345"/>
        <v>2049000</v>
      </c>
      <c r="BE269" s="483"/>
      <c r="BF269" s="90">
        <f t="shared" si="346"/>
        <v>0</v>
      </c>
    </row>
    <row r="270" spans="1:59" ht="30" customHeight="1" thickBot="1" x14ac:dyDescent="0.25">
      <c r="A270" s="12"/>
      <c r="B270" s="3"/>
      <c r="C270" s="3"/>
      <c r="D270" s="8"/>
      <c r="E270" s="7"/>
      <c r="F270" s="3"/>
      <c r="G270" s="4"/>
      <c r="H270" s="5"/>
      <c r="I270" s="6"/>
      <c r="J270" s="7"/>
      <c r="K270" s="59">
        <v>1</v>
      </c>
      <c r="L270" s="142"/>
      <c r="M270" s="8"/>
      <c r="N270" s="41" t="s">
        <v>31</v>
      </c>
      <c r="O270" s="98">
        <v>1460000</v>
      </c>
      <c r="P270" s="98"/>
      <c r="Q270" s="98"/>
      <c r="R270" s="98"/>
      <c r="S270" s="332">
        <v>2000000</v>
      </c>
      <c r="T270" s="98"/>
      <c r="U270" s="332">
        <v>300000</v>
      </c>
      <c r="V270" s="332">
        <v>100000</v>
      </c>
      <c r="W270" s="332">
        <v>100000</v>
      </c>
      <c r="X270" s="98">
        <f t="shared" si="264"/>
        <v>500000</v>
      </c>
      <c r="Y270" s="98">
        <f t="shared" si="265"/>
        <v>25</v>
      </c>
      <c r="AA270" s="332">
        <v>188000</v>
      </c>
      <c r="AB270" s="332">
        <v>188000</v>
      </c>
      <c r="AC270" s="332">
        <v>188000</v>
      </c>
      <c r="AD270" s="98">
        <f t="shared" si="267"/>
        <v>564000</v>
      </c>
      <c r="AE270" s="96" t="e">
        <f t="shared" si="340"/>
        <v>#DIV/0!</v>
      </c>
      <c r="AG270" s="98">
        <f t="shared" si="269"/>
        <v>1064000</v>
      </c>
      <c r="AH270" s="98">
        <f t="shared" si="270"/>
        <v>53.2</v>
      </c>
      <c r="AJ270" s="332">
        <v>180000</v>
      </c>
      <c r="AK270" s="332">
        <v>180000</v>
      </c>
      <c r="AL270" s="332">
        <v>180000</v>
      </c>
      <c r="AM270" s="98">
        <f t="shared" si="272"/>
        <v>540000</v>
      </c>
      <c r="AN270" s="96" t="e">
        <f t="shared" si="341"/>
        <v>#DIV/0!</v>
      </c>
      <c r="AP270" s="332">
        <v>118000</v>
      </c>
      <c r="AQ270" s="332">
        <v>118000</v>
      </c>
      <c r="AR270" s="332">
        <v>160000</v>
      </c>
      <c r="AS270" s="98">
        <f t="shared" si="275"/>
        <v>396000</v>
      </c>
      <c r="AT270" s="96" t="e">
        <f t="shared" si="342"/>
        <v>#DIV/0!</v>
      </c>
      <c r="AV270" s="98">
        <f t="shared" si="277"/>
        <v>936000</v>
      </c>
      <c r="AW270" s="98">
        <f t="shared" si="278"/>
        <v>46.8</v>
      </c>
      <c r="AY270" s="98">
        <f t="shared" si="279"/>
        <v>2000000</v>
      </c>
      <c r="AZ270" s="98">
        <f t="shared" si="280"/>
        <v>100</v>
      </c>
      <c r="BB270" s="98">
        <f t="shared" si="343"/>
        <v>0</v>
      </c>
      <c r="BC270" s="98">
        <f t="shared" si="344"/>
        <v>0</v>
      </c>
      <c r="BD270" s="98">
        <f t="shared" si="345"/>
        <v>2000000</v>
      </c>
      <c r="BE270" s="483"/>
      <c r="BF270" s="90">
        <f t="shared" si="346"/>
        <v>0</v>
      </c>
    </row>
    <row r="271" spans="1:59" ht="30" customHeight="1" thickBot="1" x14ac:dyDescent="0.25">
      <c r="A271" s="12"/>
      <c r="B271" s="3"/>
      <c r="C271" s="3"/>
      <c r="D271" s="8"/>
      <c r="E271" s="7"/>
      <c r="F271" s="3"/>
      <c r="G271" s="4"/>
      <c r="H271" s="5"/>
      <c r="I271" s="6"/>
      <c r="J271" s="7"/>
      <c r="K271" s="59">
        <v>2</v>
      </c>
      <c r="L271" s="142"/>
      <c r="M271" s="8"/>
      <c r="N271" s="41" t="s">
        <v>53</v>
      </c>
      <c r="O271" s="98">
        <v>17000</v>
      </c>
      <c r="P271" s="98"/>
      <c r="Q271" s="98"/>
      <c r="R271" s="98"/>
      <c r="S271" s="332">
        <v>48000</v>
      </c>
      <c r="T271" s="98"/>
      <c r="U271" s="332">
        <v>7000</v>
      </c>
      <c r="V271" s="332">
        <v>3000</v>
      </c>
      <c r="W271" s="332">
        <v>3000</v>
      </c>
      <c r="X271" s="98">
        <f t="shared" si="264"/>
        <v>13000</v>
      </c>
      <c r="Y271" s="98">
        <f t="shared" si="265"/>
        <v>27.083333333333332</v>
      </c>
      <c r="AA271" s="332">
        <v>4000</v>
      </c>
      <c r="AB271" s="332">
        <v>4000</v>
      </c>
      <c r="AC271" s="332">
        <v>4000</v>
      </c>
      <c r="AD271" s="98">
        <f t="shared" si="267"/>
        <v>12000</v>
      </c>
      <c r="AE271" s="96" t="e">
        <f t="shared" si="340"/>
        <v>#DIV/0!</v>
      </c>
      <c r="AG271" s="98">
        <f t="shared" si="269"/>
        <v>25000</v>
      </c>
      <c r="AH271" s="98">
        <f t="shared" si="270"/>
        <v>52.083333333333336</v>
      </c>
      <c r="AJ271" s="332">
        <v>4000</v>
      </c>
      <c r="AK271" s="332">
        <v>5000</v>
      </c>
      <c r="AL271" s="332">
        <v>5000</v>
      </c>
      <c r="AM271" s="98">
        <f t="shared" si="272"/>
        <v>14000</v>
      </c>
      <c r="AN271" s="96" t="e">
        <f t="shared" si="341"/>
        <v>#DIV/0!</v>
      </c>
      <c r="AP271" s="332">
        <v>3000</v>
      </c>
      <c r="AQ271" s="332">
        <v>3000</v>
      </c>
      <c r="AR271" s="332">
        <v>3000</v>
      </c>
      <c r="AS271" s="98">
        <f t="shared" si="275"/>
        <v>9000</v>
      </c>
      <c r="AT271" s="96" t="e">
        <f t="shared" si="342"/>
        <v>#DIV/0!</v>
      </c>
      <c r="AV271" s="98">
        <f t="shared" si="277"/>
        <v>23000</v>
      </c>
      <c r="AW271" s="98">
        <f t="shared" si="278"/>
        <v>47.916666666666664</v>
      </c>
      <c r="AY271" s="98">
        <f t="shared" si="279"/>
        <v>48000</v>
      </c>
      <c r="AZ271" s="98">
        <f t="shared" si="280"/>
        <v>100</v>
      </c>
      <c r="BB271" s="98">
        <f t="shared" si="343"/>
        <v>0</v>
      </c>
      <c r="BC271" s="98">
        <f t="shared" si="344"/>
        <v>0</v>
      </c>
      <c r="BD271" s="98">
        <f t="shared" si="345"/>
        <v>48000</v>
      </c>
      <c r="BE271" s="483"/>
      <c r="BF271" s="90">
        <f t="shared" si="346"/>
        <v>0</v>
      </c>
    </row>
    <row r="272" spans="1:59" ht="30" customHeight="1" x14ac:dyDescent="0.2">
      <c r="A272" s="12"/>
      <c r="B272" s="3"/>
      <c r="C272" s="3"/>
      <c r="D272" s="8"/>
      <c r="E272" s="7"/>
      <c r="F272" s="3"/>
      <c r="G272" s="4"/>
      <c r="H272" s="5"/>
      <c r="I272" s="6"/>
      <c r="J272" s="7"/>
      <c r="K272" s="59">
        <v>4</v>
      </c>
      <c r="L272" s="142"/>
      <c r="M272" s="8"/>
      <c r="N272" s="41" t="s">
        <v>67</v>
      </c>
      <c r="O272" s="98">
        <v>5000</v>
      </c>
      <c r="P272" s="98"/>
      <c r="Q272" s="98"/>
      <c r="R272" s="98"/>
      <c r="S272" s="332">
        <v>1000</v>
      </c>
      <c r="T272" s="98"/>
      <c r="U272" s="332">
        <v>0</v>
      </c>
      <c r="V272" s="332">
        <v>0</v>
      </c>
      <c r="W272" s="332"/>
      <c r="X272" s="98">
        <f t="shared" si="264"/>
        <v>0</v>
      </c>
      <c r="Y272" s="98">
        <f t="shared" si="265"/>
        <v>0</v>
      </c>
      <c r="AA272" s="332">
        <v>1000</v>
      </c>
      <c r="AB272" s="332">
        <v>0</v>
      </c>
      <c r="AC272" s="332">
        <v>0</v>
      </c>
      <c r="AD272" s="98">
        <f t="shared" si="267"/>
        <v>1000</v>
      </c>
      <c r="AE272" s="96" t="e">
        <f t="shared" si="340"/>
        <v>#DIV/0!</v>
      </c>
      <c r="AG272" s="98">
        <f t="shared" si="269"/>
        <v>1000</v>
      </c>
      <c r="AH272" s="98">
        <f t="shared" si="270"/>
        <v>100</v>
      </c>
      <c r="AJ272" s="332"/>
      <c r="AK272" s="332"/>
      <c r="AL272" s="332"/>
      <c r="AM272" s="98">
        <f t="shared" si="272"/>
        <v>0</v>
      </c>
      <c r="AN272" s="96" t="e">
        <f t="shared" si="341"/>
        <v>#DIV/0!</v>
      </c>
      <c r="AP272" s="332"/>
      <c r="AQ272" s="332"/>
      <c r="AR272" s="332"/>
      <c r="AS272" s="98">
        <f t="shared" si="275"/>
        <v>0</v>
      </c>
      <c r="AT272" s="96" t="e">
        <f t="shared" si="342"/>
        <v>#DIV/0!</v>
      </c>
      <c r="AV272" s="98">
        <f t="shared" si="277"/>
        <v>0</v>
      </c>
      <c r="AW272" s="98">
        <f t="shared" si="278"/>
        <v>0</v>
      </c>
      <c r="AY272" s="98">
        <f t="shared" si="279"/>
        <v>1000</v>
      </c>
      <c r="AZ272" s="98">
        <f t="shared" si="280"/>
        <v>100</v>
      </c>
      <c r="BB272" s="98">
        <f t="shared" si="343"/>
        <v>0</v>
      </c>
      <c r="BC272" s="98">
        <f t="shared" si="344"/>
        <v>0</v>
      </c>
      <c r="BD272" s="98">
        <f t="shared" si="345"/>
        <v>1000</v>
      </c>
      <c r="BE272" s="483"/>
      <c r="BF272" s="90">
        <f t="shared" si="346"/>
        <v>0</v>
      </c>
    </row>
    <row r="273" spans="1:58" ht="30" customHeight="1" x14ac:dyDescent="0.2">
      <c r="A273" s="12"/>
      <c r="B273" s="3"/>
      <c r="C273" s="3"/>
      <c r="D273" s="8"/>
      <c r="E273" s="7"/>
      <c r="F273" s="3"/>
      <c r="G273" s="4"/>
      <c r="H273" s="5"/>
      <c r="I273" s="6"/>
      <c r="J273" s="24" t="s">
        <v>69</v>
      </c>
      <c r="K273" s="27"/>
      <c r="L273" s="142"/>
      <c r="M273" s="8"/>
      <c r="N273" s="31" t="s">
        <v>16</v>
      </c>
      <c r="O273" s="44">
        <v>149000</v>
      </c>
      <c r="P273" s="97">
        <f>P274+P275+P276+P277</f>
        <v>0</v>
      </c>
      <c r="Q273" s="193">
        <f>Q274+Q275+Q276+Q277</f>
        <v>0</v>
      </c>
      <c r="R273" s="194">
        <f>R274+R275+R276+R277</f>
        <v>0</v>
      </c>
      <c r="S273" s="97">
        <f>S274+S275+S276+S277</f>
        <v>103000</v>
      </c>
      <c r="T273" s="97"/>
      <c r="U273" s="97">
        <f>U274+U275+U276+U277</f>
        <v>8000</v>
      </c>
      <c r="V273" s="97">
        <f>V274+V275+V276+V277</f>
        <v>2000</v>
      </c>
      <c r="W273" s="97">
        <f>W274+W275+W276+W277</f>
        <v>2000</v>
      </c>
      <c r="X273" s="97">
        <f t="shared" si="264"/>
        <v>12000</v>
      </c>
      <c r="Y273" s="97">
        <f t="shared" si="265"/>
        <v>11.650485436893204</v>
      </c>
      <c r="AA273" s="97">
        <f>AA274+AA275+AA276+AA277</f>
        <v>8000</v>
      </c>
      <c r="AB273" s="97">
        <f>AB274+AB275+AB276+AB277</f>
        <v>8000</v>
      </c>
      <c r="AC273" s="97">
        <f>AC274+AC275+AC276+AC277</f>
        <v>7000</v>
      </c>
      <c r="AD273" s="97">
        <f t="shared" si="267"/>
        <v>23000</v>
      </c>
      <c r="AE273" s="97">
        <f>AD273/(S273/100)</f>
        <v>22.33009708737864</v>
      </c>
      <c r="AG273" s="97">
        <f t="shared" si="269"/>
        <v>35000</v>
      </c>
      <c r="AH273" s="97">
        <f t="shared" si="270"/>
        <v>33.980582524271846</v>
      </c>
      <c r="AJ273" s="97">
        <f>AJ274+AJ275+AJ276+AJ277</f>
        <v>12000</v>
      </c>
      <c r="AK273" s="97">
        <f>AK274+AK275+AK276+AK277</f>
        <v>14000</v>
      </c>
      <c r="AL273" s="97">
        <f>AL274+AL275+AL276+AL277</f>
        <v>13000</v>
      </c>
      <c r="AM273" s="97">
        <f t="shared" si="272"/>
        <v>39000</v>
      </c>
      <c r="AN273" s="97">
        <f>AM273/(S273/100)</f>
        <v>37.864077669902912</v>
      </c>
      <c r="AP273" s="97">
        <f>AP274+AP275+AP276+AP277</f>
        <v>10000</v>
      </c>
      <c r="AQ273" s="97">
        <f>AQ274+AQ275+AQ276+AQ277</f>
        <v>10000</v>
      </c>
      <c r="AR273" s="97">
        <f>AR274+AR275+AR276+AR277</f>
        <v>9000</v>
      </c>
      <c r="AS273" s="97">
        <f t="shared" si="275"/>
        <v>29000</v>
      </c>
      <c r="AT273" s="97">
        <f>AS273/(S273/100)</f>
        <v>28.155339805825243</v>
      </c>
      <c r="AV273" s="97">
        <f t="shared" si="277"/>
        <v>68000</v>
      </c>
      <c r="AW273" s="97">
        <f t="shared" si="278"/>
        <v>66.019417475728162</v>
      </c>
      <c r="AY273" s="97">
        <f t="shared" si="279"/>
        <v>103000</v>
      </c>
      <c r="AZ273" s="97">
        <f t="shared" si="280"/>
        <v>100</v>
      </c>
      <c r="BB273" s="44">
        <f t="shared" si="343"/>
        <v>0</v>
      </c>
      <c r="BC273" s="97">
        <f t="shared" si="344"/>
        <v>0</v>
      </c>
      <c r="BD273" s="97">
        <f t="shared" si="345"/>
        <v>103000</v>
      </c>
      <c r="BE273" s="483"/>
      <c r="BF273" s="90">
        <f t="shared" si="346"/>
        <v>0</v>
      </c>
    </row>
    <row r="274" spans="1:58" ht="30" customHeight="1" x14ac:dyDescent="0.2">
      <c r="A274" s="12"/>
      <c r="B274" s="3"/>
      <c r="C274" s="3"/>
      <c r="D274" s="8"/>
      <c r="E274" s="7"/>
      <c r="F274" s="3"/>
      <c r="G274" s="4"/>
      <c r="H274" s="5"/>
      <c r="I274" s="6"/>
      <c r="J274" s="7"/>
      <c r="K274" s="59">
        <v>2</v>
      </c>
      <c r="L274" s="142"/>
      <c r="M274" s="8"/>
      <c r="N274" s="41" t="s">
        <v>17</v>
      </c>
      <c r="O274" s="45">
        <v>13000</v>
      </c>
      <c r="P274" s="98"/>
      <c r="Q274" s="98"/>
      <c r="R274" s="98"/>
      <c r="S274" s="332">
        <v>16000</v>
      </c>
      <c r="T274" s="98"/>
      <c r="U274" s="332">
        <v>1000</v>
      </c>
      <c r="V274" s="332">
        <v>0</v>
      </c>
      <c r="W274" s="332">
        <v>0</v>
      </c>
      <c r="X274" s="98">
        <f t="shared" si="264"/>
        <v>1000</v>
      </c>
      <c r="Y274" s="98">
        <f t="shared" si="265"/>
        <v>6.25</v>
      </c>
      <c r="AA274" s="332">
        <v>1000</v>
      </c>
      <c r="AB274" s="332">
        <v>1000</v>
      </c>
      <c r="AC274" s="332">
        <v>1000</v>
      </c>
      <c r="AD274" s="98">
        <f t="shared" si="267"/>
        <v>3000</v>
      </c>
      <c r="AE274" s="98">
        <f>AD274/(S274/100)</f>
        <v>18.75</v>
      </c>
      <c r="AG274" s="98">
        <f t="shared" si="269"/>
        <v>4000</v>
      </c>
      <c r="AH274" s="98">
        <f t="shared" si="270"/>
        <v>25</v>
      </c>
      <c r="AJ274" s="332">
        <v>2000</v>
      </c>
      <c r="AK274" s="332">
        <v>2000</v>
      </c>
      <c r="AL274" s="332">
        <v>2000</v>
      </c>
      <c r="AM274" s="98">
        <f t="shared" si="272"/>
        <v>6000</v>
      </c>
      <c r="AN274" s="98">
        <f>AM274/(S274/100)</f>
        <v>37.5</v>
      </c>
      <c r="AP274" s="332">
        <v>2000</v>
      </c>
      <c r="AQ274" s="332">
        <v>2000</v>
      </c>
      <c r="AR274" s="332">
        <v>2000</v>
      </c>
      <c r="AS274" s="98">
        <f t="shared" si="275"/>
        <v>6000</v>
      </c>
      <c r="AT274" s="98">
        <f>AS274/(S274/100)</f>
        <v>37.5</v>
      </c>
      <c r="AV274" s="98">
        <f t="shared" si="277"/>
        <v>12000</v>
      </c>
      <c r="AW274" s="98">
        <f t="shared" si="278"/>
        <v>75</v>
      </c>
      <c r="AY274" s="98">
        <f t="shared" si="279"/>
        <v>16000</v>
      </c>
      <c r="AZ274" s="98">
        <f t="shared" si="280"/>
        <v>100</v>
      </c>
      <c r="BB274" s="98">
        <f t="shared" si="343"/>
        <v>0</v>
      </c>
      <c r="BC274" s="98">
        <f t="shared" si="344"/>
        <v>0</v>
      </c>
      <c r="BD274" s="98">
        <f t="shared" si="345"/>
        <v>16000</v>
      </c>
      <c r="BE274" s="483"/>
      <c r="BF274" s="90">
        <f t="shared" si="346"/>
        <v>0</v>
      </c>
    </row>
    <row r="275" spans="1:58" ht="30" customHeight="1" x14ac:dyDescent="0.2">
      <c r="A275" s="12"/>
      <c r="B275" s="3"/>
      <c r="C275" s="3"/>
      <c r="D275" s="8"/>
      <c r="E275" s="7"/>
      <c r="F275" s="3"/>
      <c r="G275" s="4"/>
      <c r="H275" s="5"/>
      <c r="I275" s="6"/>
      <c r="J275" s="7"/>
      <c r="K275" s="59">
        <v>3</v>
      </c>
      <c r="L275" s="142"/>
      <c r="M275" s="8"/>
      <c r="N275" s="41" t="s">
        <v>18</v>
      </c>
      <c r="O275" s="45">
        <v>120000</v>
      </c>
      <c r="P275" s="98"/>
      <c r="Q275" s="98"/>
      <c r="R275" s="98"/>
      <c r="S275" s="332">
        <v>74000</v>
      </c>
      <c r="T275" s="98"/>
      <c r="U275" s="332">
        <v>6000</v>
      </c>
      <c r="V275" s="332">
        <v>1000</v>
      </c>
      <c r="W275" s="332">
        <v>1000</v>
      </c>
      <c r="X275" s="98">
        <f t="shared" si="264"/>
        <v>8000</v>
      </c>
      <c r="Y275" s="98">
        <f t="shared" si="265"/>
        <v>10.810810810810811</v>
      </c>
      <c r="AA275" s="332">
        <v>5000</v>
      </c>
      <c r="AB275" s="332">
        <v>5000</v>
      </c>
      <c r="AC275" s="332">
        <v>5000</v>
      </c>
      <c r="AD275" s="98">
        <f t="shared" si="267"/>
        <v>15000</v>
      </c>
      <c r="AE275" s="98">
        <f>AD275/(S275/100)</f>
        <v>20.27027027027027</v>
      </c>
      <c r="AG275" s="98">
        <f t="shared" si="269"/>
        <v>23000</v>
      </c>
      <c r="AH275" s="98">
        <f t="shared" si="270"/>
        <v>31.081081081081081</v>
      </c>
      <c r="AJ275" s="332">
        <v>10000</v>
      </c>
      <c r="AK275" s="332">
        <v>10000</v>
      </c>
      <c r="AL275" s="332">
        <v>10000</v>
      </c>
      <c r="AM275" s="98">
        <f t="shared" si="272"/>
        <v>30000</v>
      </c>
      <c r="AN275" s="98">
        <f>AM275/(S275/100)</f>
        <v>40.54054054054054</v>
      </c>
      <c r="AP275" s="332">
        <v>7000</v>
      </c>
      <c r="AQ275" s="332">
        <v>7000</v>
      </c>
      <c r="AR275" s="332">
        <v>7000</v>
      </c>
      <c r="AS275" s="98">
        <f t="shared" si="275"/>
        <v>21000</v>
      </c>
      <c r="AT275" s="98">
        <f>AS275/(S275/100)</f>
        <v>28.378378378378379</v>
      </c>
      <c r="AV275" s="98">
        <f t="shared" si="277"/>
        <v>51000</v>
      </c>
      <c r="AW275" s="98">
        <f t="shared" si="278"/>
        <v>68.918918918918919</v>
      </c>
      <c r="AY275" s="98">
        <f t="shared" si="279"/>
        <v>74000</v>
      </c>
      <c r="AZ275" s="98">
        <f t="shared" si="280"/>
        <v>100</v>
      </c>
      <c r="BB275" s="98">
        <f t="shared" si="343"/>
        <v>0</v>
      </c>
      <c r="BC275" s="98">
        <f t="shared" si="344"/>
        <v>0</v>
      </c>
      <c r="BD275" s="98">
        <f t="shared" si="345"/>
        <v>74000</v>
      </c>
      <c r="BE275" s="483"/>
      <c r="BF275" s="90">
        <f t="shared" si="346"/>
        <v>0</v>
      </c>
    </row>
    <row r="276" spans="1:58" ht="30" customHeight="1" x14ac:dyDescent="0.2">
      <c r="A276" s="12"/>
      <c r="B276" s="3"/>
      <c r="C276" s="3"/>
      <c r="D276" s="8"/>
      <c r="E276" s="7"/>
      <c r="F276" s="3"/>
      <c r="G276" s="4"/>
      <c r="H276" s="5"/>
      <c r="I276" s="6"/>
      <c r="J276" s="7"/>
      <c r="K276" s="59">
        <v>5</v>
      </c>
      <c r="L276" s="142"/>
      <c r="M276" s="8"/>
      <c r="N276" s="41" t="s">
        <v>19</v>
      </c>
      <c r="O276" s="45">
        <v>7000</v>
      </c>
      <c r="P276" s="98"/>
      <c r="Q276" s="98"/>
      <c r="R276" s="98"/>
      <c r="S276" s="332">
        <v>4000</v>
      </c>
      <c r="T276" s="98"/>
      <c r="U276" s="332">
        <v>0</v>
      </c>
      <c r="V276" s="332">
        <v>1000</v>
      </c>
      <c r="W276" s="332">
        <v>1000</v>
      </c>
      <c r="X276" s="98">
        <f t="shared" si="264"/>
        <v>2000</v>
      </c>
      <c r="Y276" s="98">
        <f t="shared" si="265"/>
        <v>50</v>
      </c>
      <c r="AA276" s="332">
        <v>1000</v>
      </c>
      <c r="AB276" s="332">
        <v>1000</v>
      </c>
      <c r="AC276" s="332">
        <v>0</v>
      </c>
      <c r="AD276" s="98">
        <f t="shared" si="267"/>
        <v>2000</v>
      </c>
      <c r="AE276" s="98">
        <f>AD276/(S276/100)</f>
        <v>50</v>
      </c>
      <c r="AG276" s="98">
        <f t="shared" si="269"/>
        <v>4000</v>
      </c>
      <c r="AH276" s="98">
        <f t="shared" si="270"/>
        <v>100</v>
      </c>
      <c r="AJ276" s="332"/>
      <c r="AK276" s="332"/>
      <c r="AL276" s="332"/>
      <c r="AM276" s="98">
        <f t="shared" si="272"/>
        <v>0</v>
      </c>
      <c r="AN276" s="98">
        <f>AM276/(S276/100)</f>
        <v>0</v>
      </c>
      <c r="AP276" s="332"/>
      <c r="AQ276" s="332"/>
      <c r="AR276" s="332"/>
      <c r="AS276" s="98">
        <f t="shared" si="275"/>
        <v>0</v>
      </c>
      <c r="AT276" s="98">
        <f>AS276/(S276/100)</f>
        <v>0</v>
      </c>
      <c r="AV276" s="98">
        <f t="shared" si="277"/>
        <v>0</v>
      </c>
      <c r="AW276" s="98">
        <f t="shared" si="278"/>
        <v>0</v>
      </c>
      <c r="AY276" s="98">
        <f t="shared" si="279"/>
        <v>4000</v>
      </c>
      <c r="AZ276" s="98">
        <f t="shared" si="280"/>
        <v>100</v>
      </c>
      <c r="BB276" s="98">
        <f t="shared" si="343"/>
        <v>0</v>
      </c>
      <c r="BC276" s="98">
        <f t="shared" si="344"/>
        <v>0</v>
      </c>
      <c r="BD276" s="98">
        <f t="shared" si="345"/>
        <v>4000</v>
      </c>
      <c r="BE276" s="483"/>
      <c r="BF276" s="90">
        <f t="shared" si="346"/>
        <v>0</v>
      </c>
    </row>
    <row r="277" spans="1:58" ht="30" customHeight="1" x14ac:dyDescent="0.2">
      <c r="A277" s="12"/>
      <c r="B277" s="3"/>
      <c r="C277" s="3"/>
      <c r="D277" s="8"/>
      <c r="E277" s="7"/>
      <c r="F277" s="3"/>
      <c r="G277" s="4"/>
      <c r="H277" s="5"/>
      <c r="I277" s="6"/>
      <c r="J277" s="7"/>
      <c r="K277" s="59">
        <v>7</v>
      </c>
      <c r="L277" s="142"/>
      <c r="M277" s="8"/>
      <c r="N277" s="41" t="s">
        <v>110</v>
      </c>
      <c r="O277" s="45">
        <v>9000</v>
      </c>
      <c r="P277" s="98"/>
      <c r="Q277" s="98"/>
      <c r="R277" s="98"/>
      <c r="S277" s="332">
        <v>9000</v>
      </c>
      <c r="T277" s="98"/>
      <c r="U277" s="332">
        <v>1000</v>
      </c>
      <c r="V277" s="332">
        <v>0</v>
      </c>
      <c r="W277" s="332">
        <v>0</v>
      </c>
      <c r="X277" s="98">
        <f t="shared" si="264"/>
        <v>1000</v>
      </c>
      <c r="Y277" s="98">
        <f t="shared" si="265"/>
        <v>11.111111111111111</v>
      </c>
      <c r="AA277" s="332">
        <v>1000</v>
      </c>
      <c r="AB277" s="332">
        <v>1000</v>
      </c>
      <c r="AC277" s="332">
        <v>1000</v>
      </c>
      <c r="AD277" s="98">
        <f t="shared" si="267"/>
        <v>3000</v>
      </c>
      <c r="AE277" s="98">
        <f>AD277/(S277/100)</f>
        <v>33.333333333333336</v>
      </c>
      <c r="AG277" s="98">
        <f t="shared" si="269"/>
        <v>4000</v>
      </c>
      <c r="AH277" s="98">
        <f t="shared" si="270"/>
        <v>44.444444444444443</v>
      </c>
      <c r="AJ277" s="332">
        <v>0</v>
      </c>
      <c r="AK277" s="332">
        <v>2000</v>
      </c>
      <c r="AL277" s="332">
        <v>1000</v>
      </c>
      <c r="AM277" s="98">
        <f t="shared" si="272"/>
        <v>3000</v>
      </c>
      <c r="AN277" s="98">
        <f>AM277/(S277/100)</f>
        <v>33.333333333333336</v>
      </c>
      <c r="AP277" s="332">
        <v>1000</v>
      </c>
      <c r="AQ277" s="332">
        <v>1000</v>
      </c>
      <c r="AR277" s="332">
        <v>0</v>
      </c>
      <c r="AS277" s="98">
        <f t="shared" si="275"/>
        <v>2000</v>
      </c>
      <c r="AT277" s="98">
        <f>AS277/(S277/100)</f>
        <v>22.222222222222221</v>
      </c>
      <c r="AV277" s="98">
        <f t="shared" si="277"/>
        <v>5000</v>
      </c>
      <c r="AW277" s="98">
        <f t="shared" si="278"/>
        <v>55.555555555555557</v>
      </c>
      <c r="AY277" s="98">
        <f t="shared" si="279"/>
        <v>9000</v>
      </c>
      <c r="AZ277" s="98">
        <f t="shared" si="280"/>
        <v>100</v>
      </c>
      <c r="BB277" s="98">
        <f t="shared" si="343"/>
        <v>0</v>
      </c>
      <c r="BC277" s="98">
        <f t="shared" si="344"/>
        <v>0</v>
      </c>
      <c r="BD277" s="98">
        <f t="shared" si="345"/>
        <v>9000</v>
      </c>
      <c r="BE277" s="483"/>
      <c r="BF277" s="90">
        <f t="shared" si="346"/>
        <v>0</v>
      </c>
    </row>
    <row r="278" spans="1:58" ht="30" customHeight="1" x14ac:dyDescent="0.2">
      <c r="A278" s="12"/>
      <c r="B278" s="3"/>
      <c r="C278" s="3"/>
      <c r="D278" s="8"/>
      <c r="E278" s="7"/>
      <c r="F278" s="3"/>
      <c r="G278" s="21"/>
      <c r="H278" s="71" t="s">
        <v>72</v>
      </c>
      <c r="I278" s="66"/>
      <c r="J278" s="67"/>
      <c r="K278" s="170"/>
      <c r="L278" s="146"/>
      <c r="M278" s="116"/>
      <c r="N278" s="69" t="s">
        <v>100</v>
      </c>
      <c r="O278" s="70">
        <v>1042000</v>
      </c>
      <c r="P278" s="103">
        <f>P279</f>
        <v>0</v>
      </c>
      <c r="Q278" s="200">
        <f>Q279</f>
        <v>0</v>
      </c>
      <c r="R278" s="201">
        <f>R279</f>
        <v>0</v>
      </c>
      <c r="S278" s="103">
        <f>S279</f>
        <v>707000</v>
      </c>
      <c r="T278" s="103"/>
      <c r="U278" s="103">
        <f>U279</f>
        <v>107000</v>
      </c>
      <c r="V278" s="103">
        <f>V279</f>
        <v>6000</v>
      </c>
      <c r="W278" s="103">
        <f>W279</f>
        <v>9000</v>
      </c>
      <c r="X278" s="103">
        <f>SUM(U278:W278)</f>
        <v>122000</v>
      </c>
      <c r="Y278" s="103">
        <f t="shared" ref="Y278:Y289" si="347">X278/(S278/100)</f>
        <v>17.256011315417258</v>
      </c>
      <c r="AA278" s="103">
        <f>AA279</f>
        <v>74000</v>
      </c>
      <c r="AB278" s="103">
        <f>AB279</f>
        <v>74000</v>
      </c>
      <c r="AC278" s="103">
        <f>AC279</f>
        <v>78000</v>
      </c>
      <c r="AD278" s="103">
        <f>SUM(AA278:AC278)</f>
        <v>226000</v>
      </c>
      <c r="AE278" s="103">
        <f t="shared" ref="AE278:AE289" si="348">AD278/(S278/100)</f>
        <v>31.966053748231968</v>
      </c>
      <c r="AG278" s="103">
        <f t="shared" ref="AG278:AG289" si="349">X278+AD278</f>
        <v>348000</v>
      </c>
      <c r="AH278" s="103">
        <f t="shared" ref="AH278:AH289" si="350">AG278/(S278/100)</f>
        <v>49.222065063649225</v>
      </c>
      <c r="AJ278" s="103">
        <f>AJ279</f>
        <v>56000</v>
      </c>
      <c r="AK278" s="103">
        <f>AK279</f>
        <v>61000</v>
      </c>
      <c r="AL278" s="103">
        <f>AL279</f>
        <v>56000</v>
      </c>
      <c r="AM278" s="103">
        <f>SUM(AJ278:AL278)</f>
        <v>173000</v>
      </c>
      <c r="AN278" s="103">
        <f t="shared" ref="AN278:AN289" si="351">AM278/(S278/100)</f>
        <v>24.469589816124468</v>
      </c>
      <c r="AP278" s="103">
        <f>AP279</f>
        <v>42000</v>
      </c>
      <c r="AQ278" s="103">
        <f>AQ279</f>
        <v>45000</v>
      </c>
      <c r="AR278" s="103">
        <f>AR279</f>
        <v>99000</v>
      </c>
      <c r="AS278" s="103">
        <f>SUM(AP278:AR278)</f>
        <v>186000</v>
      </c>
      <c r="AT278" s="103">
        <f t="shared" ref="AT278:AT289" si="352">AS278/(S278/100)</f>
        <v>26.30834512022631</v>
      </c>
      <c r="AV278" s="103">
        <f>AM278+AS278</f>
        <v>359000</v>
      </c>
      <c r="AW278" s="103">
        <f t="shared" ref="AW278:AW289" si="353">AV278/(S278/100)</f>
        <v>50.777934936350775</v>
      </c>
      <c r="AY278" s="103">
        <f t="shared" ref="AY278:AY284" si="354">AG278+AV278</f>
        <v>707000</v>
      </c>
      <c r="AZ278" s="103">
        <f t="shared" ref="AZ278:AZ289" si="355">AY278/(S278/100)</f>
        <v>100</v>
      </c>
      <c r="BB278" s="103">
        <f t="shared" si="343"/>
        <v>0</v>
      </c>
      <c r="BC278" s="98">
        <f t="shared" si="344"/>
        <v>0</v>
      </c>
      <c r="BD278" s="103">
        <f t="shared" si="345"/>
        <v>707000</v>
      </c>
      <c r="BE278" s="483"/>
      <c r="BF278" s="90">
        <f t="shared" si="346"/>
        <v>0</v>
      </c>
    </row>
    <row r="279" spans="1:58" ht="30" customHeight="1" x14ac:dyDescent="0.2">
      <c r="A279" s="12"/>
      <c r="B279" s="3"/>
      <c r="C279" s="3"/>
      <c r="D279" s="8"/>
      <c r="E279" s="7"/>
      <c r="F279" s="3"/>
      <c r="G279" s="4"/>
      <c r="H279" s="5"/>
      <c r="I279" s="23">
        <v>2</v>
      </c>
      <c r="J279" s="7"/>
      <c r="K279" s="27"/>
      <c r="L279" s="142"/>
      <c r="M279" s="8"/>
      <c r="N279" s="30" t="s">
        <v>126</v>
      </c>
      <c r="O279" s="46">
        <v>1042000</v>
      </c>
      <c r="P279" s="100">
        <f>P280+P283+P285</f>
        <v>0</v>
      </c>
      <c r="Q279" s="202">
        <f>Q280+Q283+Q285</f>
        <v>0</v>
      </c>
      <c r="R279" s="203">
        <f>R280+R283+R285</f>
        <v>0</v>
      </c>
      <c r="S279" s="100">
        <f>S280+S283+S285</f>
        <v>707000</v>
      </c>
      <c r="T279" s="100"/>
      <c r="U279" s="100">
        <f>U280+U283+U285</f>
        <v>107000</v>
      </c>
      <c r="V279" s="100">
        <f>V280+V283+V285</f>
        <v>6000</v>
      </c>
      <c r="W279" s="100">
        <f>W280+W283+W285</f>
        <v>9000</v>
      </c>
      <c r="X279" s="100">
        <f>X280+X283+X285</f>
        <v>122000</v>
      </c>
      <c r="Y279" s="100">
        <f t="shared" si="347"/>
        <v>17.256011315417258</v>
      </c>
      <c r="AA279" s="100">
        <f>AA280+AA283+AA285</f>
        <v>74000</v>
      </c>
      <c r="AB279" s="100">
        <f>AB280+AB283+AB285</f>
        <v>74000</v>
      </c>
      <c r="AC279" s="100">
        <f>AC280+AC283+AC285</f>
        <v>78000</v>
      </c>
      <c r="AD279" s="100">
        <f>AD280+AD283+AD285</f>
        <v>226000</v>
      </c>
      <c r="AE279" s="100">
        <f t="shared" si="348"/>
        <v>31.966053748231968</v>
      </c>
      <c r="AG279" s="100">
        <f t="shared" si="349"/>
        <v>348000</v>
      </c>
      <c r="AH279" s="100">
        <f t="shared" si="350"/>
        <v>49.222065063649225</v>
      </c>
      <c r="AJ279" s="100">
        <f>AJ280+AJ283+AJ285</f>
        <v>56000</v>
      </c>
      <c r="AK279" s="100">
        <f>AK280+AK283+AK285</f>
        <v>61000</v>
      </c>
      <c r="AL279" s="100">
        <f>AL280+AL283+AL285</f>
        <v>56000</v>
      </c>
      <c r="AM279" s="100">
        <f>AM280+AM283+AM285</f>
        <v>173000</v>
      </c>
      <c r="AN279" s="100">
        <f t="shared" si="351"/>
        <v>24.469589816124468</v>
      </c>
      <c r="AP279" s="100">
        <f>AP280+AP283+AP285</f>
        <v>42000</v>
      </c>
      <c r="AQ279" s="100">
        <f>AQ280+AQ283+AQ285</f>
        <v>45000</v>
      </c>
      <c r="AR279" s="100">
        <f>AR280+AR283+AR285</f>
        <v>99000</v>
      </c>
      <c r="AS279" s="100">
        <f>AS280+AS283+AS285</f>
        <v>186000</v>
      </c>
      <c r="AT279" s="100">
        <f t="shared" si="352"/>
        <v>26.30834512022631</v>
      </c>
      <c r="AV279" s="100">
        <f>AM279+AS279</f>
        <v>359000</v>
      </c>
      <c r="AW279" s="100">
        <f t="shared" si="353"/>
        <v>50.777934936350775</v>
      </c>
      <c r="AY279" s="100">
        <f t="shared" si="354"/>
        <v>707000</v>
      </c>
      <c r="AZ279" s="100">
        <f t="shared" si="355"/>
        <v>100</v>
      </c>
      <c r="BB279" s="100">
        <f t="shared" si="343"/>
        <v>0</v>
      </c>
      <c r="BC279" s="98">
        <f t="shared" si="344"/>
        <v>0</v>
      </c>
      <c r="BD279" s="100">
        <f t="shared" si="345"/>
        <v>707000</v>
      </c>
      <c r="BE279" s="483"/>
      <c r="BF279" s="90">
        <f t="shared" si="346"/>
        <v>0</v>
      </c>
    </row>
    <row r="280" spans="1:58" ht="30" customHeight="1" x14ac:dyDescent="0.2">
      <c r="A280" s="12"/>
      <c r="B280" s="3"/>
      <c r="C280" s="3"/>
      <c r="D280" s="8"/>
      <c r="E280" s="7"/>
      <c r="F280" s="3"/>
      <c r="G280" s="4"/>
      <c r="H280" s="5"/>
      <c r="I280" s="6"/>
      <c r="J280" s="24" t="s">
        <v>74</v>
      </c>
      <c r="K280" s="27"/>
      <c r="L280" s="142"/>
      <c r="M280" s="8"/>
      <c r="N280" s="31" t="s">
        <v>24</v>
      </c>
      <c r="O280" s="44">
        <v>1012000</v>
      </c>
      <c r="P280" s="97">
        <f>P281+P282</f>
        <v>0</v>
      </c>
      <c r="Q280" s="193">
        <f>Q281+Q282</f>
        <v>0</v>
      </c>
      <c r="R280" s="194">
        <f>R281+R282</f>
        <v>0</v>
      </c>
      <c r="S280" s="97">
        <f>S281+S282</f>
        <v>671000</v>
      </c>
      <c r="T280" s="97"/>
      <c r="U280" s="97">
        <f>U281+U282</f>
        <v>101000</v>
      </c>
      <c r="V280" s="97">
        <f>V281+V282</f>
        <v>5000</v>
      </c>
      <c r="W280" s="97">
        <f>W281+W282</f>
        <v>6000</v>
      </c>
      <c r="X280" s="97">
        <f>SUM(U280:W280)</f>
        <v>112000</v>
      </c>
      <c r="Y280" s="97">
        <f t="shared" si="347"/>
        <v>16.691505216095379</v>
      </c>
      <c r="AA280" s="97">
        <f>AA281+AA282</f>
        <v>70000</v>
      </c>
      <c r="AB280" s="97">
        <f>AB281+AB282</f>
        <v>70000</v>
      </c>
      <c r="AC280" s="97">
        <f>AC281+AC282</f>
        <v>73000</v>
      </c>
      <c r="AD280" s="97">
        <f>SUM(AA280:AC280)</f>
        <v>213000</v>
      </c>
      <c r="AE280" s="97">
        <f t="shared" si="348"/>
        <v>31.743666169895679</v>
      </c>
      <c r="AG280" s="97">
        <f t="shared" si="349"/>
        <v>325000</v>
      </c>
      <c r="AH280" s="97">
        <f t="shared" si="350"/>
        <v>48.435171385991055</v>
      </c>
      <c r="AJ280" s="97">
        <f>AJ281+AJ282</f>
        <v>54000</v>
      </c>
      <c r="AK280" s="97">
        <f>AK281+AK282</f>
        <v>57000</v>
      </c>
      <c r="AL280" s="97">
        <f>AL281+AL282</f>
        <v>53000</v>
      </c>
      <c r="AM280" s="97">
        <f>SUM(AJ280:AL280)</f>
        <v>164000</v>
      </c>
      <c r="AN280" s="97">
        <f t="shared" si="351"/>
        <v>24.441132637853951</v>
      </c>
      <c r="AP280" s="97">
        <f>AP281+AP282</f>
        <v>41000</v>
      </c>
      <c r="AQ280" s="97">
        <f>AQ281+AQ282</f>
        <v>42000</v>
      </c>
      <c r="AR280" s="97">
        <f>AR281+AR282</f>
        <v>99000</v>
      </c>
      <c r="AS280" s="97">
        <f>SUM(AP280:AR280)</f>
        <v>182000</v>
      </c>
      <c r="AT280" s="97">
        <f t="shared" si="352"/>
        <v>27.123695976154991</v>
      </c>
      <c r="AV280" s="97">
        <f>AM280+AS280</f>
        <v>346000</v>
      </c>
      <c r="AW280" s="97">
        <f t="shared" si="353"/>
        <v>51.564828614008945</v>
      </c>
      <c r="AY280" s="97">
        <f t="shared" si="354"/>
        <v>671000</v>
      </c>
      <c r="AZ280" s="97">
        <f t="shared" si="355"/>
        <v>100</v>
      </c>
      <c r="BB280" s="97">
        <f t="shared" si="343"/>
        <v>0</v>
      </c>
      <c r="BC280" s="98">
        <f t="shared" si="344"/>
        <v>0</v>
      </c>
      <c r="BD280" s="97">
        <f t="shared" si="345"/>
        <v>671000</v>
      </c>
      <c r="BE280" s="483"/>
      <c r="BF280" s="90">
        <f t="shared" si="346"/>
        <v>0</v>
      </c>
    </row>
    <row r="281" spans="1:58" ht="30" customHeight="1" x14ac:dyDescent="0.2">
      <c r="A281" s="12"/>
      <c r="B281" s="3"/>
      <c r="C281" s="3"/>
      <c r="D281" s="8"/>
      <c r="E281" s="7"/>
      <c r="F281" s="3"/>
      <c r="G281" s="4"/>
      <c r="H281" s="5"/>
      <c r="I281" s="6"/>
      <c r="J281" s="7"/>
      <c r="K281" s="59">
        <v>1</v>
      </c>
      <c r="L281" s="142"/>
      <c r="M281" s="8"/>
      <c r="N281" s="41" t="s">
        <v>31</v>
      </c>
      <c r="O281" s="45">
        <v>970000</v>
      </c>
      <c r="P281" s="98"/>
      <c r="Q281" s="98"/>
      <c r="R281" s="98"/>
      <c r="S281" s="98">
        <v>660000</v>
      </c>
      <c r="T281" s="98"/>
      <c r="U281" s="98">
        <v>100000</v>
      </c>
      <c r="V281" s="98">
        <v>5000</v>
      </c>
      <c r="W281" s="98">
        <v>5000</v>
      </c>
      <c r="X281" s="98">
        <f>SUM(U281:W281)</f>
        <v>110000</v>
      </c>
      <c r="Y281" s="98">
        <f t="shared" si="347"/>
        <v>16.666666666666668</v>
      </c>
      <c r="AA281" s="98">
        <v>70000</v>
      </c>
      <c r="AB281" s="98">
        <v>70000</v>
      </c>
      <c r="AC281" s="98">
        <v>70000</v>
      </c>
      <c r="AD281" s="98">
        <f>SUM(AA281:AC281)</f>
        <v>210000</v>
      </c>
      <c r="AE281" s="98">
        <f t="shared" si="348"/>
        <v>31.818181818181817</v>
      </c>
      <c r="AG281" s="98">
        <f t="shared" si="349"/>
        <v>320000</v>
      </c>
      <c r="AH281" s="98">
        <f t="shared" si="350"/>
        <v>48.484848484848484</v>
      </c>
      <c r="AJ281" s="98">
        <v>53000</v>
      </c>
      <c r="AK281" s="98">
        <v>56000</v>
      </c>
      <c r="AL281" s="98">
        <v>52000</v>
      </c>
      <c r="AM281" s="98">
        <f>SUM(AJ281:AL281)</f>
        <v>161000</v>
      </c>
      <c r="AN281" s="98">
        <f t="shared" si="351"/>
        <v>24.393939393939394</v>
      </c>
      <c r="AP281" s="98">
        <v>40000</v>
      </c>
      <c r="AQ281" s="98">
        <v>40000</v>
      </c>
      <c r="AR281" s="98">
        <v>99000</v>
      </c>
      <c r="AS281" s="98">
        <f>SUM(AP281:AR281)</f>
        <v>179000</v>
      </c>
      <c r="AT281" s="98">
        <f t="shared" si="352"/>
        <v>27.121212121212121</v>
      </c>
      <c r="AV281" s="98">
        <f>AM281+AS281</f>
        <v>340000</v>
      </c>
      <c r="AW281" s="98">
        <f t="shared" si="353"/>
        <v>51.515151515151516</v>
      </c>
      <c r="AY281" s="98">
        <f t="shared" si="354"/>
        <v>660000</v>
      </c>
      <c r="AZ281" s="98">
        <f t="shared" si="355"/>
        <v>100</v>
      </c>
      <c r="BB281" s="98">
        <f t="shared" si="343"/>
        <v>0</v>
      </c>
      <c r="BC281" s="98">
        <f t="shared" si="344"/>
        <v>0</v>
      </c>
      <c r="BD281" s="98">
        <f t="shared" si="345"/>
        <v>660000</v>
      </c>
      <c r="BE281" s="483"/>
      <c r="BF281" s="90">
        <f t="shared" si="346"/>
        <v>0</v>
      </c>
    </row>
    <row r="282" spans="1:58" ht="30" customHeight="1" x14ac:dyDescent="0.2">
      <c r="A282" s="12"/>
      <c r="B282" s="3"/>
      <c r="C282" s="3"/>
      <c r="D282" s="8"/>
      <c r="E282" s="7"/>
      <c r="F282" s="3"/>
      <c r="G282" s="4"/>
      <c r="H282" s="5"/>
      <c r="I282" s="6"/>
      <c r="J282" s="7"/>
      <c r="K282" s="59">
        <v>4</v>
      </c>
      <c r="L282" s="142"/>
      <c r="M282" s="8"/>
      <c r="N282" s="41" t="s">
        <v>67</v>
      </c>
      <c r="O282" s="45">
        <v>42000</v>
      </c>
      <c r="P282" s="98"/>
      <c r="Q282" s="98"/>
      <c r="R282" s="98"/>
      <c r="S282" s="98">
        <v>11000</v>
      </c>
      <c r="T282" s="98"/>
      <c r="U282" s="98">
        <v>1000</v>
      </c>
      <c r="V282" s="98">
        <v>0</v>
      </c>
      <c r="W282" s="98">
        <v>1000</v>
      </c>
      <c r="X282" s="98">
        <f>SUM(U282:W282)</f>
        <v>2000</v>
      </c>
      <c r="Y282" s="98">
        <f t="shared" si="347"/>
        <v>18.181818181818183</v>
      </c>
      <c r="AA282" s="98">
        <v>0</v>
      </c>
      <c r="AB282" s="98">
        <v>0</v>
      </c>
      <c r="AC282" s="98">
        <v>3000</v>
      </c>
      <c r="AD282" s="98">
        <f>SUM(AA282:AC282)</f>
        <v>3000</v>
      </c>
      <c r="AE282" s="98">
        <f t="shared" si="348"/>
        <v>27.272727272727273</v>
      </c>
      <c r="AG282" s="98">
        <f t="shared" si="349"/>
        <v>5000</v>
      </c>
      <c r="AH282" s="98">
        <f t="shared" si="350"/>
        <v>45.454545454545453</v>
      </c>
      <c r="AJ282" s="98">
        <v>1000</v>
      </c>
      <c r="AK282" s="98">
        <v>1000</v>
      </c>
      <c r="AL282" s="98">
        <v>1000</v>
      </c>
      <c r="AM282" s="98">
        <f>SUM(AJ282:AL282)</f>
        <v>3000</v>
      </c>
      <c r="AN282" s="98">
        <f t="shared" si="351"/>
        <v>27.272727272727273</v>
      </c>
      <c r="AP282" s="98">
        <v>1000</v>
      </c>
      <c r="AQ282" s="98">
        <v>2000</v>
      </c>
      <c r="AR282" s="98">
        <v>0</v>
      </c>
      <c r="AS282" s="98">
        <f>SUM(AP282:AR282)</f>
        <v>3000</v>
      </c>
      <c r="AT282" s="98">
        <f t="shared" si="352"/>
        <v>27.272727272727273</v>
      </c>
      <c r="AV282" s="98">
        <f>AM282+AS282</f>
        <v>6000</v>
      </c>
      <c r="AW282" s="98">
        <f t="shared" si="353"/>
        <v>54.545454545454547</v>
      </c>
      <c r="AY282" s="98">
        <f t="shared" si="354"/>
        <v>11000</v>
      </c>
      <c r="AZ282" s="98">
        <f t="shared" si="355"/>
        <v>100</v>
      </c>
      <c r="BB282" s="98">
        <f t="shared" si="343"/>
        <v>0</v>
      </c>
      <c r="BC282" s="98">
        <f t="shared" si="344"/>
        <v>0</v>
      </c>
      <c r="BD282" s="98">
        <f t="shared" si="345"/>
        <v>11000</v>
      </c>
      <c r="BE282" s="483"/>
      <c r="BF282" s="90">
        <f t="shared" si="346"/>
        <v>0</v>
      </c>
    </row>
    <row r="283" spans="1:58" ht="30" customHeight="1" x14ac:dyDescent="0.2">
      <c r="A283" s="12"/>
      <c r="B283" s="3"/>
      <c r="C283" s="3"/>
      <c r="D283" s="8"/>
      <c r="E283" s="7"/>
      <c r="F283" s="3"/>
      <c r="G283" s="4"/>
      <c r="H283" s="5"/>
      <c r="I283" s="6"/>
      <c r="J283" s="24" t="s">
        <v>68</v>
      </c>
      <c r="K283" s="27"/>
      <c r="L283" s="142"/>
      <c r="M283" s="8"/>
      <c r="N283" s="31" t="s">
        <v>32</v>
      </c>
      <c r="O283" s="44">
        <v>9000</v>
      </c>
      <c r="P283" s="97">
        <f>P284</f>
        <v>0</v>
      </c>
      <c r="Q283" s="193">
        <f>Q284</f>
        <v>0</v>
      </c>
      <c r="R283" s="194">
        <f>R284</f>
        <v>0</v>
      </c>
      <c r="S283" s="97">
        <f>S284</f>
        <v>6000</v>
      </c>
      <c r="T283" s="97"/>
      <c r="U283" s="97">
        <f>U284</f>
        <v>1000</v>
      </c>
      <c r="V283" s="97">
        <f>V284</f>
        <v>0</v>
      </c>
      <c r="W283" s="97">
        <f>W284</f>
        <v>1000</v>
      </c>
      <c r="X283" s="97">
        <f>X284</f>
        <v>2000</v>
      </c>
      <c r="Y283" s="97">
        <f t="shared" si="347"/>
        <v>33.333333333333336</v>
      </c>
      <c r="AA283" s="97">
        <f>AA284</f>
        <v>0</v>
      </c>
      <c r="AB283" s="97">
        <f>AB284</f>
        <v>0</v>
      </c>
      <c r="AC283" s="97">
        <f>AC284</f>
        <v>0</v>
      </c>
      <c r="AD283" s="97">
        <f>AD284</f>
        <v>0</v>
      </c>
      <c r="AE283" s="97">
        <f t="shared" si="348"/>
        <v>0</v>
      </c>
      <c r="AG283" s="97">
        <f t="shared" si="349"/>
        <v>2000</v>
      </c>
      <c r="AH283" s="97">
        <f t="shared" si="350"/>
        <v>33.333333333333336</v>
      </c>
      <c r="AJ283" s="97">
        <f>AJ284</f>
        <v>0</v>
      </c>
      <c r="AK283" s="97">
        <f>AK284</f>
        <v>1000</v>
      </c>
      <c r="AL283" s="97">
        <f>AL284</f>
        <v>1000</v>
      </c>
      <c r="AM283" s="97">
        <f>AM284</f>
        <v>2000</v>
      </c>
      <c r="AN283" s="97">
        <f t="shared" si="351"/>
        <v>33.333333333333336</v>
      </c>
      <c r="AP283" s="97">
        <f>AP284</f>
        <v>0</v>
      </c>
      <c r="AQ283" s="97">
        <f>AQ284</f>
        <v>2000</v>
      </c>
      <c r="AR283" s="97">
        <f>AR284</f>
        <v>0</v>
      </c>
      <c r="AS283" s="97">
        <f>AS284</f>
        <v>2000</v>
      </c>
      <c r="AT283" s="97">
        <f t="shared" si="352"/>
        <v>33.333333333333336</v>
      </c>
      <c r="AV283" s="97">
        <f>AV284</f>
        <v>4000</v>
      </c>
      <c r="AW283" s="97">
        <f t="shared" si="353"/>
        <v>66.666666666666671</v>
      </c>
      <c r="AY283" s="97">
        <f t="shared" si="354"/>
        <v>6000</v>
      </c>
      <c r="AZ283" s="97">
        <f t="shared" si="355"/>
        <v>100</v>
      </c>
      <c r="BB283" s="97">
        <f t="shared" si="343"/>
        <v>0</v>
      </c>
      <c r="BC283" s="98">
        <f t="shared" si="344"/>
        <v>0</v>
      </c>
      <c r="BD283" s="97">
        <f t="shared" si="345"/>
        <v>6000</v>
      </c>
      <c r="BE283" s="483"/>
      <c r="BF283" s="90">
        <f t="shared" si="346"/>
        <v>0</v>
      </c>
    </row>
    <row r="284" spans="1:58" ht="30" customHeight="1" x14ac:dyDescent="0.2">
      <c r="A284" s="12"/>
      <c r="B284" s="3"/>
      <c r="C284" s="3"/>
      <c r="D284" s="8"/>
      <c r="E284" s="7"/>
      <c r="F284" s="3"/>
      <c r="G284" s="4"/>
      <c r="H284" s="5"/>
      <c r="I284" s="6"/>
      <c r="J284" s="7"/>
      <c r="K284" s="59">
        <v>4</v>
      </c>
      <c r="L284" s="142"/>
      <c r="M284" s="8"/>
      <c r="N284" s="41" t="s">
        <v>67</v>
      </c>
      <c r="O284" s="45">
        <v>9000</v>
      </c>
      <c r="P284" s="98"/>
      <c r="Q284" s="98"/>
      <c r="R284" s="98"/>
      <c r="S284" s="98">
        <v>6000</v>
      </c>
      <c r="T284" s="98"/>
      <c r="U284" s="98">
        <v>1000</v>
      </c>
      <c r="V284" s="98">
        <v>0</v>
      </c>
      <c r="W284" s="98">
        <v>1000</v>
      </c>
      <c r="X284" s="98">
        <f>SUM(U284:W284)</f>
        <v>2000</v>
      </c>
      <c r="Y284" s="98">
        <f t="shared" si="347"/>
        <v>33.333333333333336</v>
      </c>
      <c r="AA284" s="98">
        <v>0</v>
      </c>
      <c r="AB284" s="98">
        <v>0</v>
      </c>
      <c r="AC284" s="98">
        <v>0</v>
      </c>
      <c r="AD284" s="98">
        <f>SUM(AA284:AC284)</f>
        <v>0</v>
      </c>
      <c r="AE284" s="98">
        <f t="shared" si="348"/>
        <v>0</v>
      </c>
      <c r="AG284" s="98">
        <f t="shared" si="349"/>
        <v>2000</v>
      </c>
      <c r="AH284" s="98">
        <f t="shared" si="350"/>
        <v>33.333333333333336</v>
      </c>
      <c r="AJ284" s="98">
        <v>0</v>
      </c>
      <c r="AK284" s="98">
        <v>1000</v>
      </c>
      <c r="AL284" s="98">
        <v>1000</v>
      </c>
      <c r="AM284" s="98">
        <f>SUM(AJ284:AL284)</f>
        <v>2000</v>
      </c>
      <c r="AN284" s="98">
        <f t="shared" si="351"/>
        <v>33.333333333333336</v>
      </c>
      <c r="AP284" s="98">
        <v>0</v>
      </c>
      <c r="AQ284" s="98">
        <v>2000</v>
      </c>
      <c r="AR284" s="98">
        <v>0</v>
      </c>
      <c r="AS284" s="98">
        <f>SUM(AP284:AR284)</f>
        <v>2000</v>
      </c>
      <c r="AT284" s="98">
        <f t="shared" si="352"/>
        <v>33.333333333333336</v>
      </c>
      <c r="AV284" s="98">
        <f t="shared" ref="AV284:AV289" si="356">AM284+AS284</f>
        <v>4000</v>
      </c>
      <c r="AW284" s="98">
        <f t="shared" si="353"/>
        <v>66.666666666666671</v>
      </c>
      <c r="AY284" s="98">
        <f t="shared" si="354"/>
        <v>6000</v>
      </c>
      <c r="AZ284" s="98">
        <f t="shared" si="355"/>
        <v>100</v>
      </c>
      <c r="BB284" s="98">
        <f t="shared" si="343"/>
        <v>0</v>
      </c>
      <c r="BC284" s="98">
        <f t="shared" si="344"/>
        <v>0</v>
      </c>
      <c r="BD284" s="98">
        <f t="shared" si="345"/>
        <v>6000</v>
      </c>
      <c r="BE284" s="483"/>
      <c r="BF284" s="90">
        <f t="shared" si="346"/>
        <v>0</v>
      </c>
    </row>
    <row r="285" spans="1:58" ht="30" customHeight="1" x14ac:dyDescent="0.2">
      <c r="A285" s="12"/>
      <c r="B285" s="3"/>
      <c r="C285" s="3"/>
      <c r="D285" s="8"/>
      <c r="E285" s="7"/>
      <c r="F285" s="3"/>
      <c r="G285" s="4"/>
      <c r="H285" s="5"/>
      <c r="I285" s="6"/>
      <c r="J285" s="24" t="s">
        <v>69</v>
      </c>
      <c r="K285" s="27"/>
      <c r="L285" s="142"/>
      <c r="M285" s="8"/>
      <c r="N285" s="31" t="s">
        <v>16</v>
      </c>
      <c r="O285" s="44">
        <v>21000</v>
      </c>
      <c r="P285" s="44">
        <f>P286+P288+P287+P289</f>
        <v>0</v>
      </c>
      <c r="Q285" s="193">
        <f>Q286+Q288+Q287+Q289</f>
        <v>0</v>
      </c>
      <c r="R285" s="194">
        <f>R286+R288+R287+R289</f>
        <v>0</v>
      </c>
      <c r="S285" s="44">
        <f>S286+S288+S287+S289</f>
        <v>30000</v>
      </c>
      <c r="T285" s="44"/>
      <c r="U285" s="44">
        <f>U286+U288+U287+U289</f>
        <v>5000</v>
      </c>
      <c r="V285" s="44">
        <f>V286+V288+V287+V289</f>
        <v>1000</v>
      </c>
      <c r="W285" s="44">
        <f>W286+W288+W287+W289</f>
        <v>2000</v>
      </c>
      <c r="X285" s="44">
        <f>X286+X287+X288+X289</f>
        <v>8000</v>
      </c>
      <c r="Y285" s="44">
        <f t="shared" si="347"/>
        <v>26.666666666666668</v>
      </c>
      <c r="AA285" s="44">
        <f>AA286+AA288+AA287+AA289</f>
        <v>4000</v>
      </c>
      <c r="AB285" s="44">
        <f>AB286+AB288+AB287+AB289</f>
        <v>4000</v>
      </c>
      <c r="AC285" s="44">
        <f>AC286+AC288+AC287+AC289</f>
        <v>5000</v>
      </c>
      <c r="AD285" s="44">
        <f>AD286+AD287+AD288+AD289</f>
        <v>13000</v>
      </c>
      <c r="AE285" s="44">
        <f t="shared" si="348"/>
        <v>43.333333333333336</v>
      </c>
      <c r="AG285" s="44">
        <f t="shared" si="349"/>
        <v>21000</v>
      </c>
      <c r="AH285" s="44">
        <f t="shared" si="350"/>
        <v>70</v>
      </c>
      <c r="AJ285" s="44">
        <f>AJ286+AJ288+AJ287+AJ289</f>
        <v>2000</v>
      </c>
      <c r="AK285" s="44">
        <f>AK286+AK288+AK287+AK289</f>
        <v>3000</v>
      </c>
      <c r="AL285" s="44">
        <f>AL286+AL288+AL287+AL289</f>
        <v>2000</v>
      </c>
      <c r="AM285" s="44">
        <f>AM286+AM287+AM288+AM289</f>
        <v>7000</v>
      </c>
      <c r="AN285" s="44">
        <f t="shared" si="351"/>
        <v>23.333333333333332</v>
      </c>
      <c r="AP285" s="44">
        <f>AP286+AP288+AP287+AP289</f>
        <v>1000</v>
      </c>
      <c r="AQ285" s="44">
        <f>AQ286+AQ288+AQ287+AQ289</f>
        <v>1000</v>
      </c>
      <c r="AR285" s="44">
        <f>AR286+AR288+AR287+AR289</f>
        <v>0</v>
      </c>
      <c r="AS285" s="44">
        <f>AS286+AS287+AS288+AS289</f>
        <v>2000</v>
      </c>
      <c r="AT285" s="44">
        <f t="shared" si="352"/>
        <v>6.666666666666667</v>
      </c>
      <c r="AV285" s="44">
        <f t="shared" si="356"/>
        <v>9000</v>
      </c>
      <c r="AW285" s="44">
        <f t="shared" si="353"/>
        <v>30</v>
      </c>
      <c r="AY285" s="44">
        <f>AY286+AY287+AY288+AY289</f>
        <v>30000</v>
      </c>
      <c r="AZ285" s="44">
        <f t="shared" si="355"/>
        <v>100</v>
      </c>
      <c r="BB285" s="44">
        <f t="shared" si="343"/>
        <v>0</v>
      </c>
      <c r="BC285" s="98">
        <f t="shared" si="344"/>
        <v>0</v>
      </c>
      <c r="BD285" s="44">
        <f t="shared" si="345"/>
        <v>30000</v>
      </c>
      <c r="BE285" s="483"/>
      <c r="BF285" s="90">
        <f t="shared" si="346"/>
        <v>0</v>
      </c>
    </row>
    <row r="286" spans="1:58" ht="30" customHeight="1" x14ac:dyDescent="0.2">
      <c r="A286" s="12"/>
      <c r="B286" s="3"/>
      <c r="C286" s="3"/>
      <c r="D286" s="8"/>
      <c r="E286" s="7"/>
      <c r="F286" s="3"/>
      <c r="G286" s="4"/>
      <c r="H286" s="5"/>
      <c r="I286" s="6"/>
      <c r="J286" s="7"/>
      <c r="K286" s="59">
        <v>2</v>
      </c>
      <c r="L286" s="142"/>
      <c r="M286" s="8"/>
      <c r="N286" s="41" t="s">
        <v>17</v>
      </c>
      <c r="O286" s="45">
        <v>11000</v>
      </c>
      <c r="P286" s="98"/>
      <c r="Q286" s="98"/>
      <c r="R286" s="98"/>
      <c r="S286" s="98">
        <v>10000</v>
      </c>
      <c r="T286" s="98"/>
      <c r="U286" s="98">
        <v>2000</v>
      </c>
      <c r="V286" s="98">
        <v>0</v>
      </c>
      <c r="W286" s="98">
        <v>0</v>
      </c>
      <c r="X286" s="98">
        <f>SUM(U286:W286)</f>
        <v>2000</v>
      </c>
      <c r="Y286" s="98">
        <f t="shared" si="347"/>
        <v>20</v>
      </c>
      <c r="AA286" s="98">
        <v>2000</v>
      </c>
      <c r="AB286" s="98">
        <v>2000</v>
      </c>
      <c r="AC286" s="98">
        <v>2000</v>
      </c>
      <c r="AD286" s="98">
        <f>SUM(AA286:AC286)</f>
        <v>6000</v>
      </c>
      <c r="AE286" s="98">
        <f t="shared" si="348"/>
        <v>60</v>
      </c>
      <c r="AG286" s="98">
        <f t="shared" si="349"/>
        <v>8000</v>
      </c>
      <c r="AH286" s="98">
        <f t="shared" si="350"/>
        <v>80</v>
      </c>
      <c r="AJ286" s="98">
        <v>1000</v>
      </c>
      <c r="AK286" s="98">
        <v>1000</v>
      </c>
      <c r="AL286" s="98">
        <v>0</v>
      </c>
      <c r="AM286" s="98">
        <f>SUM(AJ286:AL286)</f>
        <v>2000</v>
      </c>
      <c r="AN286" s="98">
        <f t="shared" si="351"/>
        <v>20</v>
      </c>
      <c r="AP286" s="547">
        <v>0</v>
      </c>
      <c r="AQ286" s="547">
        <v>0</v>
      </c>
      <c r="AR286" s="547">
        <v>0</v>
      </c>
      <c r="AS286" s="98">
        <f>SUM(AP286:AR286)</f>
        <v>0</v>
      </c>
      <c r="AT286" s="98">
        <f t="shared" si="352"/>
        <v>0</v>
      </c>
      <c r="AV286" s="98">
        <f t="shared" si="356"/>
        <v>2000</v>
      </c>
      <c r="AW286" s="98">
        <f t="shared" si="353"/>
        <v>20</v>
      </c>
      <c r="AY286" s="98">
        <f>AG286+AV286</f>
        <v>10000</v>
      </c>
      <c r="AZ286" s="98">
        <f t="shared" si="355"/>
        <v>100</v>
      </c>
      <c r="BB286" s="98">
        <f t="shared" si="343"/>
        <v>0</v>
      </c>
      <c r="BC286" s="98">
        <f t="shared" si="344"/>
        <v>0</v>
      </c>
      <c r="BD286" s="98">
        <f t="shared" si="345"/>
        <v>10000</v>
      </c>
      <c r="BE286" s="483"/>
      <c r="BF286" s="90">
        <f t="shared" si="346"/>
        <v>0</v>
      </c>
    </row>
    <row r="287" spans="1:58" ht="30" customHeight="1" x14ac:dyDescent="0.2">
      <c r="A287" s="12"/>
      <c r="B287" s="3"/>
      <c r="C287" s="3"/>
      <c r="D287" s="8"/>
      <c r="E287" s="7"/>
      <c r="F287" s="3"/>
      <c r="G287" s="4"/>
      <c r="H287" s="5"/>
      <c r="I287" s="6"/>
      <c r="J287" s="7"/>
      <c r="K287" s="59">
        <v>3</v>
      </c>
      <c r="L287" s="142"/>
      <c r="M287" s="8"/>
      <c r="N287" s="41" t="s">
        <v>166</v>
      </c>
      <c r="O287" s="45">
        <v>0</v>
      </c>
      <c r="P287" s="98"/>
      <c r="Q287" s="98"/>
      <c r="R287" s="98"/>
      <c r="S287" s="45">
        <v>12000</v>
      </c>
      <c r="T287" s="45"/>
      <c r="U287" s="98">
        <v>1000</v>
      </c>
      <c r="V287" s="98">
        <v>0</v>
      </c>
      <c r="W287" s="98">
        <v>1000</v>
      </c>
      <c r="X287" s="45">
        <f>SUM(U287:W287)</f>
        <v>2000</v>
      </c>
      <c r="Y287" s="45">
        <f t="shared" si="347"/>
        <v>16.666666666666668</v>
      </c>
      <c r="AA287" s="98">
        <v>1000</v>
      </c>
      <c r="AB287" s="98">
        <v>1000</v>
      </c>
      <c r="AC287" s="98">
        <v>1000</v>
      </c>
      <c r="AD287" s="45">
        <f>SUM(AA287:AC287)</f>
        <v>3000</v>
      </c>
      <c r="AE287" s="45">
        <f t="shared" si="348"/>
        <v>25</v>
      </c>
      <c r="AG287" s="45">
        <f t="shared" si="349"/>
        <v>5000</v>
      </c>
      <c r="AH287" s="45">
        <f t="shared" si="350"/>
        <v>41.666666666666664</v>
      </c>
      <c r="AJ287" s="98">
        <v>1000</v>
      </c>
      <c r="AK287" s="98">
        <v>2000</v>
      </c>
      <c r="AL287" s="98">
        <v>2000</v>
      </c>
      <c r="AM287" s="45">
        <f>SUM(AJ287:AL287)</f>
        <v>5000</v>
      </c>
      <c r="AN287" s="45">
        <f t="shared" si="351"/>
        <v>41.666666666666664</v>
      </c>
      <c r="AP287" s="547">
        <v>1000</v>
      </c>
      <c r="AQ287" s="547">
        <v>1000</v>
      </c>
      <c r="AR287" s="547">
        <v>0</v>
      </c>
      <c r="AS287" s="45">
        <f>SUM(AP287:AR287)</f>
        <v>2000</v>
      </c>
      <c r="AT287" s="45">
        <f t="shared" si="352"/>
        <v>16.666666666666668</v>
      </c>
      <c r="AV287" s="98">
        <f t="shared" si="356"/>
        <v>7000</v>
      </c>
      <c r="AW287" s="45">
        <f t="shared" si="353"/>
        <v>58.333333333333336</v>
      </c>
      <c r="AY287" s="45">
        <f>AG287+AV287</f>
        <v>12000</v>
      </c>
      <c r="AZ287" s="45">
        <f t="shared" si="355"/>
        <v>100</v>
      </c>
      <c r="BB287" s="45">
        <f t="shared" si="343"/>
        <v>0</v>
      </c>
      <c r="BC287" s="98">
        <f t="shared" si="344"/>
        <v>0</v>
      </c>
      <c r="BD287" s="45">
        <f t="shared" si="345"/>
        <v>12000</v>
      </c>
      <c r="BE287" s="483"/>
      <c r="BF287" s="90">
        <f t="shared" si="346"/>
        <v>0</v>
      </c>
    </row>
    <row r="288" spans="1:58" ht="30" customHeight="1" x14ac:dyDescent="0.2">
      <c r="A288" s="12"/>
      <c r="B288" s="3"/>
      <c r="C288" s="3"/>
      <c r="D288" s="8"/>
      <c r="E288" s="7"/>
      <c r="F288" s="3"/>
      <c r="G288" s="4"/>
      <c r="H288" s="5"/>
      <c r="I288" s="6"/>
      <c r="J288" s="7"/>
      <c r="K288" s="59">
        <v>5</v>
      </c>
      <c r="L288" s="142"/>
      <c r="M288" s="8"/>
      <c r="N288" s="41" t="s">
        <v>19</v>
      </c>
      <c r="O288" s="45">
        <v>2000</v>
      </c>
      <c r="P288" s="98"/>
      <c r="Q288" s="98"/>
      <c r="R288" s="98"/>
      <c r="S288" s="98">
        <v>3000</v>
      </c>
      <c r="T288" s="98"/>
      <c r="U288" s="98">
        <v>1000</v>
      </c>
      <c r="V288" s="98">
        <v>1000</v>
      </c>
      <c r="W288" s="98">
        <v>1000</v>
      </c>
      <c r="X288" s="98">
        <f>SUM(U288:W288)</f>
        <v>3000</v>
      </c>
      <c r="Y288" s="98">
        <f t="shared" si="347"/>
        <v>100</v>
      </c>
      <c r="AA288" s="98">
        <v>0</v>
      </c>
      <c r="AB288" s="98"/>
      <c r="AC288" s="98"/>
      <c r="AD288" s="98">
        <f>SUM(AA288:AC288)</f>
        <v>0</v>
      </c>
      <c r="AE288" s="98">
        <f t="shared" si="348"/>
        <v>0</v>
      </c>
      <c r="AG288" s="98">
        <f t="shared" si="349"/>
        <v>3000</v>
      </c>
      <c r="AH288" s="98">
        <f t="shared" si="350"/>
        <v>100</v>
      </c>
      <c r="AJ288" s="98">
        <v>0</v>
      </c>
      <c r="AK288" s="98"/>
      <c r="AL288" s="98"/>
      <c r="AM288" s="98">
        <f>SUM(AJ288:AL288)</f>
        <v>0</v>
      </c>
      <c r="AN288" s="98">
        <f t="shared" si="351"/>
        <v>0</v>
      </c>
      <c r="AP288" s="98"/>
      <c r="AQ288" s="98"/>
      <c r="AR288" s="98"/>
      <c r="AS288" s="98">
        <f>SUM(AP288:AR288)</f>
        <v>0</v>
      </c>
      <c r="AT288" s="98">
        <f t="shared" si="352"/>
        <v>0</v>
      </c>
      <c r="AV288" s="98">
        <f t="shared" si="356"/>
        <v>0</v>
      </c>
      <c r="AW288" s="98">
        <f t="shared" si="353"/>
        <v>0</v>
      </c>
      <c r="AY288" s="98">
        <f>AG288+AV288</f>
        <v>3000</v>
      </c>
      <c r="AZ288" s="98">
        <f t="shared" si="355"/>
        <v>100</v>
      </c>
      <c r="BB288" s="98">
        <f t="shared" si="343"/>
        <v>0</v>
      </c>
      <c r="BC288" s="98">
        <f t="shared" si="344"/>
        <v>0</v>
      </c>
      <c r="BD288" s="98">
        <f t="shared" si="345"/>
        <v>3000</v>
      </c>
      <c r="BE288" s="483"/>
      <c r="BF288" s="90">
        <f t="shared" si="346"/>
        <v>0</v>
      </c>
    </row>
    <row r="289" spans="1:58" ht="30" customHeight="1" x14ac:dyDescent="0.2">
      <c r="A289" s="12"/>
      <c r="B289" s="3"/>
      <c r="C289" s="3"/>
      <c r="D289" s="8"/>
      <c r="E289" s="7"/>
      <c r="F289" s="3"/>
      <c r="G289" s="4"/>
      <c r="H289" s="5"/>
      <c r="I289" s="6"/>
      <c r="J289" s="7"/>
      <c r="K289" s="59">
        <v>7</v>
      </c>
      <c r="L289" s="142"/>
      <c r="M289" s="8"/>
      <c r="N289" s="41" t="s">
        <v>110</v>
      </c>
      <c r="O289" s="45">
        <v>8000</v>
      </c>
      <c r="P289" s="98"/>
      <c r="Q289" s="98"/>
      <c r="R289" s="98"/>
      <c r="S289" s="98">
        <v>5000</v>
      </c>
      <c r="T289" s="98"/>
      <c r="U289" s="98">
        <v>1000</v>
      </c>
      <c r="V289" s="98">
        <v>0</v>
      </c>
      <c r="W289" s="98"/>
      <c r="X289" s="98">
        <f>SUM(U289:W289)</f>
        <v>1000</v>
      </c>
      <c r="Y289" s="98">
        <f t="shared" si="347"/>
        <v>20</v>
      </c>
      <c r="AA289" s="98">
        <v>1000</v>
      </c>
      <c r="AB289" s="98">
        <v>1000</v>
      </c>
      <c r="AC289" s="98">
        <v>2000</v>
      </c>
      <c r="AD289" s="98">
        <f>SUM(AA289:AC289)</f>
        <v>4000</v>
      </c>
      <c r="AE289" s="98">
        <f t="shared" si="348"/>
        <v>80</v>
      </c>
      <c r="AG289" s="98">
        <f t="shared" si="349"/>
        <v>5000</v>
      </c>
      <c r="AH289" s="98">
        <f t="shared" si="350"/>
        <v>100</v>
      </c>
      <c r="AJ289" s="98">
        <v>0</v>
      </c>
      <c r="AK289" s="98"/>
      <c r="AL289" s="98"/>
      <c r="AM289" s="98">
        <f>SUM(AJ289:AL289)</f>
        <v>0</v>
      </c>
      <c r="AN289" s="98">
        <f t="shared" si="351"/>
        <v>0</v>
      </c>
      <c r="AP289" s="98">
        <v>0</v>
      </c>
      <c r="AQ289" s="98"/>
      <c r="AR289" s="98"/>
      <c r="AS289" s="98">
        <f>SUM(AP289:AR289)</f>
        <v>0</v>
      </c>
      <c r="AT289" s="98">
        <f t="shared" si="352"/>
        <v>0</v>
      </c>
      <c r="AV289" s="98">
        <f t="shared" si="356"/>
        <v>0</v>
      </c>
      <c r="AW289" s="98">
        <f t="shared" si="353"/>
        <v>0</v>
      </c>
      <c r="AY289" s="98">
        <f>AG289+AV289</f>
        <v>5000</v>
      </c>
      <c r="AZ289" s="98">
        <f t="shared" si="355"/>
        <v>100</v>
      </c>
      <c r="BB289" s="98">
        <f t="shared" si="343"/>
        <v>0</v>
      </c>
      <c r="BC289" s="98">
        <f t="shared" si="344"/>
        <v>0</v>
      </c>
      <c r="BD289" s="98">
        <f t="shared" si="345"/>
        <v>5000</v>
      </c>
      <c r="BE289" s="483"/>
      <c r="BF289" s="90">
        <f t="shared" si="346"/>
        <v>0</v>
      </c>
    </row>
    <row r="290" spans="1:58" ht="30" hidden="1" customHeight="1" x14ac:dyDescent="0.2">
      <c r="A290" s="12"/>
      <c r="B290" s="3"/>
      <c r="C290" s="3"/>
      <c r="D290" s="8"/>
      <c r="E290" s="7"/>
      <c r="F290" s="3"/>
      <c r="G290" s="21"/>
      <c r="H290" s="72" t="s">
        <v>75</v>
      </c>
      <c r="I290" s="88"/>
      <c r="J290" s="57"/>
      <c r="K290" s="171"/>
      <c r="L290" s="147"/>
      <c r="M290" s="58"/>
      <c r="N290" s="73" t="s">
        <v>101</v>
      </c>
      <c r="O290" s="60">
        <v>98000</v>
      </c>
      <c r="P290" s="104">
        <f>P291</f>
        <v>0</v>
      </c>
      <c r="Q290" s="204">
        <f>Q291</f>
        <v>0</v>
      </c>
      <c r="R290" s="205">
        <f>R291</f>
        <v>0</v>
      </c>
      <c r="S290" s="104">
        <f>S291</f>
        <v>0</v>
      </c>
      <c r="T290" s="104"/>
      <c r="U290" s="104">
        <f>U291</f>
        <v>0</v>
      </c>
      <c r="V290" s="104">
        <f>V291</f>
        <v>0</v>
      </c>
      <c r="W290" s="104">
        <f>W291</f>
        <v>0</v>
      </c>
      <c r="X290" s="104">
        <f t="shared" ref="X290:X291" si="357">SUM(U290:W290)</f>
        <v>0</v>
      </c>
      <c r="Y290" s="104" t="e">
        <f t="shared" ref="Y290:Y336" si="358">X290/(S290/100)</f>
        <v>#DIV/0!</v>
      </c>
      <c r="AA290" s="104">
        <f>AA291</f>
        <v>0</v>
      </c>
      <c r="AB290" s="104">
        <f>AB291</f>
        <v>0</v>
      </c>
      <c r="AC290" s="104">
        <f>AC291</f>
        <v>0</v>
      </c>
      <c r="AD290" s="104">
        <f t="shared" ref="AD290:AD291" si="359">SUM(AA290:AC290)</f>
        <v>0</v>
      </c>
      <c r="AE290" s="104" t="e">
        <f t="shared" ref="AE290:AE336" si="360">AD290/(S290/100)</f>
        <v>#DIV/0!</v>
      </c>
      <c r="AG290" s="104">
        <f t="shared" ref="AG290:AG336" si="361">X290+AD290</f>
        <v>0</v>
      </c>
      <c r="AH290" s="104" t="e">
        <f t="shared" ref="AH290:AH336" si="362">AG290/(S290/100)</f>
        <v>#DIV/0!</v>
      </c>
      <c r="AJ290" s="104">
        <f>AJ291</f>
        <v>0</v>
      </c>
      <c r="AK290" s="104">
        <f>AK291</f>
        <v>0</v>
      </c>
      <c r="AL290" s="104">
        <f>AL291</f>
        <v>0</v>
      </c>
      <c r="AM290" s="104">
        <f t="shared" ref="AM290:AM291" si="363">SUM(AJ290:AL290)</f>
        <v>0</v>
      </c>
      <c r="AN290" s="104" t="e">
        <f t="shared" ref="AN290:AN336" si="364">AM290/(S290/100)</f>
        <v>#DIV/0!</v>
      </c>
      <c r="AP290" s="104">
        <f>AP291</f>
        <v>0</v>
      </c>
      <c r="AQ290" s="104">
        <f>AQ291</f>
        <v>0</v>
      </c>
      <c r="AR290" s="104">
        <f>AR291</f>
        <v>0</v>
      </c>
      <c r="AS290" s="104">
        <f t="shared" ref="AS290:AS291" si="365">SUM(AP290:AR290)</f>
        <v>0</v>
      </c>
      <c r="AT290" s="104" t="e">
        <f t="shared" ref="AT290:AT336" si="366">AS290/(S290/100)</f>
        <v>#DIV/0!</v>
      </c>
      <c r="AV290" s="104">
        <f t="shared" ref="AV290:AV320" si="367">AM290+AS290</f>
        <v>0</v>
      </c>
      <c r="AW290" s="104" t="e">
        <f t="shared" ref="AW290:AW297" si="368">AV290/(S290/100)</f>
        <v>#DIV/0!</v>
      </c>
      <c r="AY290" s="104">
        <f t="shared" ref="AY290:AY297" si="369">AG290+AV290</f>
        <v>0</v>
      </c>
      <c r="AZ290" s="354" t="e">
        <f t="shared" ref="AZ290:AZ297" si="370">AY290/(S290/100)</f>
        <v>#DIV/0!</v>
      </c>
      <c r="BB290" s="60">
        <f t="shared" ref="BB290:BB297" si="371">S290-AY290</f>
        <v>0</v>
      </c>
      <c r="BC290" s="104" t="e">
        <f t="shared" ref="BC290:BC297" si="372">BB290/(P290/100)</f>
        <v>#DIV/0!</v>
      </c>
      <c r="BD290" s="104">
        <f t="shared" ref="BD290:BD297" si="373">S290-BB290</f>
        <v>0</v>
      </c>
      <c r="BE290" s="483"/>
      <c r="BF290" s="90">
        <f t="shared" si="346"/>
        <v>0</v>
      </c>
    </row>
    <row r="291" spans="1:58" ht="30" hidden="1" customHeight="1" x14ac:dyDescent="0.2">
      <c r="A291" s="12"/>
      <c r="B291" s="3"/>
      <c r="C291" s="3"/>
      <c r="D291" s="8"/>
      <c r="E291" s="7"/>
      <c r="F291" s="3"/>
      <c r="G291" s="4"/>
      <c r="H291" s="5"/>
      <c r="I291" s="23">
        <v>2</v>
      </c>
      <c r="J291" s="7"/>
      <c r="K291" s="27"/>
      <c r="L291" s="142"/>
      <c r="M291" s="8"/>
      <c r="N291" s="30" t="s">
        <v>126</v>
      </c>
      <c r="O291" s="46">
        <v>98000</v>
      </c>
      <c r="P291" s="100">
        <f>P292+P294</f>
        <v>0</v>
      </c>
      <c r="Q291" s="100">
        <f>Q292+Q294</f>
        <v>0</v>
      </c>
      <c r="R291" s="100">
        <f>R292+R294</f>
        <v>0</v>
      </c>
      <c r="S291" s="100">
        <f>S292+S294</f>
        <v>0</v>
      </c>
      <c r="T291" s="100"/>
      <c r="U291" s="100">
        <f>U292+U294</f>
        <v>0</v>
      </c>
      <c r="V291" s="100">
        <f>V292+V294</f>
        <v>0</v>
      </c>
      <c r="W291" s="100">
        <f>W292+W294</f>
        <v>0</v>
      </c>
      <c r="X291" s="100">
        <f t="shared" si="357"/>
        <v>0</v>
      </c>
      <c r="Y291" s="100" t="e">
        <f t="shared" si="358"/>
        <v>#DIV/0!</v>
      </c>
      <c r="AA291" s="100">
        <f>AA292+AA294</f>
        <v>0</v>
      </c>
      <c r="AB291" s="100">
        <f>AB292+AB294</f>
        <v>0</v>
      </c>
      <c r="AC291" s="100">
        <f>AC292+AC294</f>
        <v>0</v>
      </c>
      <c r="AD291" s="100">
        <f t="shared" si="359"/>
        <v>0</v>
      </c>
      <c r="AE291" s="100" t="e">
        <f t="shared" si="360"/>
        <v>#DIV/0!</v>
      </c>
      <c r="AG291" s="100">
        <f t="shared" si="361"/>
        <v>0</v>
      </c>
      <c r="AH291" s="100" t="e">
        <f t="shared" si="362"/>
        <v>#DIV/0!</v>
      </c>
      <c r="AJ291" s="100">
        <f>AJ292+AJ294</f>
        <v>0</v>
      </c>
      <c r="AK291" s="100">
        <f>AK292+AK294</f>
        <v>0</v>
      </c>
      <c r="AL291" s="100">
        <f>AL292+AL294</f>
        <v>0</v>
      </c>
      <c r="AM291" s="100">
        <f t="shared" si="363"/>
        <v>0</v>
      </c>
      <c r="AN291" s="100" t="e">
        <f t="shared" si="364"/>
        <v>#DIV/0!</v>
      </c>
      <c r="AP291" s="100">
        <f>AP292+AP294</f>
        <v>0</v>
      </c>
      <c r="AQ291" s="100">
        <f>AQ292+AQ294</f>
        <v>0</v>
      </c>
      <c r="AR291" s="100">
        <f>AR292+AR294</f>
        <v>0</v>
      </c>
      <c r="AS291" s="100">
        <f t="shared" si="365"/>
        <v>0</v>
      </c>
      <c r="AT291" s="100" t="e">
        <f t="shared" si="366"/>
        <v>#DIV/0!</v>
      </c>
      <c r="AV291" s="100">
        <f t="shared" si="367"/>
        <v>0</v>
      </c>
      <c r="AW291" s="100" t="e">
        <f t="shared" si="368"/>
        <v>#DIV/0!</v>
      </c>
      <c r="AY291" s="100">
        <f t="shared" si="369"/>
        <v>0</v>
      </c>
      <c r="AZ291" s="352" t="e">
        <f t="shared" si="370"/>
        <v>#DIV/0!</v>
      </c>
      <c r="BB291" s="46">
        <f t="shared" si="371"/>
        <v>0</v>
      </c>
      <c r="BC291" s="100" t="e">
        <f t="shared" si="372"/>
        <v>#DIV/0!</v>
      </c>
      <c r="BD291" s="100">
        <f t="shared" si="373"/>
        <v>0</v>
      </c>
      <c r="BE291" s="483"/>
      <c r="BF291" s="90">
        <f t="shared" si="346"/>
        <v>0</v>
      </c>
    </row>
    <row r="292" spans="1:58" ht="30" hidden="1" customHeight="1" x14ac:dyDescent="0.2">
      <c r="A292" s="12"/>
      <c r="B292" s="3"/>
      <c r="C292" s="3"/>
      <c r="D292" s="8"/>
      <c r="E292" s="7"/>
      <c r="F292" s="3"/>
      <c r="G292" s="4"/>
      <c r="H292" s="5"/>
      <c r="I292" s="6"/>
      <c r="J292" s="24" t="s">
        <v>74</v>
      </c>
      <c r="K292" s="27"/>
      <c r="L292" s="142"/>
      <c r="M292" s="8"/>
      <c r="N292" s="31" t="s">
        <v>24</v>
      </c>
      <c r="O292" s="44">
        <v>90000</v>
      </c>
      <c r="P292" s="97">
        <f>P293</f>
        <v>0</v>
      </c>
      <c r="Q292" s="97">
        <f>Q293</f>
        <v>0</v>
      </c>
      <c r="R292" s="97">
        <f>R293</f>
        <v>0</v>
      </c>
      <c r="S292" s="97">
        <f>S293</f>
        <v>0</v>
      </c>
      <c r="T292" s="97"/>
      <c r="U292" s="97">
        <f>U293</f>
        <v>0</v>
      </c>
      <c r="V292" s="97">
        <f>V293</f>
        <v>0</v>
      </c>
      <c r="W292" s="97">
        <f>W293</f>
        <v>0</v>
      </c>
      <c r="X292" s="97">
        <f>X293</f>
        <v>0</v>
      </c>
      <c r="Y292" s="97" t="e">
        <f t="shared" si="358"/>
        <v>#DIV/0!</v>
      </c>
      <c r="AA292" s="97">
        <f>AA293</f>
        <v>0</v>
      </c>
      <c r="AB292" s="97">
        <f>AB293</f>
        <v>0</v>
      </c>
      <c r="AC292" s="97">
        <f>AC293</f>
        <v>0</v>
      </c>
      <c r="AD292" s="97">
        <f>AD293</f>
        <v>0</v>
      </c>
      <c r="AE292" s="97" t="e">
        <f t="shared" si="360"/>
        <v>#DIV/0!</v>
      </c>
      <c r="AG292" s="97">
        <f t="shared" si="361"/>
        <v>0</v>
      </c>
      <c r="AH292" s="97" t="e">
        <f t="shared" si="362"/>
        <v>#DIV/0!</v>
      </c>
      <c r="AJ292" s="97">
        <f>AJ293</f>
        <v>0</v>
      </c>
      <c r="AK292" s="97">
        <f>AK293</f>
        <v>0</v>
      </c>
      <c r="AL292" s="97">
        <f>AL293</f>
        <v>0</v>
      </c>
      <c r="AM292" s="97">
        <f>AM293</f>
        <v>0</v>
      </c>
      <c r="AN292" s="97" t="e">
        <f t="shared" si="364"/>
        <v>#DIV/0!</v>
      </c>
      <c r="AP292" s="97">
        <f>AP293</f>
        <v>0</v>
      </c>
      <c r="AQ292" s="97">
        <f>AQ293</f>
        <v>0</v>
      </c>
      <c r="AR292" s="97">
        <f>AR293</f>
        <v>0</v>
      </c>
      <c r="AS292" s="97">
        <f>AS293</f>
        <v>0</v>
      </c>
      <c r="AT292" s="97" t="e">
        <f t="shared" si="366"/>
        <v>#DIV/0!</v>
      </c>
      <c r="AV292" s="97">
        <f t="shared" si="367"/>
        <v>0</v>
      </c>
      <c r="AW292" s="97" t="e">
        <f t="shared" si="368"/>
        <v>#DIV/0!</v>
      </c>
      <c r="AY292" s="97">
        <f t="shared" si="369"/>
        <v>0</v>
      </c>
      <c r="AZ292" s="350" t="e">
        <f t="shared" si="370"/>
        <v>#DIV/0!</v>
      </c>
      <c r="BB292" s="44">
        <f t="shared" si="371"/>
        <v>0</v>
      </c>
      <c r="BC292" s="97" t="e">
        <f t="shared" si="372"/>
        <v>#DIV/0!</v>
      </c>
      <c r="BD292" s="97">
        <f t="shared" si="373"/>
        <v>0</v>
      </c>
      <c r="BE292" s="483"/>
      <c r="BF292" s="90">
        <f t="shared" si="346"/>
        <v>0</v>
      </c>
    </row>
    <row r="293" spans="1:58" ht="30" hidden="1" customHeight="1" x14ac:dyDescent="0.2">
      <c r="A293" s="12"/>
      <c r="B293" s="3"/>
      <c r="C293" s="3"/>
      <c r="D293" s="8"/>
      <c r="E293" s="7"/>
      <c r="F293" s="3"/>
      <c r="G293" s="4"/>
      <c r="H293" s="5"/>
      <c r="I293" s="6"/>
      <c r="J293" s="7"/>
      <c r="K293" s="59">
        <v>1</v>
      </c>
      <c r="L293" s="142"/>
      <c r="M293" s="8"/>
      <c r="N293" s="41" t="s">
        <v>31</v>
      </c>
      <c r="O293" s="45">
        <v>90000</v>
      </c>
      <c r="P293" s="98"/>
      <c r="Q293" s="98"/>
      <c r="R293" s="98"/>
      <c r="S293" s="98"/>
      <c r="T293" s="98"/>
      <c r="U293" s="98"/>
      <c r="V293" s="98"/>
      <c r="W293" s="98"/>
      <c r="X293" s="98">
        <f>SUM(U293:W293)</f>
        <v>0</v>
      </c>
      <c r="Y293" s="98" t="e">
        <f t="shared" si="358"/>
        <v>#DIV/0!</v>
      </c>
      <c r="AA293" s="98"/>
      <c r="AB293" s="98"/>
      <c r="AC293" s="98"/>
      <c r="AD293" s="98">
        <f>SUM(AA293:AC293)</f>
        <v>0</v>
      </c>
      <c r="AE293" s="98" t="e">
        <f t="shared" si="360"/>
        <v>#DIV/0!</v>
      </c>
      <c r="AG293" s="98">
        <f t="shared" si="361"/>
        <v>0</v>
      </c>
      <c r="AH293" s="98" t="e">
        <f t="shared" si="362"/>
        <v>#DIV/0!</v>
      </c>
      <c r="AJ293" s="98"/>
      <c r="AK293" s="98"/>
      <c r="AL293" s="98"/>
      <c r="AM293" s="98">
        <f>SUM(AJ293:AL293)</f>
        <v>0</v>
      </c>
      <c r="AN293" s="98" t="e">
        <f t="shared" si="364"/>
        <v>#DIV/0!</v>
      </c>
      <c r="AP293" s="98"/>
      <c r="AQ293" s="98"/>
      <c r="AR293" s="98"/>
      <c r="AS293" s="98">
        <f>SUM(AP293:AR293)</f>
        <v>0</v>
      </c>
      <c r="AT293" s="98" t="e">
        <f t="shared" si="366"/>
        <v>#DIV/0!</v>
      </c>
      <c r="AV293" s="98">
        <f t="shared" si="367"/>
        <v>0</v>
      </c>
      <c r="AW293" s="98" t="e">
        <f t="shared" si="368"/>
        <v>#DIV/0!</v>
      </c>
      <c r="AY293" s="98">
        <f t="shared" si="369"/>
        <v>0</v>
      </c>
      <c r="AZ293" s="353" t="e">
        <f t="shared" si="370"/>
        <v>#DIV/0!</v>
      </c>
      <c r="BB293" s="98">
        <f t="shared" si="371"/>
        <v>0</v>
      </c>
      <c r="BC293" s="98" t="e">
        <f t="shared" si="372"/>
        <v>#DIV/0!</v>
      </c>
      <c r="BD293" s="98">
        <f t="shared" si="373"/>
        <v>0</v>
      </c>
      <c r="BE293" s="483"/>
      <c r="BF293" s="90">
        <f t="shared" si="346"/>
        <v>0</v>
      </c>
    </row>
    <row r="294" spans="1:58" ht="30" hidden="1" customHeight="1" x14ac:dyDescent="0.2">
      <c r="A294" s="12"/>
      <c r="B294" s="3"/>
      <c r="C294" s="3"/>
      <c r="D294" s="8"/>
      <c r="E294" s="7"/>
      <c r="F294" s="3"/>
      <c r="G294" s="4"/>
      <c r="H294" s="5"/>
      <c r="I294" s="6"/>
      <c r="J294" s="24" t="s">
        <v>69</v>
      </c>
      <c r="K294" s="27"/>
      <c r="L294" s="142"/>
      <c r="M294" s="8"/>
      <c r="N294" s="31" t="s">
        <v>16</v>
      </c>
      <c r="O294" s="44">
        <v>8000</v>
      </c>
      <c r="P294" s="97">
        <f>P295+P296+P297</f>
        <v>0</v>
      </c>
      <c r="Q294" s="193">
        <f>Q295+Q296+Q297</f>
        <v>0</v>
      </c>
      <c r="R294" s="194">
        <f>R295+R296+R297</f>
        <v>0</v>
      </c>
      <c r="S294" s="97">
        <f>S295+S296+S297</f>
        <v>0</v>
      </c>
      <c r="T294" s="97"/>
      <c r="U294" s="97">
        <f>U295+U296+U297</f>
        <v>0</v>
      </c>
      <c r="V294" s="97">
        <f>V295+V296+V297</f>
        <v>0</v>
      </c>
      <c r="W294" s="97">
        <f>W295+W296+W297</f>
        <v>0</v>
      </c>
      <c r="X294" s="97">
        <f>X295+X296+X297</f>
        <v>0</v>
      </c>
      <c r="Y294" s="97" t="e">
        <f t="shared" si="358"/>
        <v>#DIV/0!</v>
      </c>
      <c r="AA294" s="97">
        <f>AA295+AA296+AA297</f>
        <v>0</v>
      </c>
      <c r="AB294" s="97">
        <f>AB295+AB296+AB297</f>
        <v>0</v>
      </c>
      <c r="AC294" s="97">
        <f>AC295+AC296+AC297</f>
        <v>0</v>
      </c>
      <c r="AD294" s="97">
        <f>AD295+AD296+AD297</f>
        <v>0</v>
      </c>
      <c r="AE294" s="97" t="e">
        <f t="shared" si="360"/>
        <v>#DIV/0!</v>
      </c>
      <c r="AG294" s="97">
        <f t="shared" si="361"/>
        <v>0</v>
      </c>
      <c r="AH294" s="97" t="e">
        <f t="shared" si="362"/>
        <v>#DIV/0!</v>
      </c>
      <c r="AJ294" s="97">
        <f>AJ295+AJ296+AJ297</f>
        <v>0</v>
      </c>
      <c r="AK294" s="97">
        <f>AK295+AK296+AK297</f>
        <v>0</v>
      </c>
      <c r="AL294" s="97">
        <f>AL295+AL296+AL297</f>
        <v>0</v>
      </c>
      <c r="AM294" s="97">
        <f>AM295+AM296+AM297</f>
        <v>0</v>
      </c>
      <c r="AN294" s="97" t="e">
        <f t="shared" si="364"/>
        <v>#DIV/0!</v>
      </c>
      <c r="AP294" s="97">
        <f>AP295+AP296+AP297</f>
        <v>0</v>
      </c>
      <c r="AQ294" s="97">
        <f>AQ295+AQ296+AQ297</f>
        <v>0</v>
      </c>
      <c r="AR294" s="97">
        <f>AR295+AR296+AR297</f>
        <v>0</v>
      </c>
      <c r="AS294" s="97">
        <f>AS295+AS296+AS297</f>
        <v>0</v>
      </c>
      <c r="AT294" s="97" t="e">
        <f t="shared" si="366"/>
        <v>#DIV/0!</v>
      </c>
      <c r="AV294" s="97">
        <f t="shared" si="367"/>
        <v>0</v>
      </c>
      <c r="AW294" s="97" t="e">
        <f t="shared" si="368"/>
        <v>#DIV/0!</v>
      </c>
      <c r="AY294" s="97">
        <f t="shared" si="369"/>
        <v>0</v>
      </c>
      <c r="AZ294" s="350" t="e">
        <f t="shared" si="370"/>
        <v>#DIV/0!</v>
      </c>
      <c r="BB294" s="44">
        <f t="shared" si="371"/>
        <v>0</v>
      </c>
      <c r="BC294" s="97" t="e">
        <f t="shared" si="372"/>
        <v>#DIV/0!</v>
      </c>
      <c r="BD294" s="97">
        <f t="shared" si="373"/>
        <v>0</v>
      </c>
      <c r="BE294" s="483"/>
      <c r="BF294" s="90">
        <f t="shared" si="346"/>
        <v>0</v>
      </c>
    </row>
    <row r="295" spans="1:58" ht="30" hidden="1" customHeight="1" x14ac:dyDescent="0.2">
      <c r="A295" s="12"/>
      <c r="B295" s="3"/>
      <c r="C295" s="3"/>
      <c r="D295" s="8"/>
      <c r="E295" s="7"/>
      <c r="F295" s="3"/>
      <c r="G295" s="4"/>
      <c r="H295" s="5"/>
      <c r="I295" s="6"/>
      <c r="J295" s="7"/>
      <c r="K295" s="59">
        <v>2</v>
      </c>
      <c r="L295" s="142"/>
      <c r="M295" s="8"/>
      <c r="N295" s="41" t="s">
        <v>17</v>
      </c>
      <c r="O295" s="45">
        <v>5000</v>
      </c>
      <c r="P295" s="98"/>
      <c r="Q295" s="98"/>
      <c r="R295" s="98"/>
      <c r="S295" s="98"/>
      <c r="T295" s="98"/>
      <c r="U295" s="98"/>
      <c r="V295" s="98"/>
      <c r="W295" s="98"/>
      <c r="X295" s="98">
        <f>SUM(U295:W295)</f>
        <v>0</v>
      </c>
      <c r="Y295" s="98" t="e">
        <f t="shared" si="358"/>
        <v>#DIV/0!</v>
      </c>
      <c r="AA295" s="98"/>
      <c r="AB295" s="98"/>
      <c r="AC295" s="98"/>
      <c r="AD295" s="98">
        <f>SUM(AA295:AC295)</f>
        <v>0</v>
      </c>
      <c r="AE295" s="98" t="e">
        <f t="shared" si="360"/>
        <v>#DIV/0!</v>
      </c>
      <c r="AG295" s="98">
        <f t="shared" si="361"/>
        <v>0</v>
      </c>
      <c r="AH295" s="98" t="e">
        <f t="shared" si="362"/>
        <v>#DIV/0!</v>
      </c>
      <c r="AJ295" s="98"/>
      <c r="AK295" s="98"/>
      <c r="AL295" s="98"/>
      <c r="AM295" s="98">
        <f>SUM(AJ295:AL295)</f>
        <v>0</v>
      </c>
      <c r="AN295" s="98" t="e">
        <f t="shared" si="364"/>
        <v>#DIV/0!</v>
      </c>
      <c r="AP295" s="98"/>
      <c r="AQ295" s="98"/>
      <c r="AR295" s="98"/>
      <c r="AS295" s="98">
        <f>SUM(AP295:AR295)</f>
        <v>0</v>
      </c>
      <c r="AT295" s="98" t="e">
        <f t="shared" si="366"/>
        <v>#DIV/0!</v>
      </c>
      <c r="AV295" s="98">
        <f t="shared" si="367"/>
        <v>0</v>
      </c>
      <c r="AW295" s="98" t="e">
        <f t="shared" si="368"/>
        <v>#DIV/0!</v>
      </c>
      <c r="AY295" s="98">
        <f t="shared" si="369"/>
        <v>0</v>
      </c>
      <c r="AZ295" s="353" t="e">
        <f t="shared" si="370"/>
        <v>#DIV/0!</v>
      </c>
      <c r="BB295" s="98">
        <f t="shared" si="371"/>
        <v>0</v>
      </c>
      <c r="BC295" s="98" t="e">
        <f t="shared" si="372"/>
        <v>#DIV/0!</v>
      </c>
      <c r="BD295" s="98">
        <f t="shared" si="373"/>
        <v>0</v>
      </c>
      <c r="BE295" s="483"/>
      <c r="BF295" s="90">
        <f t="shared" si="346"/>
        <v>0</v>
      </c>
    </row>
    <row r="296" spans="1:58" ht="30" hidden="1" customHeight="1" x14ac:dyDescent="0.2">
      <c r="A296" s="12"/>
      <c r="B296" s="3"/>
      <c r="C296" s="3"/>
      <c r="D296" s="8"/>
      <c r="E296" s="7"/>
      <c r="F296" s="3"/>
      <c r="G296" s="4"/>
      <c r="H296" s="5"/>
      <c r="I296" s="6"/>
      <c r="J296" s="7"/>
      <c r="K296" s="59">
        <v>5</v>
      </c>
      <c r="L296" s="142"/>
      <c r="M296" s="8"/>
      <c r="N296" s="41" t="s">
        <v>19</v>
      </c>
      <c r="O296" s="45">
        <v>1000</v>
      </c>
      <c r="P296" s="98"/>
      <c r="Q296" s="98"/>
      <c r="R296" s="98"/>
      <c r="S296" s="98"/>
      <c r="T296" s="98"/>
      <c r="U296" s="98"/>
      <c r="V296" s="98"/>
      <c r="W296" s="98"/>
      <c r="X296" s="98">
        <f>SUM(U296:W296)</f>
        <v>0</v>
      </c>
      <c r="Y296" s="98" t="e">
        <f t="shared" si="358"/>
        <v>#DIV/0!</v>
      </c>
      <c r="AA296" s="98"/>
      <c r="AB296" s="98"/>
      <c r="AC296" s="98"/>
      <c r="AD296" s="98">
        <f>SUM(AA296:AC296)</f>
        <v>0</v>
      </c>
      <c r="AE296" s="98" t="e">
        <f t="shared" si="360"/>
        <v>#DIV/0!</v>
      </c>
      <c r="AG296" s="98">
        <f t="shared" si="361"/>
        <v>0</v>
      </c>
      <c r="AH296" s="98" t="e">
        <f t="shared" si="362"/>
        <v>#DIV/0!</v>
      </c>
      <c r="AJ296" s="98"/>
      <c r="AK296" s="98"/>
      <c r="AL296" s="98"/>
      <c r="AM296" s="98">
        <f>SUM(AJ296:AL296)</f>
        <v>0</v>
      </c>
      <c r="AN296" s="98" t="e">
        <f t="shared" si="364"/>
        <v>#DIV/0!</v>
      </c>
      <c r="AP296" s="98"/>
      <c r="AQ296" s="98"/>
      <c r="AR296" s="98"/>
      <c r="AS296" s="98">
        <f>SUM(AP296:AR296)</f>
        <v>0</v>
      </c>
      <c r="AT296" s="98" t="e">
        <f t="shared" si="366"/>
        <v>#DIV/0!</v>
      </c>
      <c r="AV296" s="98">
        <f t="shared" si="367"/>
        <v>0</v>
      </c>
      <c r="AW296" s="98" t="e">
        <f t="shared" si="368"/>
        <v>#DIV/0!</v>
      </c>
      <c r="AY296" s="98">
        <f t="shared" si="369"/>
        <v>0</v>
      </c>
      <c r="AZ296" s="353" t="e">
        <f t="shared" si="370"/>
        <v>#DIV/0!</v>
      </c>
      <c r="BB296" s="98">
        <f t="shared" si="371"/>
        <v>0</v>
      </c>
      <c r="BC296" s="98" t="e">
        <f t="shared" si="372"/>
        <v>#DIV/0!</v>
      </c>
      <c r="BD296" s="98">
        <f t="shared" si="373"/>
        <v>0</v>
      </c>
      <c r="BE296" s="483"/>
      <c r="BF296" s="90">
        <f t="shared" si="346"/>
        <v>0</v>
      </c>
    </row>
    <row r="297" spans="1:58" ht="30" hidden="1" customHeight="1" x14ac:dyDescent="0.2">
      <c r="A297" s="12"/>
      <c r="B297" s="3"/>
      <c r="C297" s="3"/>
      <c r="D297" s="8"/>
      <c r="E297" s="7"/>
      <c r="F297" s="3"/>
      <c r="G297" s="4"/>
      <c r="H297" s="5"/>
      <c r="I297" s="6"/>
      <c r="J297" s="7"/>
      <c r="K297" s="59">
        <v>7</v>
      </c>
      <c r="L297" s="142"/>
      <c r="M297" s="8"/>
      <c r="N297" s="41" t="s">
        <v>110</v>
      </c>
      <c r="O297" s="45">
        <v>2000</v>
      </c>
      <c r="P297" s="98"/>
      <c r="Q297" s="98"/>
      <c r="R297" s="98"/>
      <c r="S297" s="98"/>
      <c r="T297" s="98"/>
      <c r="U297" s="98"/>
      <c r="V297" s="98"/>
      <c r="W297" s="98"/>
      <c r="X297" s="98">
        <f>SUM(U297:W297)</f>
        <v>0</v>
      </c>
      <c r="Y297" s="98" t="e">
        <f t="shared" si="358"/>
        <v>#DIV/0!</v>
      </c>
      <c r="AA297" s="98"/>
      <c r="AB297" s="98"/>
      <c r="AC297" s="98"/>
      <c r="AD297" s="98">
        <f>SUM(AA297:AC297)</f>
        <v>0</v>
      </c>
      <c r="AE297" s="98" t="e">
        <f t="shared" si="360"/>
        <v>#DIV/0!</v>
      </c>
      <c r="AG297" s="98">
        <f t="shared" si="361"/>
        <v>0</v>
      </c>
      <c r="AH297" s="98" t="e">
        <f t="shared" si="362"/>
        <v>#DIV/0!</v>
      </c>
      <c r="AJ297" s="98"/>
      <c r="AK297" s="98"/>
      <c r="AL297" s="98"/>
      <c r="AM297" s="98">
        <f>SUM(AJ297:AL297)</f>
        <v>0</v>
      </c>
      <c r="AN297" s="98" t="e">
        <f t="shared" si="364"/>
        <v>#DIV/0!</v>
      </c>
      <c r="AP297" s="98"/>
      <c r="AQ297" s="98"/>
      <c r="AR297" s="98"/>
      <c r="AS297" s="98">
        <f>SUM(AP297:AR297)</f>
        <v>0</v>
      </c>
      <c r="AT297" s="98" t="e">
        <f t="shared" si="366"/>
        <v>#DIV/0!</v>
      </c>
      <c r="AV297" s="98">
        <f t="shared" si="367"/>
        <v>0</v>
      </c>
      <c r="AW297" s="98" t="e">
        <f t="shared" si="368"/>
        <v>#DIV/0!</v>
      </c>
      <c r="AY297" s="98">
        <f t="shared" si="369"/>
        <v>0</v>
      </c>
      <c r="AZ297" s="353" t="e">
        <f t="shared" si="370"/>
        <v>#DIV/0!</v>
      </c>
      <c r="BB297" s="98">
        <f t="shared" si="371"/>
        <v>0</v>
      </c>
      <c r="BC297" s="98" t="e">
        <f t="shared" si="372"/>
        <v>#DIV/0!</v>
      </c>
      <c r="BD297" s="98">
        <f t="shared" si="373"/>
        <v>0</v>
      </c>
      <c r="BE297" s="483"/>
      <c r="BF297" s="90">
        <f t="shared" si="346"/>
        <v>0</v>
      </c>
    </row>
    <row r="298" spans="1:58" ht="30" hidden="1" customHeight="1" x14ac:dyDescent="0.2">
      <c r="A298" s="12"/>
      <c r="B298" s="3"/>
      <c r="C298" s="3"/>
      <c r="D298" s="8"/>
      <c r="E298" s="7"/>
      <c r="F298" s="3"/>
      <c r="G298" s="4"/>
      <c r="H298" s="219" t="s">
        <v>164</v>
      </c>
      <c r="I298" s="220"/>
      <c r="J298" s="221"/>
      <c r="K298" s="222"/>
      <c r="L298" s="222"/>
      <c r="M298" s="223"/>
      <c r="N298" s="224" t="s">
        <v>165</v>
      </c>
      <c r="O298" s="225">
        <v>0</v>
      </c>
      <c r="P298" s="226">
        <f>P299</f>
        <v>0</v>
      </c>
      <c r="Q298" s="226">
        <f t="shared" ref="Q298:R300" si="374">Q299</f>
        <v>0</v>
      </c>
      <c r="R298" s="226">
        <f t="shared" si="374"/>
        <v>0</v>
      </c>
      <c r="S298" s="226">
        <f>S299</f>
        <v>0</v>
      </c>
      <c r="T298" s="226"/>
      <c r="U298" s="226">
        <f t="shared" ref="U298:W300" si="375">U299</f>
        <v>0</v>
      </c>
      <c r="V298" s="226">
        <f t="shared" si="375"/>
        <v>0</v>
      </c>
      <c r="W298" s="226">
        <f t="shared" si="375"/>
        <v>0</v>
      </c>
      <c r="X298" s="226">
        <f t="shared" ref="X298:X319" si="376">U298+V298+W298</f>
        <v>0</v>
      </c>
      <c r="Y298" s="226" t="e">
        <f t="shared" si="358"/>
        <v>#DIV/0!</v>
      </c>
      <c r="AA298" s="226">
        <f t="shared" ref="AA298:AC300" si="377">AA299</f>
        <v>0</v>
      </c>
      <c r="AB298" s="226">
        <f t="shared" si="377"/>
        <v>0</v>
      </c>
      <c r="AC298" s="226">
        <f t="shared" si="377"/>
        <v>0</v>
      </c>
      <c r="AD298" s="226">
        <f t="shared" ref="AD298:AD312" si="378">AA298+AB298+AC298</f>
        <v>0</v>
      </c>
      <c r="AE298" s="226" t="e">
        <f t="shared" si="360"/>
        <v>#DIV/0!</v>
      </c>
      <c r="AG298" s="226">
        <f>AG299</f>
        <v>0</v>
      </c>
      <c r="AH298" s="226" t="e">
        <f t="shared" si="362"/>
        <v>#DIV/0!</v>
      </c>
      <c r="AJ298" s="226">
        <f t="shared" ref="AJ298:AL300" si="379">AJ299</f>
        <v>0</v>
      </c>
      <c r="AK298" s="226">
        <f t="shared" si="379"/>
        <v>0</v>
      </c>
      <c r="AL298" s="226">
        <f t="shared" si="379"/>
        <v>0</v>
      </c>
      <c r="AM298" s="226">
        <f t="shared" ref="AM298:AM312" si="380">AJ298+AK298+AL298</f>
        <v>0</v>
      </c>
      <c r="AN298" s="226" t="e">
        <f t="shared" si="364"/>
        <v>#DIV/0!</v>
      </c>
      <c r="AP298" s="226">
        <f t="shared" ref="AP298:AR300" si="381">AP299</f>
        <v>0</v>
      </c>
      <c r="AQ298" s="226">
        <f t="shared" si="381"/>
        <v>0</v>
      </c>
      <c r="AR298" s="226">
        <f t="shared" si="381"/>
        <v>0</v>
      </c>
      <c r="AS298" s="226">
        <f t="shared" ref="AS298:AS312" si="382">AP298+AQ298+AR298</f>
        <v>0</v>
      </c>
      <c r="AT298" s="226" t="e">
        <f t="shared" si="366"/>
        <v>#DIV/0!</v>
      </c>
      <c r="AV298" s="226">
        <f t="shared" si="367"/>
        <v>0</v>
      </c>
      <c r="AW298" s="226" t="e">
        <f t="shared" ref="AW298:AW336" si="383">AV298/(S298/100)</f>
        <v>#DIV/0!</v>
      </c>
      <c r="AY298" s="226">
        <f t="shared" ref="AY298:AY336" si="384">AG298+AV298</f>
        <v>0</v>
      </c>
      <c r="AZ298" s="226" t="e">
        <f t="shared" ref="AZ298:AZ336" si="385">AY298/(S298/100)</f>
        <v>#DIV/0!</v>
      </c>
      <c r="BB298" s="225">
        <f t="shared" ref="BB298:BB307" si="386">S298-AY298</f>
        <v>0</v>
      </c>
      <c r="BC298" s="226" t="e">
        <f t="shared" ref="BC298:BC307" si="387">BB298/(S298/100)</f>
        <v>#DIV/0!</v>
      </c>
      <c r="BD298" s="226">
        <f t="shared" ref="BD298:BD307" si="388">S298-BB298</f>
        <v>0</v>
      </c>
      <c r="BE298" s="483"/>
      <c r="BF298" s="90">
        <f t="shared" si="346"/>
        <v>0</v>
      </c>
    </row>
    <row r="299" spans="1:58" ht="30" hidden="1" customHeight="1" thickBot="1" x14ac:dyDescent="0.25">
      <c r="A299" s="12"/>
      <c r="B299" s="3"/>
      <c r="C299" s="3"/>
      <c r="D299" s="8"/>
      <c r="E299" s="7"/>
      <c r="F299" s="3"/>
      <c r="G299" s="4"/>
      <c r="H299" s="5"/>
      <c r="I299" s="23">
        <v>2</v>
      </c>
      <c r="J299" s="7"/>
      <c r="K299" s="3"/>
      <c r="L299" s="3"/>
      <c r="M299" s="8"/>
      <c r="N299" s="30" t="s">
        <v>126</v>
      </c>
      <c r="O299" s="46">
        <v>0</v>
      </c>
      <c r="P299" s="95">
        <f>P300</f>
        <v>0</v>
      </c>
      <c r="Q299" s="95">
        <f t="shared" si="374"/>
        <v>0</v>
      </c>
      <c r="R299" s="95">
        <f t="shared" si="374"/>
        <v>0</v>
      </c>
      <c r="S299" s="95">
        <f>S300</f>
        <v>0</v>
      </c>
      <c r="T299" s="95"/>
      <c r="U299" s="95">
        <f t="shared" si="375"/>
        <v>0</v>
      </c>
      <c r="V299" s="95">
        <f t="shared" si="375"/>
        <v>0</v>
      </c>
      <c r="W299" s="95">
        <f t="shared" si="375"/>
        <v>0</v>
      </c>
      <c r="X299" s="95">
        <f t="shared" si="376"/>
        <v>0</v>
      </c>
      <c r="Y299" s="95" t="e">
        <f t="shared" si="358"/>
        <v>#DIV/0!</v>
      </c>
      <c r="AA299" s="95">
        <f t="shared" si="377"/>
        <v>0</v>
      </c>
      <c r="AB299" s="95">
        <f t="shared" si="377"/>
        <v>0</v>
      </c>
      <c r="AC299" s="95">
        <f t="shared" si="377"/>
        <v>0</v>
      </c>
      <c r="AD299" s="95">
        <f t="shared" si="378"/>
        <v>0</v>
      </c>
      <c r="AE299" s="95" t="e">
        <f t="shared" si="360"/>
        <v>#DIV/0!</v>
      </c>
      <c r="AG299" s="95">
        <f t="shared" si="361"/>
        <v>0</v>
      </c>
      <c r="AH299" s="95" t="e">
        <f t="shared" si="362"/>
        <v>#DIV/0!</v>
      </c>
      <c r="AJ299" s="95">
        <f t="shared" si="379"/>
        <v>0</v>
      </c>
      <c r="AK299" s="95">
        <f t="shared" si="379"/>
        <v>0</v>
      </c>
      <c r="AL299" s="95">
        <f t="shared" si="379"/>
        <v>0</v>
      </c>
      <c r="AM299" s="95">
        <f t="shared" si="380"/>
        <v>0</v>
      </c>
      <c r="AN299" s="95" t="e">
        <f t="shared" si="364"/>
        <v>#DIV/0!</v>
      </c>
      <c r="AP299" s="95">
        <f t="shared" si="381"/>
        <v>0</v>
      </c>
      <c r="AQ299" s="95">
        <f t="shared" si="381"/>
        <v>0</v>
      </c>
      <c r="AR299" s="95">
        <f t="shared" si="381"/>
        <v>0</v>
      </c>
      <c r="AS299" s="95">
        <f t="shared" si="382"/>
        <v>0</v>
      </c>
      <c r="AT299" s="95" t="e">
        <f t="shared" si="366"/>
        <v>#DIV/0!</v>
      </c>
      <c r="AV299" s="95">
        <f t="shared" si="367"/>
        <v>0</v>
      </c>
      <c r="AW299" s="95" t="e">
        <f t="shared" si="383"/>
        <v>#DIV/0!</v>
      </c>
      <c r="AY299" s="95">
        <f t="shared" si="384"/>
        <v>0</v>
      </c>
      <c r="AZ299" s="95" t="e">
        <f t="shared" si="385"/>
        <v>#DIV/0!</v>
      </c>
      <c r="BB299" s="46">
        <f t="shared" si="386"/>
        <v>0</v>
      </c>
      <c r="BC299" s="95" t="e">
        <f t="shared" si="387"/>
        <v>#DIV/0!</v>
      </c>
      <c r="BD299" s="95">
        <f t="shared" si="388"/>
        <v>0</v>
      </c>
      <c r="BE299" s="483"/>
      <c r="BF299" s="90">
        <f t="shared" si="346"/>
        <v>0</v>
      </c>
    </row>
    <row r="300" spans="1:58" ht="30" hidden="1" customHeight="1" thickBot="1" x14ac:dyDescent="0.25">
      <c r="A300" s="12"/>
      <c r="B300" s="3"/>
      <c r="C300" s="3"/>
      <c r="D300" s="8"/>
      <c r="E300" s="7"/>
      <c r="F300" s="3"/>
      <c r="G300" s="4"/>
      <c r="H300" s="19"/>
      <c r="I300" s="20"/>
      <c r="J300" s="24" t="s">
        <v>74</v>
      </c>
      <c r="K300" s="10"/>
      <c r="L300" s="10"/>
      <c r="M300" s="11"/>
      <c r="N300" s="31" t="s">
        <v>24</v>
      </c>
      <c r="O300" s="44">
        <v>0</v>
      </c>
      <c r="P300" s="62">
        <f>P301</f>
        <v>0</v>
      </c>
      <c r="Q300" s="62">
        <f t="shared" si="374"/>
        <v>0</v>
      </c>
      <c r="R300" s="62">
        <f t="shared" si="374"/>
        <v>0</v>
      </c>
      <c r="S300" s="62">
        <f>S301</f>
        <v>0</v>
      </c>
      <c r="T300" s="62"/>
      <c r="U300" s="62">
        <f>U301</f>
        <v>0</v>
      </c>
      <c r="V300" s="62">
        <f t="shared" si="375"/>
        <v>0</v>
      </c>
      <c r="W300" s="62">
        <f t="shared" si="375"/>
        <v>0</v>
      </c>
      <c r="X300" s="62">
        <f t="shared" si="376"/>
        <v>0</v>
      </c>
      <c r="Y300" s="50" t="e">
        <f t="shared" si="358"/>
        <v>#DIV/0!</v>
      </c>
      <c r="AA300" s="62">
        <f>AA301</f>
        <v>0</v>
      </c>
      <c r="AB300" s="62">
        <f t="shared" si="377"/>
        <v>0</v>
      </c>
      <c r="AC300" s="62">
        <f t="shared" si="377"/>
        <v>0</v>
      </c>
      <c r="AD300" s="62">
        <f t="shared" si="378"/>
        <v>0</v>
      </c>
      <c r="AE300" s="96" t="e">
        <f t="shared" si="360"/>
        <v>#DIV/0!</v>
      </c>
      <c r="AG300" s="62">
        <f t="shared" si="361"/>
        <v>0</v>
      </c>
      <c r="AH300" s="62" t="e">
        <f t="shared" si="362"/>
        <v>#DIV/0!</v>
      </c>
      <c r="AJ300" s="62">
        <f>AJ301</f>
        <v>0</v>
      </c>
      <c r="AK300" s="62">
        <f t="shared" si="379"/>
        <v>0</v>
      </c>
      <c r="AL300" s="62">
        <f t="shared" si="379"/>
        <v>0</v>
      </c>
      <c r="AM300" s="62">
        <f t="shared" si="380"/>
        <v>0</v>
      </c>
      <c r="AN300" s="96" t="e">
        <f t="shared" si="364"/>
        <v>#DIV/0!</v>
      </c>
      <c r="AP300" s="62">
        <f>AP301</f>
        <v>0</v>
      </c>
      <c r="AQ300" s="62">
        <f t="shared" si="381"/>
        <v>0</v>
      </c>
      <c r="AR300" s="62">
        <f t="shared" si="381"/>
        <v>0</v>
      </c>
      <c r="AS300" s="62">
        <f t="shared" si="382"/>
        <v>0</v>
      </c>
      <c r="AT300" s="96" t="e">
        <f t="shared" si="366"/>
        <v>#DIV/0!</v>
      </c>
      <c r="AV300" s="62">
        <f t="shared" si="367"/>
        <v>0</v>
      </c>
      <c r="AW300" s="50" t="e">
        <f t="shared" si="383"/>
        <v>#DIV/0!</v>
      </c>
      <c r="AY300" s="62">
        <f t="shared" si="384"/>
        <v>0</v>
      </c>
      <c r="AZ300" s="62" t="e">
        <f t="shared" si="385"/>
        <v>#DIV/0!</v>
      </c>
      <c r="BB300" s="44">
        <f t="shared" si="386"/>
        <v>0</v>
      </c>
      <c r="BC300" s="62" t="e">
        <f t="shared" si="387"/>
        <v>#DIV/0!</v>
      </c>
      <c r="BD300" s="62">
        <f t="shared" si="388"/>
        <v>0</v>
      </c>
      <c r="BE300" s="483"/>
      <c r="BF300" s="90">
        <f t="shared" si="346"/>
        <v>0</v>
      </c>
    </row>
    <row r="301" spans="1:58" ht="30" hidden="1" customHeight="1" x14ac:dyDescent="0.2">
      <c r="A301" s="12"/>
      <c r="B301" s="3"/>
      <c r="C301" s="3"/>
      <c r="D301" s="8"/>
      <c r="E301" s="7"/>
      <c r="F301" s="3"/>
      <c r="G301" s="4"/>
      <c r="H301" s="5"/>
      <c r="I301" s="6"/>
      <c r="J301" s="7"/>
      <c r="K301" s="59">
        <v>1</v>
      </c>
      <c r="L301" s="142"/>
      <c r="M301" s="8"/>
      <c r="N301" s="41" t="s">
        <v>31</v>
      </c>
      <c r="O301" s="45">
        <v>0</v>
      </c>
      <c r="P301" s="98"/>
      <c r="Q301" s="98"/>
      <c r="R301" s="98"/>
      <c r="S301" s="98"/>
      <c r="T301" s="98"/>
      <c r="U301" s="98"/>
      <c r="V301" s="98"/>
      <c r="W301" s="98"/>
      <c r="X301" s="98">
        <f t="shared" si="376"/>
        <v>0</v>
      </c>
      <c r="Y301" s="50" t="e">
        <f t="shared" si="358"/>
        <v>#DIV/0!</v>
      </c>
      <c r="AA301" s="98"/>
      <c r="AB301" s="98"/>
      <c r="AC301" s="98"/>
      <c r="AD301" s="98">
        <f t="shared" si="378"/>
        <v>0</v>
      </c>
      <c r="AE301" s="96" t="e">
        <f t="shared" si="360"/>
        <v>#DIV/0!</v>
      </c>
      <c r="AG301" s="98">
        <f t="shared" si="361"/>
        <v>0</v>
      </c>
      <c r="AH301" s="98" t="e">
        <f t="shared" si="362"/>
        <v>#DIV/0!</v>
      </c>
      <c r="AJ301" s="98"/>
      <c r="AK301" s="98"/>
      <c r="AL301" s="98"/>
      <c r="AM301" s="98">
        <f t="shared" si="380"/>
        <v>0</v>
      </c>
      <c r="AN301" s="96" t="e">
        <f t="shared" si="364"/>
        <v>#DIV/0!</v>
      </c>
      <c r="AP301" s="98"/>
      <c r="AQ301" s="98"/>
      <c r="AR301" s="98"/>
      <c r="AS301" s="98">
        <f t="shared" si="382"/>
        <v>0</v>
      </c>
      <c r="AT301" s="96" t="e">
        <f t="shared" si="366"/>
        <v>#DIV/0!</v>
      </c>
      <c r="AV301" s="98">
        <f t="shared" si="367"/>
        <v>0</v>
      </c>
      <c r="AW301" s="50" t="e">
        <f t="shared" si="383"/>
        <v>#DIV/0!</v>
      </c>
      <c r="AY301" s="98">
        <f t="shared" si="384"/>
        <v>0</v>
      </c>
      <c r="AZ301" s="98" t="e">
        <f t="shared" si="385"/>
        <v>#DIV/0!</v>
      </c>
      <c r="BB301" s="98">
        <f t="shared" si="386"/>
        <v>0</v>
      </c>
      <c r="BC301" s="98" t="e">
        <f t="shared" si="387"/>
        <v>#DIV/0!</v>
      </c>
      <c r="BD301" s="98">
        <f t="shared" si="388"/>
        <v>0</v>
      </c>
      <c r="BE301" s="483"/>
      <c r="BF301" s="90">
        <f t="shared" si="346"/>
        <v>0</v>
      </c>
    </row>
    <row r="302" spans="1:58" ht="30" customHeight="1" x14ac:dyDescent="0.2">
      <c r="A302" s="12"/>
      <c r="B302" s="3"/>
      <c r="C302" s="3"/>
      <c r="D302" s="14">
        <v>42</v>
      </c>
      <c r="E302" s="7"/>
      <c r="F302" s="3"/>
      <c r="G302" s="4"/>
      <c r="H302" s="5"/>
      <c r="I302" s="6"/>
      <c r="J302" s="7"/>
      <c r="K302" s="27"/>
      <c r="L302" s="142"/>
      <c r="M302" s="8"/>
      <c r="N302" s="195" t="s">
        <v>58</v>
      </c>
      <c r="O302" s="196">
        <v>8956000</v>
      </c>
      <c r="P302" s="197">
        <f>P303</f>
        <v>0</v>
      </c>
      <c r="Q302" s="197">
        <f t="shared" ref="P302:W304" si="389">Q303</f>
        <v>0</v>
      </c>
      <c r="R302" s="197">
        <f t="shared" si="389"/>
        <v>0</v>
      </c>
      <c r="S302" s="197">
        <f>S303</f>
        <v>11859000</v>
      </c>
      <c r="T302" s="197"/>
      <c r="U302" s="197">
        <f>U303</f>
        <v>1823000</v>
      </c>
      <c r="V302" s="197">
        <f>V303</f>
        <v>643000</v>
      </c>
      <c r="W302" s="197">
        <f>W303</f>
        <v>642000</v>
      </c>
      <c r="X302" s="197">
        <f t="shared" si="376"/>
        <v>3108000</v>
      </c>
      <c r="Y302" s="197">
        <f t="shared" si="358"/>
        <v>26.207943334176576</v>
      </c>
      <c r="AA302" s="197">
        <f>AA303</f>
        <v>979000</v>
      </c>
      <c r="AB302" s="197">
        <f>AB303</f>
        <v>978000</v>
      </c>
      <c r="AC302" s="197">
        <f>AC303</f>
        <v>979000</v>
      </c>
      <c r="AD302" s="197">
        <f t="shared" si="378"/>
        <v>2936000</v>
      </c>
      <c r="AE302" s="197">
        <f t="shared" si="360"/>
        <v>24.757568091744666</v>
      </c>
      <c r="AG302" s="197">
        <f t="shared" si="361"/>
        <v>6044000</v>
      </c>
      <c r="AH302" s="197">
        <f t="shared" si="362"/>
        <v>50.965511425921243</v>
      </c>
      <c r="AJ302" s="197">
        <f>AJ303</f>
        <v>1090000</v>
      </c>
      <c r="AK302" s="197">
        <f>AK303</f>
        <v>1088000</v>
      </c>
      <c r="AL302" s="197">
        <f>AL303</f>
        <v>1091000</v>
      </c>
      <c r="AM302" s="197">
        <f t="shared" si="380"/>
        <v>3269000</v>
      </c>
      <c r="AN302" s="197">
        <f t="shared" si="364"/>
        <v>27.565562020406443</v>
      </c>
      <c r="AP302" s="197">
        <f>AP303</f>
        <v>742000</v>
      </c>
      <c r="AQ302" s="197">
        <f>AQ303</f>
        <v>739000</v>
      </c>
      <c r="AR302" s="197">
        <f>AR303</f>
        <v>1065000</v>
      </c>
      <c r="AS302" s="197">
        <f t="shared" si="382"/>
        <v>2546000</v>
      </c>
      <c r="AT302" s="197">
        <f t="shared" si="366"/>
        <v>21.468926553672315</v>
      </c>
      <c r="AV302" s="197">
        <f t="shared" si="367"/>
        <v>5815000</v>
      </c>
      <c r="AW302" s="197">
        <f t="shared" si="383"/>
        <v>49.034488574078757</v>
      </c>
      <c r="AY302" s="197">
        <f t="shared" si="384"/>
        <v>11859000</v>
      </c>
      <c r="AZ302" s="197">
        <f t="shared" si="385"/>
        <v>100</v>
      </c>
      <c r="BB302" s="196">
        <f t="shared" si="386"/>
        <v>0</v>
      </c>
      <c r="BC302" s="197">
        <f t="shared" si="387"/>
        <v>0</v>
      </c>
      <c r="BD302" s="197">
        <f t="shared" si="388"/>
        <v>11859000</v>
      </c>
      <c r="BE302" s="483"/>
      <c r="BF302" s="90">
        <f t="shared" si="346"/>
        <v>0</v>
      </c>
    </row>
    <row r="303" spans="1:58" ht="30" customHeight="1" x14ac:dyDescent="0.2">
      <c r="A303" s="12"/>
      <c r="B303" s="3"/>
      <c r="C303" s="3"/>
      <c r="D303" s="8"/>
      <c r="E303" s="1" t="s">
        <v>73</v>
      </c>
      <c r="F303" s="3"/>
      <c r="G303" s="4"/>
      <c r="H303" s="5"/>
      <c r="I303" s="6"/>
      <c r="J303" s="7"/>
      <c r="K303" s="27"/>
      <c r="L303" s="142"/>
      <c r="M303" s="8"/>
      <c r="N303" s="40" t="s">
        <v>14</v>
      </c>
      <c r="O303" s="43">
        <v>8956000</v>
      </c>
      <c r="P303" s="99">
        <f t="shared" si="389"/>
        <v>0</v>
      </c>
      <c r="Q303" s="50">
        <f t="shared" si="389"/>
        <v>0</v>
      </c>
      <c r="R303" s="192">
        <f t="shared" si="389"/>
        <v>0</v>
      </c>
      <c r="S303" s="99">
        <f t="shared" si="389"/>
        <v>11859000</v>
      </c>
      <c r="T303" s="99"/>
      <c r="U303" s="99">
        <f t="shared" si="389"/>
        <v>1823000</v>
      </c>
      <c r="V303" s="99">
        <f t="shared" si="389"/>
        <v>643000</v>
      </c>
      <c r="W303" s="99">
        <f t="shared" si="389"/>
        <v>642000</v>
      </c>
      <c r="X303" s="99">
        <f t="shared" si="376"/>
        <v>3108000</v>
      </c>
      <c r="Y303" s="99">
        <f t="shared" si="358"/>
        <v>26.207943334176576</v>
      </c>
      <c r="AA303" s="99">
        <f t="shared" ref="AA303:AC304" si="390">AA304</f>
        <v>979000</v>
      </c>
      <c r="AB303" s="99">
        <f t="shared" si="390"/>
        <v>978000</v>
      </c>
      <c r="AC303" s="99">
        <f t="shared" si="390"/>
        <v>979000</v>
      </c>
      <c r="AD303" s="99">
        <f t="shared" si="378"/>
        <v>2936000</v>
      </c>
      <c r="AE303" s="99">
        <f t="shared" si="360"/>
        <v>24.757568091744666</v>
      </c>
      <c r="AG303" s="99">
        <f t="shared" si="361"/>
        <v>6044000</v>
      </c>
      <c r="AH303" s="99">
        <f t="shared" si="362"/>
        <v>50.965511425921243</v>
      </c>
      <c r="AJ303" s="99">
        <f t="shared" ref="AJ303:AL304" si="391">AJ304</f>
        <v>1090000</v>
      </c>
      <c r="AK303" s="99">
        <f t="shared" si="391"/>
        <v>1088000</v>
      </c>
      <c r="AL303" s="99">
        <f t="shared" si="391"/>
        <v>1091000</v>
      </c>
      <c r="AM303" s="99">
        <f t="shared" si="380"/>
        <v>3269000</v>
      </c>
      <c r="AN303" s="99">
        <f t="shared" si="364"/>
        <v>27.565562020406443</v>
      </c>
      <c r="AP303" s="99">
        <f t="shared" ref="AP303:AR304" si="392">AP304</f>
        <v>742000</v>
      </c>
      <c r="AQ303" s="99">
        <f t="shared" si="392"/>
        <v>739000</v>
      </c>
      <c r="AR303" s="99">
        <f t="shared" si="392"/>
        <v>1065000</v>
      </c>
      <c r="AS303" s="99">
        <f t="shared" si="382"/>
        <v>2546000</v>
      </c>
      <c r="AT303" s="99">
        <f t="shared" si="366"/>
        <v>21.468926553672315</v>
      </c>
      <c r="AV303" s="99">
        <f t="shared" si="367"/>
        <v>5815000</v>
      </c>
      <c r="AW303" s="99">
        <f t="shared" si="383"/>
        <v>49.034488574078757</v>
      </c>
      <c r="AY303" s="99">
        <f t="shared" si="384"/>
        <v>11859000</v>
      </c>
      <c r="AZ303" s="99">
        <f t="shared" si="385"/>
        <v>100</v>
      </c>
      <c r="BB303" s="43">
        <f t="shared" si="386"/>
        <v>0</v>
      </c>
      <c r="BC303" s="99">
        <f t="shared" si="387"/>
        <v>0</v>
      </c>
      <c r="BD303" s="99">
        <f t="shared" si="388"/>
        <v>11859000</v>
      </c>
      <c r="BE303" s="483"/>
      <c r="BF303" s="90">
        <f t="shared" si="346"/>
        <v>0</v>
      </c>
    </row>
    <row r="304" spans="1:58" ht="30" customHeight="1" x14ac:dyDescent="0.2">
      <c r="A304" s="12"/>
      <c r="B304" s="3"/>
      <c r="C304" s="3"/>
      <c r="D304" s="8"/>
      <c r="E304" s="7"/>
      <c r="F304" s="17">
        <v>4</v>
      </c>
      <c r="G304" s="4"/>
      <c r="H304" s="5"/>
      <c r="I304" s="6"/>
      <c r="J304" s="7"/>
      <c r="K304" s="27"/>
      <c r="L304" s="142"/>
      <c r="M304" s="8"/>
      <c r="N304" s="31" t="s">
        <v>41</v>
      </c>
      <c r="O304" s="44">
        <v>8956000</v>
      </c>
      <c r="P304" s="97">
        <f t="shared" si="389"/>
        <v>0</v>
      </c>
      <c r="Q304" s="193">
        <f t="shared" si="389"/>
        <v>0</v>
      </c>
      <c r="R304" s="194">
        <f t="shared" si="389"/>
        <v>0</v>
      </c>
      <c r="S304" s="97">
        <f t="shared" si="389"/>
        <v>11859000</v>
      </c>
      <c r="T304" s="97"/>
      <c r="U304" s="97">
        <f t="shared" si="389"/>
        <v>1823000</v>
      </c>
      <c r="V304" s="97">
        <f t="shared" si="389"/>
        <v>643000</v>
      </c>
      <c r="W304" s="97">
        <f t="shared" si="389"/>
        <v>642000</v>
      </c>
      <c r="X304" s="97">
        <f t="shared" si="376"/>
        <v>3108000</v>
      </c>
      <c r="Y304" s="97">
        <f t="shared" si="358"/>
        <v>26.207943334176576</v>
      </c>
      <c r="AA304" s="97">
        <f t="shared" si="390"/>
        <v>979000</v>
      </c>
      <c r="AB304" s="97">
        <f t="shared" si="390"/>
        <v>978000</v>
      </c>
      <c r="AC304" s="97">
        <f t="shared" si="390"/>
        <v>979000</v>
      </c>
      <c r="AD304" s="97">
        <f t="shared" si="378"/>
        <v>2936000</v>
      </c>
      <c r="AE304" s="97">
        <f t="shared" si="360"/>
        <v>24.757568091744666</v>
      </c>
      <c r="AG304" s="97">
        <f t="shared" si="361"/>
        <v>6044000</v>
      </c>
      <c r="AH304" s="97">
        <f t="shared" si="362"/>
        <v>50.965511425921243</v>
      </c>
      <c r="AJ304" s="97">
        <f t="shared" si="391"/>
        <v>1090000</v>
      </c>
      <c r="AK304" s="97">
        <f t="shared" si="391"/>
        <v>1088000</v>
      </c>
      <c r="AL304" s="97">
        <f t="shared" si="391"/>
        <v>1091000</v>
      </c>
      <c r="AM304" s="97">
        <f t="shared" si="380"/>
        <v>3269000</v>
      </c>
      <c r="AN304" s="97">
        <f t="shared" si="364"/>
        <v>27.565562020406443</v>
      </c>
      <c r="AP304" s="97">
        <f t="shared" si="392"/>
        <v>742000</v>
      </c>
      <c r="AQ304" s="97">
        <f t="shared" si="392"/>
        <v>739000</v>
      </c>
      <c r="AR304" s="97">
        <f t="shared" si="392"/>
        <v>1065000</v>
      </c>
      <c r="AS304" s="97">
        <f t="shared" si="382"/>
        <v>2546000</v>
      </c>
      <c r="AT304" s="97">
        <f t="shared" si="366"/>
        <v>21.468926553672315</v>
      </c>
      <c r="AV304" s="97">
        <f t="shared" si="367"/>
        <v>5815000</v>
      </c>
      <c r="AW304" s="97">
        <f t="shared" si="383"/>
        <v>49.034488574078757</v>
      </c>
      <c r="AY304" s="97">
        <f t="shared" si="384"/>
        <v>11859000</v>
      </c>
      <c r="AZ304" s="97">
        <f t="shared" si="385"/>
        <v>100</v>
      </c>
      <c r="BB304" s="44">
        <f t="shared" si="386"/>
        <v>0</v>
      </c>
      <c r="BC304" s="97">
        <f t="shared" si="387"/>
        <v>0</v>
      </c>
      <c r="BD304" s="97">
        <f t="shared" si="388"/>
        <v>11859000</v>
      </c>
      <c r="BE304" s="483"/>
      <c r="BF304" s="90">
        <f t="shared" si="346"/>
        <v>0</v>
      </c>
    </row>
    <row r="305" spans="1:58" ht="30" customHeight="1" x14ac:dyDescent="0.2">
      <c r="A305" s="12"/>
      <c r="B305" s="3"/>
      <c r="C305" s="3"/>
      <c r="D305" s="8"/>
      <c r="E305" s="7"/>
      <c r="F305" s="3"/>
      <c r="G305" s="21">
        <v>1</v>
      </c>
      <c r="H305" s="22"/>
      <c r="I305" s="6"/>
      <c r="J305" s="7"/>
      <c r="K305" s="27"/>
      <c r="L305" s="142"/>
      <c r="M305" s="8"/>
      <c r="N305" s="31" t="s">
        <v>112</v>
      </c>
      <c r="O305" s="44">
        <v>8956000</v>
      </c>
      <c r="P305" s="97">
        <f>P306+P321+P327+P335</f>
        <v>0</v>
      </c>
      <c r="Q305" s="193">
        <f>Q306+Q321+Q327+Q335</f>
        <v>0</v>
      </c>
      <c r="R305" s="194">
        <f>R306+R321+R327+R335</f>
        <v>0</v>
      </c>
      <c r="S305" s="97">
        <f>S306+S321+S327+S335</f>
        <v>11859000</v>
      </c>
      <c r="T305" s="97"/>
      <c r="U305" s="97">
        <f>U306+U321+U327+U335</f>
        <v>1823000</v>
      </c>
      <c r="V305" s="97">
        <f>V306+V321+V327+V335</f>
        <v>643000</v>
      </c>
      <c r="W305" s="97">
        <f>W306+W321+W327+W335</f>
        <v>642000</v>
      </c>
      <c r="X305" s="97">
        <f t="shared" si="376"/>
        <v>3108000</v>
      </c>
      <c r="Y305" s="97">
        <f t="shared" si="358"/>
        <v>26.207943334176576</v>
      </c>
      <c r="AA305" s="97">
        <f>AA306+AA321+AA327+AA335</f>
        <v>979000</v>
      </c>
      <c r="AB305" s="97">
        <f>AB306+AB321+AB327+AB335</f>
        <v>978000</v>
      </c>
      <c r="AC305" s="97">
        <f>AC306+AC321+AC327+AC335</f>
        <v>979000</v>
      </c>
      <c r="AD305" s="97">
        <f t="shared" si="378"/>
        <v>2936000</v>
      </c>
      <c r="AE305" s="97">
        <f t="shared" si="360"/>
        <v>24.757568091744666</v>
      </c>
      <c r="AG305" s="97">
        <f t="shared" si="361"/>
        <v>6044000</v>
      </c>
      <c r="AH305" s="97">
        <f t="shared" si="362"/>
        <v>50.965511425921243</v>
      </c>
      <c r="AJ305" s="97">
        <f>AJ306+AJ321+AJ327+AJ335</f>
        <v>1090000</v>
      </c>
      <c r="AK305" s="97">
        <f>AK306+AK321+AK327+AK335</f>
        <v>1088000</v>
      </c>
      <c r="AL305" s="97">
        <f>AL306+AL321+AL327+AL335</f>
        <v>1091000</v>
      </c>
      <c r="AM305" s="97">
        <f t="shared" si="380"/>
        <v>3269000</v>
      </c>
      <c r="AN305" s="97">
        <f t="shared" si="364"/>
        <v>27.565562020406443</v>
      </c>
      <c r="AP305" s="97">
        <f>AP306+AP321+AP327+AP335</f>
        <v>742000</v>
      </c>
      <c r="AQ305" s="97">
        <f>AQ306+AQ321+AQ327+AQ335</f>
        <v>739000</v>
      </c>
      <c r="AR305" s="97">
        <f>AR306+AR321+AR327+AR335</f>
        <v>1065000</v>
      </c>
      <c r="AS305" s="97">
        <f t="shared" si="382"/>
        <v>2546000</v>
      </c>
      <c r="AT305" s="97">
        <f t="shared" si="366"/>
        <v>21.468926553672315</v>
      </c>
      <c r="AV305" s="97">
        <f t="shared" si="367"/>
        <v>5815000</v>
      </c>
      <c r="AW305" s="97">
        <f t="shared" si="383"/>
        <v>49.034488574078757</v>
      </c>
      <c r="AY305" s="97">
        <f t="shared" si="384"/>
        <v>11859000</v>
      </c>
      <c r="AZ305" s="97">
        <f t="shared" si="385"/>
        <v>100</v>
      </c>
      <c r="BB305" s="44">
        <f t="shared" si="386"/>
        <v>0</v>
      </c>
      <c r="BC305" s="97">
        <f t="shared" si="387"/>
        <v>0</v>
      </c>
      <c r="BD305" s="97">
        <f t="shared" si="388"/>
        <v>11859000</v>
      </c>
      <c r="BE305" s="483"/>
      <c r="BF305" s="90">
        <f t="shared" si="346"/>
        <v>0</v>
      </c>
    </row>
    <row r="306" spans="1:58" ht="30" customHeight="1" x14ac:dyDescent="0.2">
      <c r="A306" s="12"/>
      <c r="B306" s="3"/>
      <c r="C306" s="3"/>
      <c r="D306" s="8"/>
      <c r="E306" s="7"/>
      <c r="F306" s="3"/>
      <c r="G306" s="21"/>
      <c r="H306" s="92" t="s">
        <v>97</v>
      </c>
      <c r="I306" s="6"/>
      <c r="J306" s="7"/>
      <c r="K306" s="27"/>
      <c r="L306" s="142"/>
      <c r="M306" s="8"/>
      <c r="N306" s="31" t="s">
        <v>112</v>
      </c>
      <c r="O306" s="44">
        <v>8845000</v>
      </c>
      <c r="P306" s="97">
        <f>P307</f>
        <v>0</v>
      </c>
      <c r="Q306" s="193">
        <f>Q307</f>
        <v>0</v>
      </c>
      <c r="R306" s="194">
        <f>R307</f>
        <v>0</v>
      </c>
      <c r="S306" s="97">
        <f>S307</f>
        <v>11836000</v>
      </c>
      <c r="T306" s="97"/>
      <c r="U306" s="97">
        <f>U307</f>
        <v>1819000</v>
      </c>
      <c r="V306" s="97">
        <f>V307</f>
        <v>642000</v>
      </c>
      <c r="W306" s="97">
        <f>W307</f>
        <v>641000</v>
      </c>
      <c r="X306" s="97">
        <f t="shared" si="376"/>
        <v>3102000</v>
      </c>
      <c r="Y306" s="97">
        <f t="shared" si="358"/>
        <v>26.208178438661712</v>
      </c>
      <c r="AA306" s="97">
        <f>AA307</f>
        <v>976000</v>
      </c>
      <c r="AB306" s="97">
        <f>AB307</f>
        <v>976000</v>
      </c>
      <c r="AC306" s="97">
        <f>AC307</f>
        <v>977000</v>
      </c>
      <c r="AD306" s="97">
        <f t="shared" si="378"/>
        <v>2929000</v>
      </c>
      <c r="AE306" s="97">
        <f t="shared" si="360"/>
        <v>24.74653599188915</v>
      </c>
      <c r="AG306" s="97">
        <f t="shared" si="361"/>
        <v>6031000</v>
      </c>
      <c r="AH306" s="97">
        <f t="shared" si="362"/>
        <v>50.954714430550865</v>
      </c>
      <c r="AJ306" s="97">
        <f>AJ307</f>
        <v>1088000</v>
      </c>
      <c r="AK306" s="97">
        <f>AK307</f>
        <v>1085000</v>
      </c>
      <c r="AL306" s="97">
        <f>AL307</f>
        <v>1086000</v>
      </c>
      <c r="AM306" s="97">
        <f t="shared" si="380"/>
        <v>3259000</v>
      </c>
      <c r="AN306" s="97">
        <f t="shared" si="364"/>
        <v>27.534640081108481</v>
      </c>
      <c r="AP306" s="97">
        <f>AP307</f>
        <v>742000</v>
      </c>
      <c r="AQ306" s="97">
        <f>AQ307</f>
        <v>739000</v>
      </c>
      <c r="AR306" s="97">
        <f>AR307</f>
        <v>1065000</v>
      </c>
      <c r="AS306" s="97">
        <f t="shared" si="382"/>
        <v>2546000</v>
      </c>
      <c r="AT306" s="97">
        <f t="shared" si="366"/>
        <v>21.510645488340657</v>
      </c>
      <c r="AV306" s="97">
        <f t="shared" si="367"/>
        <v>5805000</v>
      </c>
      <c r="AW306" s="97">
        <f t="shared" si="383"/>
        <v>49.045285569449135</v>
      </c>
      <c r="AY306" s="97">
        <f t="shared" si="384"/>
        <v>11836000</v>
      </c>
      <c r="AZ306" s="97">
        <f t="shared" si="385"/>
        <v>100</v>
      </c>
      <c r="BB306" s="44">
        <f t="shared" si="386"/>
        <v>0</v>
      </c>
      <c r="BC306" s="97">
        <f t="shared" si="387"/>
        <v>0</v>
      </c>
      <c r="BD306" s="97">
        <f t="shared" si="388"/>
        <v>11836000</v>
      </c>
      <c r="BE306" s="483"/>
      <c r="BF306" s="90">
        <f t="shared" si="346"/>
        <v>0</v>
      </c>
    </row>
    <row r="307" spans="1:58" ht="30" customHeight="1" thickBot="1" x14ac:dyDescent="0.25">
      <c r="A307" s="12"/>
      <c r="B307" s="3"/>
      <c r="C307" s="3"/>
      <c r="D307" s="8"/>
      <c r="E307" s="7"/>
      <c r="F307" s="3"/>
      <c r="G307" s="4"/>
      <c r="H307" s="5"/>
      <c r="I307" s="23">
        <v>2</v>
      </c>
      <c r="J307" s="7"/>
      <c r="K307" s="27"/>
      <c r="L307" s="142"/>
      <c r="M307" s="8"/>
      <c r="N307" s="30" t="s">
        <v>126</v>
      </c>
      <c r="O307" s="46">
        <v>8845000</v>
      </c>
      <c r="P307" s="100">
        <f>P308+P312+P316</f>
        <v>0</v>
      </c>
      <c r="Q307" s="202">
        <f>Q308+Q312+Q316</f>
        <v>0</v>
      </c>
      <c r="R307" s="203">
        <f>R308+R312+R316</f>
        <v>0</v>
      </c>
      <c r="S307" s="100">
        <f>S308+S312+S316</f>
        <v>11836000</v>
      </c>
      <c r="T307" s="100"/>
      <c r="U307" s="100">
        <f>U308+U312+U316</f>
        <v>1819000</v>
      </c>
      <c r="V307" s="100">
        <f>V308+V312+V316</f>
        <v>642000</v>
      </c>
      <c r="W307" s="100">
        <f>W308+W312+W316</f>
        <v>641000</v>
      </c>
      <c r="X307" s="100">
        <f t="shared" si="376"/>
        <v>3102000</v>
      </c>
      <c r="Y307" s="100">
        <f t="shared" si="358"/>
        <v>26.208178438661712</v>
      </c>
      <c r="AA307" s="100">
        <f>AA308+AA312+AA316</f>
        <v>976000</v>
      </c>
      <c r="AB307" s="100">
        <f>AB308+AB312+AB316</f>
        <v>976000</v>
      </c>
      <c r="AC307" s="100">
        <f>AC308+AC312+AC316</f>
        <v>977000</v>
      </c>
      <c r="AD307" s="100">
        <f t="shared" si="378"/>
        <v>2929000</v>
      </c>
      <c r="AE307" s="100">
        <f t="shared" si="360"/>
        <v>24.74653599188915</v>
      </c>
      <c r="AG307" s="100">
        <f t="shared" si="361"/>
        <v>6031000</v>
      </c>
      <c r="AH307" s="100">
        <f t="shared" si="362"/>
        <v>50.954714430550865</v>
      </c>
      <c r="AJ307" s="100">
        <f>AJ308+AJ312+AJ316</f>
        <v>1088000</v>
      </c>
      <c r="AK307" s="100">
        <f>AK308+AK312+AK316</f>
        <v>1085000</v>
      </c>
      <c r="AL307" s="100">
        <f>AL308+AL312+AL316</f>
        <v>1086000</v>
      </c>
      <c r="AM307" s="100">
        <f t="shared" si="380"/>
        <v>3259000</v>
      </c>
      <c r="AN307" s="100">
        <f t="shared" si="364"/>
        <v>27.534640081108481</v>
      </c>
      <c r="AP307" s="100">
        <f>AP308+AP312+AP316</f>
        <v>742000</v>
      </c>
      <c r="AQ307" s="100">
        <f>AQ308+AQ312+AQ316</f>
        <v>739000</v>
      </c>
      <c r="AR307" s="100">
        <f>AR308+AR312+AR316</f>
        <v>1065000</v>
      </c>
      <c r="AS307" s="100">
        <f t="shared" si="382"/>
        <v>2546000</v>
      </c>
      <c r="AT307" s="100">
        <f t="shared" si="366"/>
        <v>21.510645488340657</v>
      </c>
      <c r="AV307" s="100">
        <f t="shared" si="367"/>
        <v>5805000</v>
      </c>
      <c r="AW307" s="100">
        <f t="shared" si="383"/>
        <v>49.045285569449135</v>
      </c>
      <c r="AY307" s="100">
        <f t="shared" si="384"/>
        <v>11836000</v>
      </c>
      <c r="AZ307" s="100">
        <f t="shared" si="385"/>
        <v>100</v>
      </c>
      <c r="BB307" s="46">
        <f t="shared" si="386"/>
        <v>0</v>
      </c>
      <c r="BC307" s="100">
        <f t="shared" si="387"/>
        <v>0</v>
      </c>
      <c r="BD307" s="100">
        <f t="shared" si="388"/>
        <v>11836000</v>
      </c>
      <c r="BE307" s="483"/>
      <c r="BF307" s="90">
        <f t="shared" si="346"/>
        <v>0</v>
      </c>
    </row>
    <row r="308" spans="1:58" ht="30" customHeight="1" thickBot="1" x14ac:dyDescent="0.25">
      <c r="A308" s="12"/>
      <c r="B308" s="3"/>
      <c r="C308" s="3"/>
      <c r="D308" s="8"/>
      <c r="E308" s="7"/>
      <c r="F308" s="3"/>
      <c r="G308" s="4"/>
      <c r="H308" s="5"/>
      <c r="I308" s="6"/>
      <c r="J308" s="24" t="s">
        <v>74</v>
      </c>
      <c r="K308" s="27"/>
      <c r="L308" s="142"/>
      <c r="M308" s="8"/>
      <c r="N308" s="31" t="s">
        <v>24</v>
      </c>
      <c r="O308" s="44">
        <v>7390000</v>
      </c>
      <c r="P308" s="44">
        <f>P309+P311+P310</f>
        <v>0</v>
      </c>
      <c r="Q308" s="193">
        <f>Q309+Q311+Q310</f>
        <v>0</v>
      </c>
      <c r="R308" s="194">
        <f>R309+R311+R310</f>
        <v>0</v>
      </c>
      <c r="S308" s="44">
        <f>S309+S311+S310</f>
        <v>9993000</v>
      </c>
      <c r="T308" s="44"/>
      <c r="U308" s="44">
        <f>U309+U311+U310</f>
        <v>1534000</v>
      </c>
      <c r="V308" s="44">
        <f>V309+V311+V310</f>
        <v>541000</v>
      </c>
      <c r="W308" s="44">
        <f>W309+W311+W310</f>
        <v>541000</v>
      </c>
      <c r="X308" s="44">
        <f t="shared" si="376"/>
        <v>2616000</v>
      </c>
      <c r="Y308" s="44">
        <f t="shared" si="358"/>
        <v>26.178324827379164</v>
      </c>
      <c r="AA308" s="44">
        <f>AA309+AA311+AA310</f>
        <v>816000</v>
      </c>
      <c r="AB308" s="44">
        <f>AB309+AB311+AB310</f>
        <v>816000</v>
      </c>
      <c r="AC308" s="44">
        <f>AC309+AC311+AC310</f>
        <v>816000</v>
      </c>
      <c r="AD308" s="44">
        <f t="shared" si="378"/>
        <v>2448000</v>
      </c>
      <c r="AE308" s="96" t="e">
        <f t="shared" ref="AE308:AE315" si="393">AD308/(P308/100)</f>
        <v>#DIV/0!</v>
      </c>
      <c r="AG308" s="44">
        <f t="shared" si="361"/>
        <v>5064000</v>
      </c>
      <c r="AH308" s="44">
        <f t="shared" si="362"/>
        <v>50.67547283098169</v>
      </c>
      <c r="AJ308" s="44">
        <f>AJ309+AJ311+AJ310</f>
        <v>923000</v>
      </c>
      <c r="AK308" s="44">
        <f>AK309+AK311+AK310</f>
        <v>922000</v>
      </c>
      <c r="AL308" s="44">
        <f>AL309+AL311+AL310</f>
        <v>922000</v>
      </c>
      <c r="AM308" s="44">
        <f t="shared" si="380"/>
        <v>2767000</v>
      </c>
      <c r="AN308" s="96" t="e">
        <f t="shared" ref="AN308:AN315" si="394">AM308/(P308/100)</f>
        <v>#DIV/0!</v>
      </c>
      <c r="AP308" s="44">
        <f>AP309+AP311+AP310</f>
        <v>628000</v>
      </c>
      <c r="AQ308" s="44">
        <f>AQ309+AQ311+AQ310</f>
        <v>612000</v>
      </c>
      <c r="AR308" s="44">
        <f>AR309+AR311+AR310</f>
        <v>922000</v>
      </c>
      <c r="AS308" s="44">
        <f t="shared" si="382"/>
        <v>2162000</v>
      </c>
      <c r="AT308" s="96" t="e">
        <f t="shared" ref="AT308:AT315" si="395">AS308/(P308/100)</f>
        <v>#DIV/0!</v>
      </c>
      <c r="AV308" s="44">
        <f t="shared" si="367"/>
        <v>4929000</v>
      </c>
      <c r="AW308" s="44">
        <f t="shared" si="383"/>
        <v>49.32452716901831</v>
      </c>
      <c r="AY308" s="44">
        <f t="shared" si="384"/>
        <v>9993000</v>
      </c>
      <c r="AZ308" s="44">
        <f t="shared" si="385"/>
        <v>100</v>
      </c>
      <c r="BB308" s="44">
        <f t="shared" ref="BB308:BB326" si="396">S308-AY308</f>
        <v>0</v>
      </c>
      <c r="BC308" s="44">
        <f t="shared" ref="BC308:BC326" si="397">BB308/(S308/100)</f>
        <v>0</v>
      </c>
      <c r="BD308" s="44">
        <f t="shared" ref="BD308:BD326" si="398">S308-BB308</f>
        <v>9993000</v>
      </c>
      <c r="BE308" s="483"/>
      <c r="BF308" s="90">
        <f t="shared" si="346"/>
        <v>0</v>
      </c>
    </row>
    <row r="309" spans="1:58" ht="30" customHeight="1" thickBot="1" x14ac:dyDescent="0.25">
      <c r="A309" s="12"/>
      <c r="B309" s="3"/>
      <c r="C309" s="3"/>
      <c r="D309" s="8"/>
      <c r="E309" s="7"/>
      <c r="F309" s="3"/>
      <c r="G309" s="4"/>
      <c r="H309" s="5"/>
      <c r="I309" s="6"/>
      <c r="J309" s="7"/>
      <c r="K309" s="59">
        <v>1</v>
      </c>
      <c r="L309" s="142"/>
      <c r="M309" s="8"/>
      <c r="N309" s="41" t="s">
        <v>31</v>
      </c>
      <c r="O309" s="98">
        <v>7260000</v>
      </c>
      <c r="P309" s="98"/>
      <c r="Q309" s="98"/>
      <c r="R309" s="98"/>
      <c r="S309" s="332">
        <v>9770000</v>
      </c>
      <c r="T309" s="98"/>
      <c r="U309" s="332">
        <v>1500000</v>
      </c>
      <c r="V309" s="332">
        <v>520000</v>
      </c>
      <c r="W309" s="332">
        <v>520000</v>
      </c>
      <c r="X309" s="98">
        <f t="shared" si="376"/>
        <v>2540000</v>
      </c>
      <c r="Y309" s="98">
        <f t="shared" si="358"/>
        <v>25.997952917093141</v>
      </c>
      <c r="AA309" s="332">
        <v>800000</v>
      </c>
      <c r="AB309" s="332">
        <v>800000</v>
      </c>
      <c r="AC309" s="332">
        <v>800000</v>
      </c>
      <c r="AD309" s="98">
        <f>AA309+AB309+AC309</f>
        <v>2400000</v>
      </c>
      <c r="AE309" s="96" t="e">
        <f t="shared" si="393"/>
        <v>#DIV/0!</v>
      </c>
      <c r="AG309" s="98">
        <f t="shared" si="361"/>
        <v>4940000</v>
      </c>
      <c r="AH309" s="98">
        <f t="shared" si="362"/>
        <v>50.562947799385874</v>
      </c>
      <c r="AJ309" s="332">
        <v>900000</v>
      </c>
      <c r="AK309" s="332">
        <v>900000</v>
      </c>
      <c r="AL309" s="332">
        <v>900000</v>
      </c>
      <c r="AM309" s="98">
        <f>AJ309+AK309+AL309</f>
        <v>2700000</v>
      </c>
      <c r="AN309" s="96" t="e">
        <f t="shared" si="394"/>
        <v>#DIV/0!</v>
      </c>
      <c r="AP309" s="332">
        <v>620000</v>
      </c>
      <c r="AQ309" s="332">
        <v>600000</v>
      </c>
      <c r="AR309" s="332">
        <v>910000</v>
      </c>
      <c r="AS309" s="98">
        <f>AP309+AQ309+AR309</f>
        <v>2130000</v>
      </c>
      <c r="AT309" s="96" t="e">
        <f t="shared" si="395"/>
        <v>#DIV/0!</v>
      </c>
      <c r="AV309" s="98">
        <f t="shared" si="367"/>
        <v>4830000</v>
      </c>
      <c r="AW309" s="98">
        <f t="shared" si="383"/>
        <v>49.437052200614126</v>
      </c>
      <c r="AY309" s="98">
        <f t="shared" si="384"/>
        <v>9770000</v>
      </c>
      <c r="AZ309" s="98">
        <f t="shared" si="385"/>
        <v>100</v>
      </c>
      <c r="BB309" s="98">
        <f t="shared" si="396"/>
        <v>0</v>
      </c>
      <c r="BC309" s="98">
        <f t="shared" si="397"/>
        <v>0</v>
      </c>
      <c r="BD309" s="98">
        <f t="shared" si="398"/>
        <v>9770000</v>
      </c>
      <c r="BE309" s="483"/>
      <c r="BF309" s="90">
        <f t="shared" si="346"/>
        <v>0</v>
      </c>
    </row>
    <row r="310" spans="1:58" ht="30" customHeight="1" thickBot="1" x14ac:dyDescent="0.25">
      <c r="A310" s="12"/>
      <c r="B310" s="3"/>
      <c r="C310" s="3"/>
      <c r="D310" s="8"/>
      <c r="E310" s="7"/>
      <c r="F310" s="3"/>
      <c r="G310" s="4"/>
      <c r="H310" s="5"/>
      <c r="I310" s="6"/>
      <c r="J310" s="7"/>
      <c r="K310" s="59">
        <v>2</v>
      </c>
      <c r="L310" s="142"/>
      <c r="M310" s="8"/>
      <c r="N310" s="41" t="s">
        <v>53</v>
      </c>
      <c r="O310" s="45">
        <v>40000</v>
      </c>
      <c r="P310" s="98"/>
      <c r="Q310" s="98"/>
      <c r="R310" s="98"/>
      <c r="S310" s="332">
        <v>201000</v>
      </c>
      <c r="T310" s="45"/>
      <c r="U310" s="332">
        <v>30000</v>
      </c>
      <c r="V310" s="332">
        <v>20000</v>
      </c>
      <c r="W310" s="332">
        <v>20000</v>
      </c>
      <c r="X310" s="98">
        <f t="shared" si="376"/>
        <v>70000</v>
      </c>
      <c r="Y310" s="98">
        <f t="shared" si="358"/>
        <v>34.82587064676617</v>
      </c>
      <c r="AA310" s="332">
        <v>15000</v>
      </c>
      <c r="AB310" s="332">
        <v>15000</v>
      </c>
      <c r="AC310" s="332">
        <v>15000</v>
      </c>
      <c r="AD310" s="98">
        <f>AA310+AB310+AC310</f>
        <v>45000</v>
      </c>
      <c r="AE310" s="96" t="e">
        <f t="shared" si="393"/>
        <v>#DIV/0!</v>
      </c>
      <c r="AG310" s="98">
        <f t="shared" si="361"/>
        <v>115000</v>
      </c>
      <c r="AH310" s="98">
        <f t="shared" si="362"/>
        <v>57.213930348258707</v>
      </c>
      <c r="AJ310" s="332">
        <v>20000</v>
      </c>
      <c r="AK310" s="332">
        <v>20000</v>
      </c>
      <c r="AL310" s="332">
        <v>20000</v>
      </c>
      <c r="AM310" s="98">
        <f>AJ310+AK310+AL310</f>
        <v>60000</v>
      </c>
      <c r="AN310" s="96" t="e">
        <f t="shared" si="394"/>
        <v>#DIV/0!</v>
      </c>
      <c r="AP310" s="332">
        <v>6000</v>
      </c>
      <c r="AQ310" s="332">
        <v>10000</v>
      </c>
      <c r="AR310" s="332">
        <v>10000</v>
      </c>
      <c r="AS310" s="98">
        <f>AP310+AQ310+AR310</f>
        <v>26000</v>
      </c>
      <c r="AT310" s="96" t="e">
        <f t="shared" si="395"/>
        <v>#DIV/0!</v>
      </c>
      <c r="AV310" s="98">
        <f t="shared" si="367"/>
        <v>86000</v>
      </c>
      <c r="AW310" s="98">
        <f t="shared" si="383"/>
        <v>42.786069651741293</v>
      </c>
      <c r="AY310" s="98">
        <f t="shared" si="384"/>
        <v>201000</v>
      </c>
      <c r="AZ310" s="98">
        <f t="shared" si="385"/>
        <v>100</v>
      </c>
      <c r="BB310" s="98">
        <f t="shared" si="396"/>
        <v>0</v>
      </c>
      <c r="BC310" s="98">
        <f t="shared" si="397"/>
        <v>0</v>
      </c>
      <c r="BD310" s="98">
        <f t="shared" si="398"/>
        <v>201000</v>
      </c>
      <c r="BE310" s="483"/>
      <c r="BF310" s="90">
        <f t="shared" si="346"/>
        <v>0</v>
      </c>
    </row>
    <row r="311" spans="1:58" ht="30" customHeight="1" thickBot="1" x14ac:dyDescent="0.25">
      <c r="A311" s="12"/>
      <c r="B311" s="3"/>
      <c r="C311" s="3"/>
      <c r="D311" s="8"/>
      <c r="E311" s="7"/>
      <c r="F311" s="3"/>
      <c r="G311" s="4"/>
      <c r="H311" s="5"/>
      <c r="I311" s="6"/>
      <c r="J311" s="7"/>
      <c r="K311" s="59">
        <v>4</v>
      </c>
      <c r="L311" s="142"/>
      <c r="M311" s="8"/>
      <c r="N311" s="41" t="s">
        <v>67</v>
      </c>
      <c r="O311" s="98">
        <v>90000</v>
      </c>
      <c r="P311" s="98"/>
      <c r="Q311" s="98"/>
      <c r="R311" s="98"/>
      <c r="S311" s="332">
        <v>22000</v>
      </c>
      <c r="T311" s="98"/>
      <c r="U311" s="332">
        <v>4000</v>
      </c>
      <c r="V311" s="332">
        <v>1000</v>
      </c>
      <c r="W311" s="332">
        <v>1000</v>
      </c>
      <c r="X311" s="98">
        <f t="shared" si="376"/>
        <v>6000</v>
      </c>
      <c r="Y311" s="98">
        <f t="shared" si="358"/>
        <v>27.272727272727273</v>
      </c>
      <c r="AA311" s="332">
        <v>1000</v>
      </c>
      <c r="AB311" s="332">
        <v>1000</v>
      </c>
      <c r="AC311" s="332">
        <v>1000</v>
      </c>
      <c r="AD311" s="98">
        <f>AA311+AB311+AC311</f>
        <v>3000</v>
      </c>
      <c r="AE311" s="96" t="e">
        <f t="shared" si="393"/>
        <v>#DIV/0!</v>
      </c>
      <c r="AG311" s="98">
        <f t="shared" si="361"/>
        <v>9000</v>
      </c>
      <c r="AH311" s="98">
        <f t="shared" si="362"/>
        <v>40.909090909090907</v>
      </c>
      <c r="AJ311" s="332">
        <v>3000</v>
      </c>
      <c r="AK311" s="332">
        <v>2000</v>
      </c>
      <c r="AL311" s="332">
        <v>2000</v>
      </c>
      <c r="AM311" s="98">
        <f>AJ311+AK311+AL311</f>
        <v>7000</v>
      </c>
      <c r="AN311" s="96" t="e">
        <f t="shared" si="394"/>
        <v>#DIV/0!</v>
      </c>
      <c r="AP311" s="332">
        <v>2000</v>
      </c>
      <c r="AQ311" s="332">
        <v>2000</v>
      </c>
      <c r="AR311" s="332">
        <v>2000</v>
      </c>
      <c r="AS311" s="98">
        <f>AP311+AQ311+AR311</f>
        <v>6000</v>
      </c>
      <c r="AT311" s="96" t="e">
        <f t="shared" si="395"/>
        <v>#DIV/0!</v>
      </c>
      <c r="AV311" s="98">
        <f t="shared" si="367"/>
        <v>13000</v>
      </c>
      <c r="AW311" s="98">
        <f t="shared" si="383"/>
        <v>59.090909090909093</v>
      </c>
      <c r="AY311" s="98">
        <f t="shared" si="384"/>
        <v>22000</v>
      </c>
      <c r="AZ311" s="98">
        <f t="shared" si="385"/>
        <v>100</v>
      </c>
      <c r="BB311" s="98">
        <f t="shared" si="396"/>
        <v>0</v>
      </c>
      <c r="BC311" s="98">
        <f t="shared" si="397"/>
        <v>0</v>
      </c>
      <c r="BD311" s="98">
        <f t="shared" si="398"/>
        <v>22000</v>
      </c>
      <c r="BE311" s="483"/>
      <c r="BF311" s="90">
        <f t="shared" si="346"/>
        <v>0</v>
      </c>
    </row>
    <row r="312" spans="1:58" ht="30" customHeight="1" thickBot="1" x14ac:dyDescent="0.25">
      <c r="A312" s="12"/>
      <c r="B312" s="3"/>
      <c r="C312" s="3"/>
      <c r="D312" s="8"/>
      <c r="E312" s="7"/>
      <c r="F312" s="3"/>
      <c r="G312" s="4"/>
      <c r="H312" s="5"/>
      <c r="I312" s="6"/>
      <c r="J312" s="24" t="s">
        <v>68</v>
      </c>
      <c r="K312" s="27"/>
      <c r="L312" s="142"/>
      <c r="M312" s="8"/>
      <c r="N312" s="31" t="s">
        <v>32</v>
      </c>
      <c r="O312" s="44">
        <v>1332000</v>
      </c>
      <c r="P312" s="44">
        <f>P313+P315+P314</f>
        <v>0</v>
      </c>
      <c r="Q312" s="193">
        <f>Q313+Q315+Q314</f>
        <v>0</v>
      </c>
      <c r="R312" s="194">
        <f>R313+R315+R314</f>
        <v>0</v>
      </c>
      <c r="S312" s="44">
        <f>S313+S315+S314</f>
        <v>1747000</v>
      </c>
      <c r="T312" s="44"/>
      <c r="U312" s="44">
        <f>U313+U315+U314</f>
        <v>278000</v>
      </c>
      <c r="V312" s="44">
        <f>V313+V315+V314</f>
        <v>98000</v>
      </c>
      <c r="W312" s="44">
        <f>W313+W315+W314</f>
        <v>98000</v>
      </c>
      <c r="X312" s="44">
        <f t="shared" si="376"/>
        <v>474000</v>
      </c>
      <c r="Y312" s="44">
        <f t="shared" si="358"/>
        <v>27.132226674298799</v>
      </c>
      <c r="AA312" s="44">
        <f>AA313+AA315+AA314</f>
        <v>154000</v>
      </c>
      <c r="AB312" s="44">
        <f>AB313+AB315+AB314</f>
        <v>154000</v>
      </c>
      <c r="AC312" s="44">
        <f>AC313+AC315+AC314</f>
        <v>154000</v>
      </c>
      <c r="AD312" s="44">
        <f t="shared" si="378"/>
        <v>462000</v>
      </c>
      <c r="AE312" s="96" t="e">
        <f t="shared" si="393"/>
        <v>#DIV/0!</v>
      </c>
      <c r="AG312" s="44">
        <f t="shared" si="361"/>
        <v>936000</v>
      </c>
      <c r="AH312" s="44">
        <f t="shared" si="362"/>
        <v>53.577561534058383</v>
      </c>
      <c r="AJ312" s="44">
        <f>AJ313+AJ315+AJ314</f>
        <v>154000</v>
      </c>
      <c r="AK312" s="44">
        <f>AK313+AK315+AK314</f>
        <v>154000</v>
      </c>
      <c r="AL312" s="44">
        <f>AL313+AL315+AL314</f>
        <v>154000</v>
      </c>
      <c r="AM312" s="44">
        <f t="shared" si="380"/>
        <v>462000</v>
      </c>
      <c r="AN312" s="96" t="e">
        <f t="shared" si="394"/>
        <v>#DIV/0!</v>
      </c>
      <c r="AP312" s="44">
        <f>AP313+AP315+AP314</f>
        <v>103000</v>
      </c>
      <c r="AQ312" s="44">
        <f>AQ313+AQ315+AQ314</f>
        <v>113000</v>
      </c>
      <c r="AR312" s="44">
        <f>AR313+AR315+AR314</f>
        <v>133000</v>
      </c>
      <c r="AS312" s="44">
        <f t="shared" si="382"/>
        <v>349000</v>
      </c>
      <c r="AT312" s="96" t="e">
        <f t="shared" si="395"/>
        <v>#DIV/0!</v>
      </c>
      <c r="AV312" s="44">
        <f t="shared" si="367"/>
        <v>811000</v>
      </c>
      <c r="AW312" s="44">
        <f t="shared" si="383"/>
        <v>46.422438465941617</v>
      </c>
      <c r="AY312" s="44">
        <f t="shared" si="384"/>
        <v>1747000</v>
      </c>
      <c r="AZ312" s="44">
        <f t="shared" si="385"/>
        <v>100</v>
      </c>
      <c r="BB312" s="44">
        <f t="shared" si="396"/>
        <v>0</v>
      </c>
      <c r="BC312" s="44">
        <f t="shared" si="397"/>
        <v>0</v>
      </c>
      <c r="BD312" s="44">
        <f t="shared" si="398"/>
        <v>1747000</v>
      </c>
      <c r="BE312" s="483"/>
      <c r="BF312" s="90">
        <f t="shared" si="346"/>
        <v>0</v>
      </c>
    </row>
    <row r="313" spans="1:58" ht="30" customHeight="1" thickBot="1" x14ac:dyDescent="0.25">
      <c r="A313" s="12"/>
      <c r="B313" s="3"/>
      <c r="C313" s="3"/>
      <c r="D313" s="8"/>
      <c r="E313" s="7"/>
      <c r="F313" s="3"/>
      <c r="G313" s="4"/>
      <c r="H313" s="5"/>
      <c r="I313" s="6"/>
      <c r="J313" s="7"/>
      <c r="K313" s="59">
        <v>1</v>
      </c>
      <c r="L313" s="142"/>
      <c r="M313" s="8"/>
      <c r="N313" s="41" t="s">
        <v>31</v>
      </c>
      <c r="O313" s="98">
        <v>1310000</v>
      </c>
      <c r="P313" s="98"/>
      <c r="Q313" s="98"/>
      <c r="R313" s="98"/>
      <c r="S313" s="332">
        <v>1700000</v>
      </c>
      <c r="T313" s="98"/>
      <c r="U313" s="332">
        <v>270000</v>
      </c>
      <c r="V313" s="332">
        <v>95000</v>
      </c>
      <c r="W313" s="332">
        <v>95000</v>
      </c>
      <c r="X313" s="98">
        <f t="shared" si="376"/>
        <v>460000</v>
      </c>
      <c r="Y313" s="98">
        <f t="shared" si="358"/>
        <v>27.058823529411764</v>
      </c>
      <c r="AA313" s="332">
        <v>150000</v>
      </c>
      <c r="AB313" s="332">
        <v>150000</v>
      </c>
      <c r="AC313" s="332">
        <v>150000</v>
      </c>
      <c r="AD313" s="98">
        <f t="shared" ref="AD313:AD320" si="399">AA313+AB313+AC313</f>
        <v>450000</v>
      </c>
      <c r="AE313" s="96" t="e">
        <f t="shared" si="393"/>
        <v>#DIV/0!</v>
      </c>
      <c r="AG313" s="98">
        <f t="shared" si="361"/>
        <v>910000</v>
      </c>
      <c r="AH313" s="98">
        <f t="shared" si="362"/>
        <v>53.529411764705884</v>
      </c>
      <c r="AJ313" s="332">
        <v>150000</v>
      </c>
      <c r="AK313" s="332">
        <v>150000</v>
      </c>
      <c r="AL313" s="332">
        <v>150000</v>
      </c>
      <c r="AM313" s="98">
        <f t="shared" ref="AM313:AM320" si="400">AJ313+AK313+AL313</f>
        <v>450000</v>
      </c>
      <c r="AN313" s="96" t="e">
        <f t="shared" si="394"/>
        <v>#DIV/0!</v>
      </c>
      <c r="AP313" s="332">
        <v>100000</v>
      </c>
      <c r="AQ313" s="332">
        <v>110000</v>
      </c>
      <c r="AR313" s="332">
        <v>130000</v>
      </c>
      <c r="AS313" s="98">
        <f t="shared" ref="AS313:AS320" si="401">AP313+AQ313+AR313</f>
        <v>340000</v>
      </c>
      <c r="AT313" s="96" t="e">
        <f t="shared" si="395"/>
        <v>#DIV/0!</v>
      </c>
      <c r="AV313" s="98">
        <f t="shared" si="367"/>
        <v>790000</v>
      </c>
      <c r="AW313" s="98">
        <f t="shared" si="383"/>
        <v>46.470588235294116</v>
      </c>
      <c r="AY313" s="98">
        <f t="shared" si="384"/>
        <v>1700000</v>
      </c>
      <c r="AZ313" s="98">
        <f t="shared" si="385"/>
        <v>100</v>
      </c>
      <c r="BB313" s="98">
        <f t="shared" si="396"/>
        <v>0</v>
      </c>
      <c r="BC313" s="98">
        <f t="shared" si="397"/>
        <v>0</v>
      </c>
      <c r="BD313" s="98">
        <f t="shared" si="398"/>
        <v>1700000</v>
      </c>
      <c r="BE313" s="483"/>
      <c r="BF313" s="90">
        <f t="shared" si="346"/>
        <v>0</v>
      </c>
    </row>
    <row r="314" spans="1:58" ht="30" customHeight="1" thickBot="1" x14ac:dyDescent="0.25">
      <c r="A314" s="12"/>
      <c r="B314" s="3"/>
      <c r="C314" s="3"/>
      <c r="D314" s="8"/>
      <c r="E314" s="7"/>
      <c r="F314" s="3"/>
      <c r="G314" s="4"/>
      <c r="H314" s="5"/>
      <c r="I314" s="6"/>
      <c r="J314" s="7"/>
      <c r="K314" s="59">
        <v>2</v>
      </c>
      <c r="L314" s="142"/>
      <c r="M314" s="8"/>
      <c r="N314" s="41" t="s">
        <v>53</v>
      </c>
      <c r="O314" s="45">
        <v>7000</v>
      </c>
      <c r="P314" s="98"/>
      <c r="Q314" s="98"/>
      <c r="R314" s="98"/>
      <c r="S314" s="332">
        <v>43000</v>
      </c>
      <c r="T314" s="45"/>
      <c r="U314" s="332">
        <v>7000</v>
      </c>
      <c r="V314" s="332">
        <v>3000</v>
      </c>
      <c r="W314" s="332">
        <v>3000</v>
      </c>
      <c r="X314" s="98">
        <f t="shared" si="376"/>
        <v>13000</v>
      </c>
      <c r="Y314" s="98">
        <f t="shared" si="358"/>
        <v>30.232558139534884</v>
      </c>
      <c r="AA314" s="332">
        <v>4000</v>
      </c>
      <c r="AB314" s="332">
        <v>4000</v>
      </c>
      <c r="AC314" s="332">
        <v>4000</v>
      </c>
      <c r="AD314" s="98">
        <f t="shared" si="399"/>
        <v>12000</v>
      </c>
      <c r="AE314" s="96" t="e">
        <f t="shared" si="393"/>
        <v>#DIV/0!</v>
      </c>
      <c r="AG314" s="98">
        <f t="shared" si="361"/>
        <v>25000</v>
      </c>
      <c r="AH314" s="98">
        <f t="shared" si="362"/>
        <v>58.139534883720927</v>
      </c>
      <c r="AJ314" s="332">
        <v>3000</v>
      </c>
      <c r="AK314" s="332">
        <v>3000</v>
      </c>
      <c r="AL314" s="332">
        <v>3000</v>
      </c>
      <c r="AM314" s="98">
        <f t="shared" si="400"/>
        <v>9000</v>
      </c>
      <c r="AN314" s="96" t="e">
        <f t="shared" si="394"/>
        <v>#DIV/0!</v>
      </c>
      <c r="AP314" s="332">
        <v>3000</v>
      </c>
      <c r="AQ314" s="332">
        <v>3000</v>
      </c>
      <c r="AR314" s="332">
        <v>3000</v>
      </c>
      <c r="AS314" s="98">
        <f t="shared" si="401"/>
        <v>9000</v>
      </c>
      <c r="AT314" s="96" t="e">
        <f t="shared" si="395"/>
        <v>#DIV/0!</v>
      </c>
      <c r="AV314" s="98">
        <f t="shared" si="367"/>
        <v>18000</v>
      </c>
      <c r="AW314" s="98">
        <f t="shared" si="383"/>
        <v>41.860465116279073</v>
      </c>
      <c r="AY314" s="98">
        <f t="shared" si="384"/>
        <v>43000</v>
      </c>
      <c r="AZ314" s="98">
        <f t="shared" si="385"/>
        <v>100</v>
      </c>
      <c r="BB314" s="98">
        <f t="shared" si="396"/>
        <v>0</v>
      </c>
      <c r="BC314" s="98">
        <f t="shared" si="397"/>
        <v>0</v>
      </c>
      <c r="BD314" s="98">
        <f t="shared" si="398"/>
        <v>43000</v>
      </c>
      <c r="BE314" s="483"/>
      <c r="BF314" s="90">
        <f t="shared" si="346"/>
        <v>0</v>
      </c>
    </row>
    <row r="315" spans="1:58" ht="30" customHeight="1" x14ac:dyDescent="0.2">
      <c r="A315" s="12"/>
      <c r="B315" s="3"/>
      <c r="C315" s="3"/>
      <c r="D315" s="8"/>
      <c r="E315" s="7"/>
      <c r="F315" s="3"/>
      <c r="G315" s="4"/>
      <c r="H315" s="5"/>
      <c r="I315" s="6"/>
      <c r="J315" s="7"/>
      <c r="K315" s="59">
        <v>4</v>
      </c>
      <c r="L315" s="142"/>
      <c r="M315" s="8"/>
      <c r="N315" s="41" t="s">
        <v>67</v>
      </c>
      <c r="O315" s="98">
        <v>15000</v>
      </c>
      <c r="P315" s="98"/>
      <c r="Q315" s="98"/>
      <c r="R315" s="98"/>
      <c r="S315" s="332">
        <v>4000</v>
      </c>
      <c r="T315" s="98"/>
      <c r="U315" s="332">
        <v>1000</v>
      </c>
      <c r="V315" s="332">
        <v>0</v>
      </c>
      <c r="W315" s="332"/>
      <c r="X315" s="98">
        <f t="shared" si="376"/>
        <v>1000</v>
      </c>
      <c r="Y315" s="98">
        <f t="shared" si="358"/>
        <v>25</v>
      </c>
      <c r="AA315" s="332">
        <v>0</v>
      </c>
      <c r="AB315" s="332">
        <v>0</v>
      </c>
      <c r="AC315" s="332">
        <v>0</v>
      </c>
      <c r="AD315" s="98">
        <f t="shared" si="399"/>
        <v>0</v>
      </c>
      <c r="AE315" s="96" t="e">
        <f t="shared" si="393"/>
        <v>#DIV/0!</v>
      </c>
      <c r="AG315" s="98">
        <f t="shared" si="361"/>
        <v>1000</v>
      </c>
      <c r="AH315" s="98">
        <f t="shared" si="362"/>
        <v>25</v>
      </c>
      <c r="AJ315" s="332">
        <v>1000</v>
      </c>
      <c r="AK315" s="332">
        <v>1000</v>
      </c>
      <c r="AL315" s="332">
        <v>1000</v>
      </c>
      <c r="AM315" s="98">
        <f t="shared" si="400"/>
        <v>3000</v>
      </c>
      <c r="AN315" s="96" t="e">
        <f t="shared" si="394"/>
        <v>#DIV/0!</v>
      </c>
      <c r="AP315" s="332"/>
      <c r="AQ315" s="332"/>
      <c r="AR315" s="332"/>
      <c r="AS315" s="98">
        <f t="shared" si="401"/>
        <v>0</v>
      </c>
      <c r="AT315" s="96" t="e">
        <f t="shared" si="395"/>
        <v>#DIV/0!</v>
      </c>
      <c r="AV315" s="98">
        <f t="shared" si="367"/>
        <v>3000</v>
      </c>
      <c r="AW315" s="98">
        <f t="shared" si="383"/>
        <v>75</v>
      </c>
      <c r="AY315" s="98">
        <f t="shared" si="384"/>
        <v>4000</v>
      </c>
      <c r="AZ315" s="98">
        <f t="shared" si="385"/>
        <v>100</v>
      </c>
      <c r="BB315" s="98">
        <f t="shared" si="396"/>
        <v>0</v>
      </c>
      <c r="BC315" s="98">
        <f t="shared" si="397"/>
        <v>0</v>
      </c>
      <c r="BD315" s="98">
        <f t="shared" si="398"/>
        <v>4000</v>
      </c>
      <c r="BE315" s="483"/>
      <c r="BF315" s="90">
        <f t="shared" si="346"/>
        <v>0</v>
      </c>
    </row>
    <row r="316" spans="1:58" ht="30" customHeight="1" x14ac:dyDescent="0.2">
      <c r="A316" s="12"/>
      <c r="B316" s="3"/>
      <c r="C316" s="3"/>
      <c r="D316" s="8"/>
      <c r="E316" s="7"/>
      <c r="F316" s="3"/>
      <c r="G316" s="4"/>
      <c r="H316" s="5"/>
      <c r="I316" s="6"/>
      <c r="J316" s="24" t="s">
        <v>69</v>
      </c>
      <c r="K316" s="27"/>
      <c r="L316" s="142"/>
      <c r="M316" s="8"/>
      <c r="N316" s="31" t="s">
        <v>16</v>
      </c>
      <c r="O316" s="44">
        <v>123000</v>
      </c>
      <c r="P316" s="97">
        <f>P317+P318+P319+P320</f>
        <v>0</v>
      </c>
      <c r="Q316" s="193">
        <f>Q317+Q318+Q319+Q320</f>
        <v>0</v>
      </c>
      <c r="R316" s="194">
        <f>R317+R318+R319+R320</f>
        <v>0</v>
      </c>
      <c r="S316" s="97">
        <f>S317+S318+S319+S320</f>
        <v>96000</v>
      </c>
      <c r="T316" s="97"/>
      <c r="U316" s="97">
        <f>U317+U318+U319+U320</f>
        <v>7000</v>
      </c>
      <c r="V316" s="97">
        <f>V317+V318+V319+V320</f>
        <v>3000</v>
      </c>
      <c r="W316" s="97">
        <f>W317+W318+W319+W320</f>
        <v>2000</v>
      </c>
      <c r="X316" s="97">
        <f t="shared" si="376"/>
        <v>12000</v>
      </c>
      <c r="Y316" s="97">
        <f t="shared" si="358"/>
        <v>12.5</v>
      </c>
      <c r="AA316" s="97">
        <f>AA317+AA318+AA319+AA320</f>
        <v>6000</v>
      </c>
      <c r="AB316" s="97">
        <f>AB317+AB318+AB319+AB320</f>
        <v>6000</v>
      </c>
      <c r="AC316" s="97">
        <f>AC317+AC318+AC319+AC320</f>
        <v>7000</v>
      </c>
      <c r="AD316" s="97">
        <f t="shared" si="399"/>
        <v>19000</v>
      </c>
      <c r="AE316" s="97">
        <f>AD316/(S316/100)</f>
        <v>19.791666666666668</v>
      </c>
      <c r="AG316" s="97">
        <f t="shared" si="361"/>
        <v>31000</v>
      </c>
      <c r="AH316" s="97">
        <f t="shared" si="362"/>
        <v>32.291666666666664</v>
      </c>
      <c r="AJ316" s="97">
        <f>AJ317+AJ318+AJ319+AJ320</f>
        <v>11000</v>
      </c>
      <c r="AK316" s="97">
        <f>AK317+AK318+AK319+AK320</f>
        <v>9000</v>
      </c>
      <c r="AL316" s="97">
        <f>AL317+AL318+AL319+AL320</f>
        <v>10000</v>
      </c>
      <c r="AM316" s="97">
        <f t="shared" si="400"/>
        <v>30000</v>
      </c>
      <c r="AN316" s="97">
        <f>AM316/(S316/100)</f>
        <v>31.25</v>
      </c>
      <c r="AP316" s="97">
        <f>AP317+AP318+AP319+AP320</f>
        <v>11000</v>
      </c>
      <c r="AQ316" s="97">
        <f>AQ317+AQ318+AQ319+AQ320</f>
        <v>14000</v>
      </c>
      <c r="AR316" s="97">
        <f>AR317+AR318+AR319+AR320</f>
        <v>10000</v>
      </c>
      <c r="AS316" s="97">
        <f t="shared" si="401"/>
        <v>35000</v>
      </c>
      <c r="AT316" s="97">
        <f>AS316/(S316/100)</f>
        <v>36.458333333333336</v>
      </c>
      <c r="AV316" s="97">
        <f t="shared" si="367"/>
        <v>65000</v>
      </c>
      <c r="AW316" s="97">
        <f t="shared" si="383"/>
        <v>67.708333333333329</v>
      </c>
      <c r="AY316" s="97">
        <f t="shared" si="384"/>
        <v>96000</v>
      </c>
      <c r="AZ316" s="97">
        <f t="shared" si="385"/>
        <v>100</v>
      </c>
      <c r="BB316" s="44">
        <f t="shared" si="396"/>
        <v>0</v>
      </c>
      <c r="BC316" s="97">
        <f t="shared" si="397"/>
        <v>0</v>
      </c>
      <c r="BD316" s="97">
        <f t="shared" si="398"/>
        <v>96000</v>
      </c>
      <c r="BE316" s="483"/>
      <c r="BF316" s="90">
        <f t="shared" si="346"/>
        <v>0</v>
      </c>
    </row>
    <row r="317" spans="1:58" ht="30" customHeight="1" x14ac:dyDescent="0.2">
      <c r="A317" s="12"/>
      <c r="B317" s="3"/>
      <c r="C317" s="3"/>
      <c r="D317" s="8"/>
      <c r="E317" s="7"/>
      <c r="F317" s="3"/>
      <c r="G317" s="4"/>
      <c r="H317" s="5"/>
      <c r="I317" s="6"/>
      <c r="J317" s="7"/>
      <c r="K317" s="59">
        <v>2</v>
      </c>
      <c r="L317" s="142"/>
      <c r="M317" s="8"/>
      <c r="N317" s="41" t="s">
        <v>17</v>
      </c>
      <c r="O317" s="45">
        <v>17000</v>
      </c>
      <c r="P317" s="98"/>
      <c r="Q317" s="98"/>
      <c r="R317" s="98"/>
      <c r="S317" s="332">
        <v>17000</v>
      </c>
      <c r="T317" s="98"/>
      <c r="U317" s="332">
        <v>1000</v>
      </c>
      <c r="V317" s="332">
        <v>0</v>
      </c>
      <c r="W317" s="332">
        <v>0</v>
      </c>
      <c r="X317" s="98">
        <f t="shared" si="376"/>
        <v>1000</v>
      </c>
      <c r="Y317" s="98">
        <f t="shared" si="358"/>
        <v>5.882352941176471</v>
      </c>
      <c r="AA317" s="332">
        <v>0</v>
      </c>
      <c r="AB317" s="332">
        <v>0</v>
      </c>
      <c r="AC317" s="332">
        <v>0</v>
      </c>
      <c r="AD317" s="98">
        <f t="shared" si="399"/>
        <v>0</v>
      </c>
      <c r="AE317" s="98">
        <f>AD317/(S317/100)</f>
        <v>0</v>
      </c>
      <c r="AG317" s="98">
        <f t="shared" si="361"/>
        <v>1000</v>
      </c>
      <c r="AH317" s="98">
        <f t="shared" si="362"/>
        <v>5.882352941176471</v>
      </c>
      <c r="AJ317" s="332">
        <v>3000</v>
      </c>
      <c r="AK317" s="332">
        <v>2000</v>
      </c>
      <c r="AL317" s="332">
        <v>2000</v>
      </c>
      <c r="AM317" s="98">
        <f t="shared" si="400"/>
        <v>7000</v>
      </c>
      <c r="AN317" s="98">
        <f>AM317/(S317/100)</f>
        <v>41.176470588235297</v>
      </c>
      <c r="AP317" s="332">
        <v>3000</v>
      </c>
      <c r="AQ317" s="332">
        <v>3000</v>
      </c>
      <c r="AR317" s="332">
        <v>3000</v>
      </c>
      <c r="AS317" s="98">
        <f t="shared" si="401"/>
        <v>9000</v>
      </c>
      <c r="AT317" s="98">
        <f>AS317/(S317/100)</f>
        <v>52.941176470588232</v>
      </c>
      <c r="AV317" s="98">
        <f t="shared" si="367"/>
        <v>16000</v>
      </c>
      <c r="AW317" s="98">
        <f t="shared" si="383"/>
        <v>94.117647058823536</v>
      </c>
      <c r="AY317" s="98">
        <f t="shared" si="384"/>
        <v>17000</v>
      </c>
      <c r="AZ317" s="98">
        <f t="shared" si="385"/>
        <v>100</v>
      </c>
      <c r="BB317" s="98">
        <f t="shared" si="396"/>
        <v>0</v>
      </c>
      <c r="BC317" s="98">
        <f t="shared" si="397"/>
        <v>0</v>
      </c>
      <c r="BD317" s="98">
        <f t="shared" si="398"/>
        <v>17000</v>
      </c>
      <c r="BE317" s="483"/>
      <c r="BF317" s="90">
        <f t="shared" si="346"/>
        <v>0</v>
      </c>
    </row>
    <row r="318" spans="1:58" ht="30" customHeight="1" x14ac:dyDescent="0.2">
      <c r="A318" s="12"/>
      <c r="B318" s="3"/>
      <c r="C318" s="3"/>
      <c r="D318" s="8"/>
      <c r="E318" s="7"/>
      <c r="F318" s="3"/>
      <c r="G318" s="4"/>
      <c r="H318" s="5"/>
      <c r="I318" s="6"/>
      <c r="J318" s="7"/>
      <c r="K318" s="59">
        <v>3</v>
      </c>
      <c r="L318" s="142"/>
      <c r="M318" s="8"/>
      <c r="N318" s="41" t="s">
        <v>18</v>
      </c>
      <c r="O318" s="45">
        <v>92000</v>
      </c>
      <c r="P318" s="98"/>
      <c r="Q318" s="98"/>
      <c r="R318" s="98"/>
      <c r="S318" s="332">
        <v>72000</v>
      </c>
      <c r="T318" s="98"/>
      <c r="U318" s="332">
        <v>6000</v>
      </c>
      <c r="V318" s="332">
        <v>1000</v>
      </c>
      <c r="W318" s="332">
        <v>1000</v>
      </c>
      <c r="X318" s="98">
        <f t="shared" si="376"/>
        <v>8000</v>
      </c>
      <c r="Y318" s="98">
        <f t="shared" si="358"/>
        <v>11.111111111111111</v>
      </c>
      <c r="AA318" s="332">
        <v>6000</v>
      </c>
      <c r="AB318" s="332">
        <v>6000</v>
      </c>
      <c r="AC318" s="332">
        <v>6000</v>
      </c>
      <c r="AD318" s="98">
        <f t="shared" si="399"/>
        <v>18000</v>
      </c>
      <c r="AE318" s="98">
        <f>AD318/(S318/100)</f>
        <v>25</v>
      </c>
      <c r="AG318" s="98">
        <f t="shared" si="361"/>
        <v>26000</v>
      </c>
      <c r="AH318" s="98">
        <f t="shared" si="362"/>
        <v>36.111111111111114</v>
      </c>
      <c r="AJ318" s="332">
        <v>7000</v>
      </c>
      <c r="AK318" s="332">
        <v>7000</v>
      </c>
      <c r="AL318" s="332">
        <v>7000</v>
      </c>
      <c r="AM318" s="98">
        <f t="shared" si="400"/>
        <v>21000</v>
      </c>
      <c r="AN318" s="98">
        <f>AM318/(S318/100)</f>
        <v>29.166666666666668</v>
      </c>
      <c r="AP318" s="332">
        <v>8000</v>
      </c>
      <c r="AQ318" s="332">
        <v>10000</v>
      </c>
      <c r="AR318" s="332">
        <v>7000</v>
      </c>
      <c r="AS318" s="98">
        <f t="shared" si="401"/>
        <v>25000</v>
      </c>
      <c r="AT318" s="98">
        <f>AS318/(S318/100)</f>
        <v>34.722222222222221</v>
      </c>
      <c r="AV318" s="98">
        <f t="shared" si="367"/>
        <v>46000</v>
      </c>
      <c r="AW318" s="98">
        <f t="shared" si="383"/>
        <v>63.888888888888886</v>
      </c>
      <c r="AY318" s="98">
        <f t="shared" si="384"/>
        <v>72000</v>
      </c>
      <c r="AZ318" s="98">
        <f t="shared" si="385"/>
        <v>100</v>
      </c>
      <c r="BB318" s="98">
        <f t="shared" si="396"/>
        <v>0</v>
      </c>
      <c r="BC318" s="98">
        <f t="shared" si="397"/>
        <v>0</v>
      </c>
      <c r="BD318" s="98">
        <f t="shared" si="398"/>
        <v>72000</v>
      </c>
      <c r="BE318" s="483"/>
      <c r="BF318" s="90">
        <f t="shared" si="346"/>
        <v>0</v>
      </c>
    </row>
    <row r="319" spans="1:58" ht="30" customHeight="1" x14ac:dyDescent="0.2">
      <c r="A319" s="12"/>
      <c r="B319" s="3"/>
      <c r="C319" s="3"/>
      <c r="D319" s="8"/>
      <c r="E319" s="7"/>
      <c r="F319" s="3"/>
      <c r="G319" s="4"/>
      <c r="H319" s="5"/>
      <c r="I319" s="6"/>
      <c r="J319" s="7"/>
      <c r="K319" s="59">
        <v>5</v>
      </c>
      <c r="L319" s="142"/>
      <c r="M319" s="8"/>
      <c r="N319" s="41" t="s">
        <v>19</v>
      </c>
      <c r="O319" s="45">
        <v>4000</v>
      </c>
      <c r="P319" s="98"/>
      <c r="Q319" s="98"/>
      <c r="R319" s="98"/>
      <c r="S319" s="332">
        <v>2000</v>
      </c>
      <c r="T319" s="98"/>
      <c r="U319" s="332">
        <v>0</v>
      </c>
      <c r="V319" s="332">
        <v>1000</v>
      </c>
      <c r="W319" s="332">
        <v>1000</v>
      </c>
      <c r="X319" s="98">
        <f t="shared" si="376"/>
        <v>2000</v>
      </c>
      <c r="Y319" s="98">
        <f t="shared" si="358"/>
        <v>100</v>
      </c>
      <c r="AA319" s="332"/>
      <c r="AB319" s="332"/>
      <c r="AC319" s="332"/>
      <c r="AD319" s="98">
        <f t="shared" si="399"/>
        <v>0</v>
      </c>
      <c r="AE319" s="98">
        <f>AD319/(S319/100)</f>
        <v>0</v>
      </c>
      <c r="AG319" s="98">
        <f t="shared" si="361"/>
        <v>2000</v>
      </c>
      <c r="AH319" s="98">
        <f t="shared" si="362"/>
        <v>100</v>
      </c>
      <c r="AJ319" s="332"/>
      <c r="AK319" s="332"/>
      <c r="AL319" s="332"/>
      <c r="AM319" s="98">
        <f t="shared" si="400"/>
        <v>0</v>
      </c>
      <c r="AN319" s="98">
        <f>AM319/(S319/100)</f>
        <v>0</v>
      </c>
      <c r="AP319" s="332"/>
      <c r="AQ319" s="332"/>
      <c r="AR319" s="332"/>
      <c r="AS319" s="98">
        <f t="shared" si="401"/>
        <v>0</v>
      </c>
      <c r="AT319" s="98">
        <f>AS319/(S319/100)</f>
        <v>0</v>
      </c>
      <c r="AV319" s="98">
        <f t="shared" si="367"/>
        <v>0</v>
      </c>
      <c r="AW319" s="98">
        <f t="shared" si="383"/>
        <v>0</v>
      </c>
      <c r="AY319" s="98">
        <f t="shared" si="384"/>
        <v>2000</v>
      </c>
      <c r="AZ319" s="98">
        <f t="shared" si="385"/>
        <v>100</v>
      </c>
      <c r="BB319" s="98">
        <f t="shared" si="396"/>
        <v>0</v>
      </c>
      <c r="BC319" s="98">
        <f t="shared" si="397"/>
        <v>0</v>
      </c>
      <c r="BD319" s="98">
        <f t="shared" si="398"/>
        <v>2000</v>
      </c>
      <c r="BE319" s="483"/>
      <c r="BF319" s="90">
        <f t="shared" si="346"/>
        <v>0</v>
      </c>
    </row>
    <row r="320" spans="1:58" ht="30" customHeight="1" x14ac:dyDescent="0.2">
      <c r="A320" s="12"/>
      <c r="B320" s="3"/>
      <c r="C320" s="3"/>
      <c r="D320" s="8"/>
      <c r="E320" s="7"/>
      <c r="F320" s="3"/>
      <c r="G320" s="4"/>
      <c r="H320" s="5"/>
      <c r="I320" s="6"/>
      <c r="J320" s="7"/>
      <c r="K320" s="59">
        <v>7</v>
      </c>
      <c r="L320" s="142"/>
      <c r="M320" s="8"/>
      <c r="N320" s="41" t="s">
        <v>110</v>
      </c>
      <c r="O320" s="45">
        <v>10000</v>
      </c>
      <c r="P320" s="98"/>
      <c r="Q320" s="98"/>
      <c r="R320" s="98"/>
      <c r="S320" s="332">
        <v>5000</v>
      </c>
      <c r="T320" s="98"/>
      <c r="U320" s="332">
        <v>0</v>
      </c>
      <c r="V320" s="332">
        <v>1000</v>
      </c>
      <c r="W320" s="332">
        <v>0</v>
      </c>
      <c r="X320" s="98">
        <f>U320+V320+W320</f>
        <v>1000</v>
      </c>
      <c r="Y320" s="98">
        <f t="shared" si="358"/>
        <v>20</v>
      </c>
      <c r="AA320" s="332">
        <v>0</v>
      </c>
      <c r="AB320" s="332">
        <v>0</v>
      </c>
      <c r="AC320" s="332">
        <v>1000</v>
      </c>
      <c r="AD320" s="98">
        <f t="shared" si="399"/>
        <v>1000</v>
      </c>
      <c r="AE320" s="98">
        <f>AD320/(S320/100)</f>
        <v>20</v>
      </c>
      <c r="AG320" s="98">
        <f t="shared" si="361"/>
        <v>2000</v>
      </c>
      <c r="AH320" s="98">
        <f t="shared" si="362"/>
        <v>40</v>
      </c>
      <c r="AJ320" s="332">
        <v>1000</v>
      </c>
      <c r="AK320" s="332"/>
      <c r="AL320" s="332">
        <v>1000</v>
      </c>
      <c r="AM320" s="98">
        <f t="shared" si="400"/>
        <v>2000</v>
      </c>
      <c r="AN320" s="98">
        <f>AM320/(S320/100)</f>
        <v>40</v>
      </c>
      <c r="AP320" s="332">
        <v>0</v>
      </c>
      <c r="AQ320" s="332">
        <v>1000</v>
      </c>
      <c r="AR320" s="332">
        <v>0</v>
      </c>
      <c r="AS320" s="98">
        <f t="shared" si="401"/>
        <v>1000</v>
      </c>
      <c r="AT320" s="98">
        <f>AS320/(S320/100)</f>
        <v>20</v>
      </c>
      <c r="AV320" s="98">
        <f t="shared" si="367"/>
        <v>3000</v>
      </c>
      <c r="AW320" s="98">
        <f t="shared" si="383"/>
        <v>60</v>
      </c>
      <c r="AY320" s="98">
        <f t="shared" si="384"/>
        <v>5000</v>
      </c>
      <c r="AZ320" s="98">
        <f t="shared" si="385"/>
        <v>100</v>
      </c>
      <c r="BB320" s="98">
        <f t="shared" si="396"/>
        <v>0</v>
      </c>
      <c r="BC320" s="98">
        <f t="shared" si="397"/>
        <v>0</v>
      </c>
      <c r="BD320" s="98">
        <f t="shared" si="398"/>
        <v>5000</v>
      </c>
      <c r="BE320" s="483"/>
      <c r="BF320" s="90">
        <f t="shared" si="346"/>
        <v>0</v>
      </c>
    </row>
    <row r="321" spans="1:58" ht="30" customHeight="1" x14ac:dyDescent="0.2">
      <c r="A321" s="12"/>
      <c r="B321" s="3"/>
      <c r="C321" s="3"/>
      <c r="D321" s="8"/>
      <c r="E321" s="7"/>
      <c r="F321" s="3"/>
      <c r="G321" s="21"/>
      <c r="H321" s="71" t="s">
        <v>72</v>
      </c>
      <c r="I321" s="66"/>
      <c r="J321" s="67"/>
      <c r="K321" s="170"/>
      <c r="L321" s="146"/>
      <c r="M321" s="116"/>
      <c r="N321" s="69" t="s">
        <v>100</v>
      </c>
      <c r="O321" s="70">
        <v>21000</v>
      </c>
      <c r="P321" s="103">
        <f t="shared" ref="P321:S322" si="402">P322</f>
        <v>0</v>
      </c>
      <c r="Q321" s="200">
        <f t="shared" si="402"/>
        <v>0</v>
      </c>
      <c r="R321" s="201">
        <f t="shared" si="402"/>
        <v>0</v>
      </c>
      <c r="S321" s="103">
        <f t="shared" si="402"/>
        <v>23000</v>
      </c>
      <c r="T321" s="103"/>
      <c r="U321" s="103">
        <f t="shared" ref="U321:W322" si="403">U322</f>
        <v>4000</v>
      </c>
      <c r="V321" s="103">
        <f t="shared" si="403"/>
        <v>1000</v>
      </c>
      <c r="W321" s="103">
        <f t="shared" si="403"/>
        <v>1000</v>
      </c>
      <c r="X321" s="103">
        <f>X322</f>
        <v>6000</v>
      </c>
      <c r="Y321" s="103">
        <f t="shared" si="358"/>
        <v>26.086956521739129</v>
      </c>
      <c r="AA321" s="103">
        <f t="shared" ref="AA321:AC322" si="404">AA322</f>
        <v>3000</v>
      </c>
      <c r="AB321" s="103">
        <f t="shared" si="404"/>
        <v>2000</v>
      </c>
      <c r="AC321" s="103">
        <f t="shared" si="404"/>
        <v>2000</v>
      </c>
      <c r="AD321" s="103">
        <f>AD322</f>
        <v>7000</v>
      </c>
      <c r="AE321" s="103">
        <f t="shared" ref="AE321:AE326" si="405">AD321/(S321/100)</f>
        <v>30.434782608695652</v>
      </c>
      <c r="AG321" s="103">
        <f t="shared" si="361"/>
        <v>13000</v>
      </c>
      <c r="AH321" s="103">
        <f t="shared" si="362"/>
        <v>56.521739130434781</v>
      </c>
      <c r="AJ321" s="103">
        <f t="shared" ref="AJ321:AL322" si="406">AJ322</f>
        <v>2000</v>
      </c>
      <c r="AK321" s="103">
        <f t="shared" si="406"/>
        <v>3000</v>
      </c>
      <c r="AL321" s="103">
        <f t="shared" si="406"/>
        <v>5000</v>
      </c>
      <c r="AM321" s="103">
        <f>AM322</f>
        <v>10000</v>
      </c>
      <c r="AN321" s="103">
        <f t="shared" ref="AN321:AN326" si="407">AM321/(S321/100)</f>
        <v>43.478260869565219</v>
      </c>
      <c r="AP321" s="103">
        <f t="shared" ref="AP321:AR322" si="408">AP322</f>
        <v>0</v>
      </c>
      <c r="AQ321" s="103">
        <f t="shared" si="408"/>
        <v>0</v>
      </c>
      <c r="AR321" s="103">
        <f t="shared" si="408"/>
        <v>0</v>
      </c>
      <c r="AS321" s="103">
        <f>AS322</f>
        <v>0</v>
      </c>
      <c r="AT321" s="103">
        <f t="shared" ref="AT321:AT326" si="409">AS321/(S321/100)</f>
        <v>0</v>
      </c>
      <c r="AV321" s="103">
        <f t="shared" ref="AV321:AV322" si="410">AV322</f>
        <v>10000</v>
      </c>
      <c r="AW321" s="103">
        <f t="shared" si="383"/>
        <v>43.478260869565219</v>
      </c>
      <c r="AY321" s="103">
        <f t="shared" si="384"/>
        <v>23000</v>
      </c>
      <c r="AZ321" s="103">
        <f t="shared" si="385"/>
        <v>100</v>
      </c>
      <c r="BB321" s="103">
        <f t="shared" si="396"/>
        <v>0</v>
      </c>
      <c r="BC321" s="98">
        <f t="shared" si="397"/>
        <v>0</v>
      </c>
      <c r="BD321" s="103">
        <f t="shared" si="398"/>
        <v>23000</v>
      </c>
      <c r="BE321" s="483"/>
      <c r="BF321" s="90">
        <f t="shared" si="346"/>
        <v>0</v>
      </c>
    </row>
    <row r="322" spans="1:58" ht="30" customHeight="1" x14ac:dyDescent="0.2">
      <c r="A322" s="12"/>
      <c r="B322" s="3"/>
      <c r="C322" s="3"/>
      <c r="D322" s="8"/>
      <c r="E322" s="7"/>
      <c r="F322" s="3"/>
      <c r="G322" s="4"/>
      <c r="H322" s="5"/>
      <c r="I322" s="23">
        <v>2</v>
      </c>
      <c r="J322" s="7"/>
      <c r="K322" s="27"/>
      <c r="L322" s="142"/>
      <c r="M322" s="8"/>
      <c r="N322" s="30" t="s">
        <v>126</v>
      </c>
      <c r="O322" s="46">
        <v>21000</v>
      </c>
      <c r="P322" s="100">
        <f t="shared" si="402"/>
        <v>0</v>
      </c>
      <c r="Q322" s="202">
        <f t="shared" si="402"/>
        <v>0</v>
      </c>
      <c r="R322" s="203">
        <f t="shared" si="402"/>
        <v>0</v>
      </c>
      <c r="S322" s="100">
        <f t="shared" si="402"/>
        <v>23000</v>
      </c>
      <c r="T322" s="100"/>
      <c r="U322" s="100">
        <f t="shared" si="403"/>
        <v>4000</v>
      </c>
      <c r="V322" s="100">
        <f t="shared" si="403"/>
        <v>1000</v>
      </c>
      <c r="W322" s="100">
        <f t="shared" si="403"/>
        <v>1000</v>
      </c>
      <c r="X322" s="100">
        <f t="shared" ref="X322:X326" si="411">SUM(U322:W322)</f>
        <v>6000</v>
      </c>
      <c r="Y322" s="100">
        <f t="shared" si="358"/>
        <v>26.086956521739129</v>
      </c>
      <c r="AA322" s="100">
        <f t="shared" si="404"/>
        <v>3000</v>
      </c>
      <c r="AB322" s="100">
        <f t="shared" si="404"/>
        <v>2000</v>
      </c>
      <c r="AC322" s="100">
        <f t="shared" si="404"/>
        <v>2000</v>
      </c>
      <c r="AD322" s="100">
        <f t="shared" ref="AD322:AD326" si="412">SUM(AA322:AC322)</f>
        <v>7000</v>
      </c>
      <c r="AE322" s="100">
        <f t="shared" si="405"/>
        <v>30.434782608695652</v>
      </c>
      <c r="AG322" s="100">
        <f t="shared" si="361"/>
        <v>13000</v>
      </c>
      <c r="AH322" s="100">
        <f t="shared" si="362"/>
        <v>56.521739130434781</v>
      </c>
      <c r="AJ322" s="100">
        <f t="shared" si="406"/>
        <v>2000</v>
      </c>
      <c r="AK322" s="100">
        <f t="shared" si="406"/>
        <v>3000</v>
      </c>
      <c r="AL322" s="100">
        <f t="shared" si="406"/>
        <v>5000</v>
      </c>
      <c r="AM322" s="100">
        <f>AM323</f>
        <v>10000</v>
      </c>
      <c r="AN322" s="100">
        <f t="shared" si="407"/>
        <v>43.478260869565219</v>
      </c>
      <c r="AP322" s="100">
        <f t="shared" si="408"/>
        <v>0</v>
      </c>
      <c r="AQ322" s="100">
        <f t="shared" si="408"/>
        <v>0</v>
      </c>
      <c r="AR322" s="100">
        <f t="shared" si="408"/>
        <v>0</v>
      </c>
      <c r="AS322" s="100">
        <f>SUM(AP322:AR322)</f>
        <v>0</v>
      </c>
      <c r="AT322" s="100">
        <f t="shared" si="409"/>
        <v>0</v>
      </c>
      <c r="AV322" s="100">
        <f t="shared" si="410"/>
        <v>10000</v>
      </c>
      <c r="AW322" s="100">
        <f t="shared" si="383"/>
        <v>43.478260869565219</v>
      </c>
      <c r="AY322" s="100">
        <f t="shared" si="384"/>
        <v>23000</v>
      </c>
      <c r="AZ322" s="100">
        <f t="shared" si="385"/>
        <v>100</v>
      </c>
      <c r="BB322" s="100">
        <f t="shared" si="396"/>
        <v>0</v>
      </c>
      <c r="BC322" s="98">
        <f t="shared" si="397"/>
        <v>0</v>
      </c>
      <c r="BD322" s="100">
        <f t="shared" si="398"/>
        <v>23000</v>
      </c>
      <c r="BE322" s="483"/>
      <c r="BF322" s="90">
        <f t="shared" si="346"/>
        <v>0</v>
      </c>
    </row>
    <row r="323" spans="1:58" ht="30" customHeight="1" x14ac:dyDescent="0.2">
      <c r="A323" s="12"/>
      <c r="B323" s="3"/>
      <c r="C323" s="3"/>
      <c r="D323" s="8"/>
      <c r="E323" s="7"/>
      <c r="F323" s="3"/>
      <c r="G323" s="4"/>
      <c r="H323" s="5"/>
      <c r="I323" s="6"/>
      <c r="J323" s="24" t="s">
        <v>69</v>
      </c>
      <c r="K323" s="27"/>
      <c r="L323" s="142"/>
      <c r="M323" s="8"/>
      <c r="N323" s="31" t="s">
        <v>16</v>
      </c>
      <c r="O323" s="44">
        <v>21000</v>
      </c>
      <c r="P323" s="97">
        <f>P324+P325+P326</f>
        <v>0</v>
      </c>
      <c r="Q323" s="193">
        <f>Q324+Q325+Q326</f>
        <v>0</v>
      </c>
      <c r="R323" s="194">
        <f>R324+R325+R326</f>
        <v>0</v>
      </c>
      <c r="S323" s="97">
        <f>S324+S325+S326</f>
        <v>23000</v>
      </c>
      <c r="T323" s="97"/>
      <c r="U323" s="97">
        <f>U324+U325+U326</f>
        <v>4000</v>
      </c>
      <c r="V323" s="97">
        <f>V324+V325+V326</f>
        <v>1000</v>
      </c>
      <c r="W323" s="97">
        <f>W324+W325+W326</f>
        <v>1000</v>
      </c>
      <c r="X323" s="97">
        <f t="shared" si="411"/>
        <v>6000</v>
      </c>
      <c r="Y323" s="97">
        <f t="shared" si="358"/>
        <v>26.086956521739129</v>
      </c>
      <c r="AA323" s="97">
        <f>AA324+AA325+AA326</f>
        <v>3000</v>
      </c>
      <c r="AB323" s="97">
        <f>AB324+AB325+AB326</f>
        <v>2000</v>
      </c>
      <c r="AC323" s="97">
        <f>AC324+AC325+AC326</f>
        <v>2000</v>
      </c>
      <c r="AD323" s="97">
        <f t="shared" si="412"/>
        <v>7000</v>
      </c>
      <c r="AE323" s="97">
        <f t="shared" si="405"/>
        <v>30.434782608695652</v>
      </c>
      <c r="AG323" s="97">
        <f t="shared" si="361"/>
        <v>13000</v>
      </c>
      <c r="AH323" s="97">
        <f t="shared" si="362"/>
        <v>56.521739130434781</v>
      </c>
      <c r="AJ323" s="97">
        <f>AJ324+AJ325+AJ326</f>
        <v>2000</v>
      </c>
      <c r="AK323" s="97">
        <f>AK324+AK325+AK326</f>
        <v>3000</v>
      </c>
      <c r="AL323" s="97">
        <f>AL324+AL325+AL326</f>
        <v>5000</v>
      </c>
      <c r="AM323" s="97">
        <f>AM324+AM325+AM326</f>
        <v>10000</v>
      </c>
      <c r="AN323" s="97">
        <f t="shared" si="407"/>
        <v>43.478260869565219</v>
      </c>
      <c r="AP323" s="97">
        <f>AP324+AP325+AP326</f>
        <v>0</v>
      </c>
      <c r="AQ323" s="97">
        <f>AQ324+AQ325+AQ326</f>
        <v>0</v>
      </c>
      <c r="AR323" s="97">
        <f>AR324+AR325+AR326</f>
        <v>0</v>
      </c>
      <c r="AS323" s="97">
        <f>AS324+AS325+AS326</f>
        <v>0</v>
      </c>
      <c r="AT323" s="97">
        <f t="shared" si="409"/>
        <v>0</v>
      </c>
      <c r="AV323" s="97">
        <f t="shared" ref="AV323:AV326" si="413">AM323+AS323</f>
        <v>10000</v>
      </c>
      <c r="AW323" s="97">
        <f t="shared" si="383"/>
        <v>43.478260869565219</v>
      </c>
      <c r="AY323" s="97">
        <f t="shared" si="384"/>
        <v>23000</v>
      </c>
      <c r="AZ323" s="97">
        <f t="shared" si="385"/>
        <v>100</v>
      </c>
      <c r="BB323" s="97">
        <f t="shared" si="396"/>
        <v>0</v>
      </c>
      <c r="BC323" s="98">
        <f t="shared" si="397"/>
        <v>0</v>
      </c>
      <c r="BD323" s="97">
        <f t="shared" si="398"/>
        <v>23000</v>
      </c>
      <c r="BE323" s="483"/>
      <c r="BF323" s="90">
        <f t="shared" si="346"/>
        <v>0</v>
      </c>
    </row>
    <row r="324" spans="1:58" ht="30" customHeight="1" x14ac:dyDescent="0.2">
      <c r="A324" s="12"/>
      <c r="B324" s="3"/>
      <c r="C324" s="3"/>
      <c r="D324" s="8"/>
      <c r="E324" s="7"/>
      <c r="F324" s="3"/>
      <c r="G324" s="4"/>
      <c r="H324" s="5"/>
      <c r="I324" s="6"/>
      <c r="J324" s="7"/>
      <c r="K324" s="59">
        <v>2</v>
      </c>
      <c r="L324" s="142"/>
      <c r="M324" s="8"/>
      <c r="N324" s="41" t="s">
        <v>17</v>
      </c>
      <c r="O324" s="45">
        <v>9000</v>
      </c>
      <c r="P324" s="98"/>
      <c r="Q324" s="98"/>
      <c r="R324" s="98"/>
      <c r="S324" s="98">
        <v>20000</v>
      </c>
      <c r="T324" s="98"/>
      <c r="U324" s="98">
        <v>2000</v>
      </c>
      <c r="V324" s="98">
        <v>1000</v>
      </c>
      <c r="W324" s="98">
        <v>1000</v>
      </c>
      <c r="X324" s="98">
        <f t="shared" si="411"/>
        <v>4000</v>
      </c>
      <c r="Y324" s="98">
        <f t="shared" si="358"/>
        <v>20</v>
      </c>
      <c r="AA324" s="98">
        <v>2000</v>
      </c>
      <c r="AB324" s="98">
        <v>2000</v>
      </c>
      <c r="AC324" s="98">
        <v>2000</v>
      </c>
      <c r="AD324" s="98">
        <f t="shared" si="412"/>
        <v>6000</v>
      </c>
      <c r="AE324" s="98">
        <f t="shared" si="405"/>
        <v>30</v>
      </c>
      <c r="AG324" s="98">
        <f t="shared" si="361"/>
        <v>10000</v>
      </c>
      <c r="AH324" s="98">
        <f t="shared" si="362"/>
        <v>50</v>
      </c>
      <c r="AJ324" s="98">
        <v>2000</v>
      </c>
      <c r="AK324" s="98">
        <v>3000</v>
      </c>
      <c r="AL324" s="98">
        <v>5000</v>
      </c>
      <c r="AM324" s="98">
        <f>AJ324+AK324+AL324</f>
        <v>10000</v>
      </c>
      <c r="AN324" s="98">
        <f t="shared" si="407"/>
        <v>50</v>
      </c>
      <c r="AP324" s="98"/>
      <c r="AQ324" s="98"/>
      <c r="AR324" s="98"/>
      <c r="AS324" s="98">
        <f>AP324+AQ324+AR324</f>
        <v>0</v>
      </c>
      <c r="AT324" s="98">
        <f t="shared" si="409"/>
        <v>0</v>
      </c>
      <c r="AV324" s="98">
        <f t="shared" si="413"/>
        <v>10000</v>
      </c>
      <c r="AW324" s="98">
        <f t="shared" si="383"/>
        <v>50</v>
      </c>
      <c r="AY324" s="98">
        <f t="shared" si="384"/>
        <v>20000</v>
      </c>
      <c r="AZ324" s="98">
        <f t="shared" si="385"/>
        <v>100</v>
      </c>
      <c r="BB324" s="98">
        <f t="shared" si="396"/>
        <v>0</v>
      </c>
      <c r="BC324" s="98">
        <f t="shared" si="397"/>
        <v>0</v>
      </c>
      <c r="BD324" s="98">
        <f t="shared" si="398"/>
        <v>20000</v>
      </c>
      <c r="BE324" s="483"/>
      <c r="BF324" s="90">
        <f t="shared" si="346"/>
        <v>0</v>
      </c>
    </row>
    <row r="325" spans="1:58" ht="30" customHeight="1" x14ac:dyDescent="0.2">
      <c r="A325" s="12"/>
      <c r="B325" s="3"/>
      <c r="C325" s="3"/>
      <c r="D325" s="8"/>
      <c r="E325" s="7"/>
      <c r="F325" s="3"/>
      <c r="G325" s="4"/>
      <c r="H325" s="5"/>
      <c r="I325" s="6"/>
      <c r="J325" s="7"/>
      <c r="K325" s="59">
        <v>5</v>
      </c>
      <c r="L325" s="142"/>
      <c r="M325" s="8"/>
      <c r="N325" s="41" t="s">
        <v>19</v>
      </c>
      <c r="O325" s="45">
        <v>5000</v>
      </c>
      <c r="P325" s="98"/>
      <c r="Q325" s="98"/>
      <c r="R325" s="98"/>
      <c r="S325" s="98">
        <v>1000</v>
      </c>
      <c r="T325" s="98"/>
      <c r="U325" s="98">
        <v>1000</v>
      </c>
      <c r="V325" s="98"/>
      <c r="W325" s="98"/>
      <c r="X325" s="98">
        <f t="shared" si="411"/>
        <v>1000</v>
      </c>
      <c r="Y325" s="98">
        <f t="shared" si="358"/>
        <v>100</v>
      </c>
      <c r="AA325" s="98"/>
      <c r="AB325" s="98"/>
      <c r="AC325" s="98"/>
      <c r="AD325" s="98">
        <f t="shared" si="412"/>
        <v>0</v>
      </c>
      <c r="AE325" s="98">
        <f t="shared" si="405"/>
        <v>0</v>
      </c>
      <c r="AG325" s="98">
        <f t="shared" si="361"/>
        <v>1000</v>
      </c>
      <c r="AH325" s="98">
        <f t="shared" si="362"/>
        <v>100</v>
      </c>
      <c r="AJ325" s="98"/>
      <c r="AK325" s="98"/>
      <c r="AL325" s="98"/>
      <c r="AM325" s="98">
        <f>SUM(AJ325:AL325)</f>
        <v>0</v>
      </c>
      <c r="AN325" s="98">
        <f t="shared" si="407"/>
        <v>0</v>
      </c>
      <c r="AP325" s="98"/>
      <c r="AQ325" s="98"/>
      <c r="AR325" s="98"/>
      <c r="AS325" s="98">
        <f>AP325+AQ325+AR325</f>
        <v>0</v>
      </c>
      <c r="AT325" s="98">
        <f t="shared" si="409"/>
        <v>0</v>
      </c>
      <c r="AV325" s="98">
        <f t="shared" si="413"/>
        <v>0</v>
      </c>
      <c r="AW325" s="98">
        <f t="shared" si="383"/>
        <v>0</v>
      </c>
      <c r="AY325" s="98">
        <f t="shared" si="384"/>
        <v>1000</v>
      </c>
      <c r="AZ325" s="98">
        <f t="shared" si="385"/>
        <v>100</v>
      </c>
      <c r="BB325" s="98">
        <f t="shared" si="396"/>
        <v>0</v>
      </c>
      <c r="BC325" s="98">
        <f t="shared" si="397"/>
        <v>0</v>
      </c>
      <c r="BD325" s="98">
        <f t="shared" si="398"/>
        <v>1000</v>
      </c>
      <c r="BE325" s="483"/>
      <c r="BF325" s="90">
        <f t="shared" si="346"/>
        <v>0</v>
      </c>
    </row>
    <row r="326" spans="1:58" ht="30" customHeight="1" x14ac:dyDescent="0.2">
      <c r="A326" s="12"/>
      <c r="B326" s="3"/>
      <c r="C326" s="3"/>
      <c r="D326" s="8"/>
      <c r="E326" s="7"/>
      <c r="F326" s="3"/>
      <c r="G326" s="4"/>
      <c r="H326" s="5"/>
      <c r="I326" s="6"/>
      <c r="J326" s="7"/>
      <c r="K326" s="59">
        <v>7</v>
      </c>
      <c r="L326" s="142"/>
      <c r="M326" s="8"/>
      <c r="N326" s="41" t="s">
        <v>110</v>
      </c>
      <c r="O326" s="45">
        <v>7000</v>
      </c>
      <c r="P326" s="98"/>
      <c r="Q326" s="98"/>
      <c r="R326" s="98"/>
      <c r="S326" s="98">
        <v>2000</v>
      </c>
      <c r="T326" s="98"/>
      <c r="U326" s="98">
        <v>1000</v>
      </c>
      <c r="V326" s="98">
        <v>0</v>
      </c>
      <c r="W326" s="98"/>
      <c r="X326" s="98">
        <f t="shared" si="411"/>
        <v>1000</v>
      </c>
      <c r="Y326" s="98">
        <f t="shared" si="358"/>
        <v>50</v>
      </c>
      <c r="AA326" s="98">
        <v>1000</v>
      </c>
      <c r="AB326" s="98">
        <v>0</v>
      </c>
      <c r="AC326" s="98">
        <v>0</v>
      </c>
      <c r="AD326" s="98">
        <f t="shared" si="412"/>
        <v>1000</v>
      </c>
      <c r="AE326" s="98">
        <f t="shared" si="405"/>
        <v>50</v>
      </c>
      <c r="AG326" s="98">
        <f t="shared" si="361"/>
        <v>2000</v>
      </c>
      <c r="AH326" s="98">
        <f t="shared" si="362"/>
        <v>100</v>
      </c>
      <c r="AJ326" s="98"/>
      <c r="AK326" s="98"/>
      <c r="AL326" s="98"/>
      <c r="AM326" s="98">
        <f>SUM(AJ326:AL326)</f>
        <v>0</v>
      </c>
      <c r="AN326" s="98">
        <f t="shared" si="407"/>
        <v>0</v>
      </c>
      <c r="AP326" s="98"/>
      <c r="AQ326" s="98"/>
      <c r="AR326" s="98"/>
      <c r="AS326" s="98">
        <f>AP326+AQ326+AR326</f>
        <v>0</v>
      </c>
      <c r="AT326" s="98">
        <f t="shared" si="409"/>
        <v>0</v>
      </c>
      <c r="AV326" s="98">
        <f t="shared" si="413"/>
        <v>0</v>
      </c>
      <c r="AW326" s="98">
        <f t="shared" si="383"/>
        <v>0</v>
      </c>
      <c r="AY326" s="98">
        <f t="shared" si="384"/>
        <v>2000</v>
      </c>
      <c r="AZ326" s="98">
        <f t="shared" si="385"/>
        <v>100</v>
      </c>
      <c r="BB326" s="98">
        <f t="shared" si="396"/>
        <v>0</v>
      </c>
      <c r="BC326" s="98">
        <f t="shared" si="397"/>
        <v>0</v>
      </c>
      <c r="BD326" s="98">
        <f t="shared" si="398"/>
        <v>2000</v>
      </c>
      <c r="BE326" s="483"/>
      <c r="BF326" s="90">
        <f t="shared" si="346"/>
        <v>0</v>
      </c>
    </row>
    <row r="327" spans="1:58" ht="30" hidden="1" customHeight="1" x14ac:dyDescent="0.2">
      <c r="A327" s="12"/>
      <c r="B327" s="3"/>
      <c r="C327" s="3"/>
      <c r="D327" s="8"/>
      <c r="E327" s="7"/>
      <c r="F327" s="3"/>
      <c r="G327" s="21"/>
      <c r="H327" s="72" t="s">
        <v>75</v>
      </c>
      <c r="I327" s="88"/>
      <c r="J327" s="57"/>
      <c r="K327" s="171"/>
      <c r="L327" s="147"/>
      <c r="M327" s="58"/>
      <c r="N327" s="73" t="s">
        <v>101</v>
      </c>
      <c r="O327" s="60">
        <v>90000</v>
      </c>
      <c r="P327" s="104">
        <f>P328</f>
        <v>0</v>
      </c>
      <c r="Q327" s="204">
        <f>Q328</f>
        <v>0</v>
      </c>
      <c r="R327" s="205">
        <f>R328</f>
        <v>0</v>
      </c>
      <c r="S327" s="104">
        <f>S328</f>
        <v>0</v>
      </c>
      <c r="T327" s="104"/>
      <c r="U327" s="104">
        <f>U328</f>
        <v>0</v>
      </c>
      <c r="V327" s="104">
        <f>V328</f>
        <v>0</v>
      </c>
      <c r="W327" s="104">
        <f>W328</f>
        <v>0</v>
      </c>
      <c r="X327" s="104">
        <f>X328</f>
        <v>0</v>
      </c>
      <c r="Y327" s="104" t="e">
        <f t="shared" si="358"/>
        <v>#DIV/0!</v>
      </c>
      <c r="AA327" s="104">
        <f>AA328</f>
        <v>0</v>
      </c>
      <c r="AB327" s="104">
        <f>AB328</f>
        <v>0</v>
      </c>
      <c r="AC327" s="104">
        <f>AC328</f>
        <v>0</v>
      </c>
      <c r="AD327" s="104">
        <f>AD328</f>
        <v>0</v>
      </c>
      <c r="AE327" s="104" t="e">
        <f t="shared" si="360"/>
        <v>#DIV/0!</v>
      </c>
      <c r="AG327" s="104">
        <f t="shared" si="361"/>
        <v>0</v>
      </c>
      <c r="AH327" s="104" t="e">
        <f t="shared" si="362"/>
        <v>#DIV/0!</v>
      </c>
      <c r="AJ327" s="104">
        <f>AJ328</f>
        <v>0</v>
      </c>
      <c r="AK327" s="104">
        <f>AK328</f>
        <v>0</v>
      </c>
      <c r="AL327" s="104">
        <f>AL328</f>
        <v>0</v>
      </c>
      <c r="AM327" s="104">
        <f>AM328</f>
        <v>0</v>
      </c>
      <c r="AN327" s="104" t="e">
        <f t="shared" si="364"/>
        <v>#DIV/0!</v>
      </c>
      <c r="AP327" s="104">
        <f>AP328</f>
        <v>0</v>
      </c>
      <c r="AQ327" s="104">
        <f>AQ328</f>
        <v>0</v>
      </c>
      <c r="AR327" s="104">
        <f>AR328</f>
        <v>0</v>
      </c>
      <c r="AS327" s="104">
        <f>AS328</f>
        <v>0</v>
      </c>
      <c r="AT327" s="104" t="e">
        <f t="shared" si="366"/>
        <v>#DIV/0!</v>
      </c>
      <c r="AV327" s="104">
        <f t="shared" ref="AV327:AV338" si="414">AM327+AS327</f>
        <v>0</v>
      </c>
      <c r="AW327" s="104" t="e">
        <f t="shared" ref="AW327:AW334" si="415">AV327/(S327/100)</f>
        <v>#DIV/0!</v>
      </c>
      <c r="AY327" s="104">
        <f>AG327+AV327</f>
        <v>0</v>
      </c>
      <c r="AZ327" s="354" t="e">
        <f t="shared" ref="AZ327:AZ334" si="416">AY327/(S327/100)</f>
        <v>#DIV/0!</v>
      </c>
      <c r="BB327" s="60">
        <f t="shared" ref="BB327:BB334" si="417">S327-AY327</f>
        <v>0</v>
      </c>
      <c r="BC327" s="104" t="e">
        <f t="shared" ref="BC327:BC334" si="418">BB327/(P327/100)</f>
        <v>#DIV/0!</v>
      </c>
      <c r="BD327" s="104">
        <f t="shared" ref="BD327:BD334" si="419">S327-BB327</f>
        <v>0</v>
      </c>
      <c r="BE327" s="483"/>
      <c r="BF327" s="90">
        <f t="shared" si="346"/>
        <v>0</v>
      </c>
    </row>
    <row r="328" spans="1:58" ht="30" hidden="1" customHeight="1" x14ac:dyDescent="0.2">
      <c r="A328" s="12"/>
      <c r="B328" s="3"/>
      <c r="C328" s="3"/>
      <c r="D328" s="8"/>
      <c r="E328" s="7"/>
      <c r="F328" s="3"/>
      <c r="G328" s="4"/>
      <c r="H328" s="5"/>
      <c r="I328" s="23">
        <v>2</v>
      </c>
      <c r="J328" s="7"/>
      <c r="K328" s="27"/>
      <c r="L328" s="142"/>
      <c r="M328" s="8"/>
      <c r="N328" s="30" t="s">
        <v>126</v>
      </c>
      <c r="O328" s="46">
        <v>90000</v>
      </c>
      <c r="P328" s="100">
        <f>P329+P331</f>
        <v>0</v>
      </c>
      <c r="Q328" s="100">
        <f>Q329+Q331</f>
        <v>0</v>
      </c>
      <c r="R328" s="100">
        <f>R329+R331</f>
        <v>0</v>
      </c>
      <c r="S328" s="100">
        <f>S329+S331</f>
        <v>0</v>
      </c>
      <c r="T328" s="100"/>
      <c r="U328" s="100">
        <f>U329+U331</f>
        <v>0</v>
      </c>
      <c r="V328" s="100">
        <f>V329+V331</f>
        <v>0</v>
      </c>
      <c r="W328" s="100">
        <f>W329+W331</f>
        <v>0</v>
      </c>
      <c r="X328" s="100">
        <f>SUM(U328:W328)</f>
        <v>0</v>
      </c>
      <c r="Y328" s="100" t="e">
        <f t="shared" si="358"/>
        <v>#DIV/0!</v>
      </c>
      <c r="AA328" s="100">
        <f>AA329+AA331</f>
        <v>0</v>
      </c>
      <c r="AB328" s="100">
        <f>AB329+AB331</f>
        <v>0</v>
      </c>
      <c r="AC328" s="100">
        <f>AC329+AC331</f>
        <v>0</v>
      </c>
      <c r="AD328" s="100">
        <f>SUM(AA328:AC328)</f>
        <v>0</v>
      </c>
      <c r="AE328" s="100" t="e">
        <f t="shared" si="360"/>
        <v>#DIV/0!</v>
      </c>
      <c r="AG328" s="100">
        <f t="shared" si="361"/>
        <v>0</v>
      </c>
      <c r="AH328" s="100" t="e">
        <f t="shared" si="362"/>
        <v>#DIV/0!</v>
      </c>
      <c r="AJ328" s="100">
        <f>AJ329+AJ331</f>
        <v>0</v>
      </c>
      <c r="AK328" s="100">
        <f>AK329+AK331</f>
        <v>0</v>
      </c>
      <c r="AL328" s="100">
        <f>AL329+AL331</f>
        <v>0</v>
      </c>
      <c r="AM328" s="100">
        <f>SUM(AJ328:AL328)</f>
        <v>0</v>
      </c>
      <c r="AN328" s="100" t="e">
        <f t="shared" si="364"/>
        <v>#DIV/0!</v>
      </c>
      <c r="AP328" s="100">
        <f>AP329+AP331</f>
        <v>0</v>
      </c>
      <c r="AQ328" s="100">
        <f>AQ329+AQ331</f>
        <v>0</v>
      </c>
      <c r="AR328" s="100">
        <f>AR329+AR331</f>
        <v>0</v>
      </c>
      <c r="AS328" s="100">
        <f t="shared" ref="AS328:AS334" si="420">SUM(AP328:AR328)</f>
        <v>0</v>
      </c>
      <c r="AT328" s="100" t="e">
        <f t="shared" si="366"/>
        <v>#DIV/0!</v>
      </c>
      <c r="AV328" s="100">
        <f t="shared" si="414"/>
        <v>0</v>
      </c>
      <c r="AW328" s="100" t="e">
        <f t="shared" si="415"/>
        <v>#DIV/0!</v>
      </c>
      <c r="AY328" s="100">
        <f>AG328+AV328</f>
        <v>0</v>
      </c>
      <c r="AZ328" s="352" t="e">
        <f t="shared" si="416"/>
        <v>#DIV/0!</v>
      </c>
      <c r="BB328" s="46">
        <f t="shared" si="417"/>
        <v>0</v>
      </c>
      <c r="BC328" s="100" t="e">
        <f t="shared" si="418"/>
        <v>#DIV/0!</v>
      </c>
      <c r="BD328" s="100">
        <f t="shared" si="419"/>
        <v>0</v>
      </c>
      <c r="BE328" s="483"/>
      <c r="BF328" s="90">
        <f t="shared" si="346"/>
        <v>0</v>
      </c>
    </row>
    <row r="329" spans="1:58" ht="30" hidden="1" customHeight="1" x14ac:dyDescent="0.2">
      <c r="A329" s="12"/>
      <c r="B329" s="3"/>
      <c r="C329" s="3"/>
      <c r="D329" s="8"/>
      <c r="E329" s="7"/>
      <c r="F329" s="3"/>
      <c r="G329" s="4"/>
      <c r="H329" s="5"/>
      <c r="I329" s="6"/>
      <c r="J329" s="24" t="s">
        <v>74</v>
      </c>
      <c r="K329" s="27"/>
      <c r="L329" s="142"/>
      <c r="M329" s="8"/>
      <c r="N329" s="31" t="s">
        <v>24</v>
      </c>
      <c r="O329" s="44">
        <v>80000</v>
      </c>
      <c r="P329" s="97">
        <f>P330</f>
        <v>0</v>
      </c>
      <c r="Q329" s="97">
        <f>Q330</f>
        <v>0</v>
      </c>
      <c r="R329" s="97">
        <f>R330</f>
        <v>0</v>
      </c>
      <c r="S329" s="97">
        <f>S330</f>
        <v>0</v>
      </c>
      <c r="T329" s="97"/>
      <c r="U329" s="97">
        <f>U330</f>
        <v>0</v>
      </c>
      <c r="V329" s="97">
        <f>V330</f>
        <v>0</v>
      </c>
      <c r="W329" s="97">
        <f>W330</f>
        <v>0</v>
      </c>
      <c r="X329" s="97">
        <f>X330+X331</f>
        <v>0</v>
      </c>
      <c r="Y329" s="97" t="e">
        <f t="shared" si="358"/>
        <v>#DIV/0!</v>
      </c>
      <c r="AA329" s="97">
        <f>AA330</f>
        <v>0</v>
      </c>
      <c r="AB329" s="97">
        <f>AB330</f>
        <v>0</v>
      </c>
      <c r="AC329" s="97">
        <f>AC330</f>
        <v>0</v>
      </c>
      <c r="AD329" s="97">
        <f>AD330</f>
        <v>0</v>
      </c>
      <c r="AE329" s="97" t="e">
        <f t="shared" si="360"/>
        <v>#DIV/0!</v>
      </c>
      <c r="AG329" s="97">
        <f t="shared" si="361"/>
        <v>0</v>
      </c>
      <c r="AH329" s="97" t="e">
        <f t="shared" si="362"/>
        <v>#DIV/0!</v>
      </c>
      <c r="AJ329" s="97">
        <f>AJ330</f>
        <v>0</v>
      </c>
      <c r="AK329" s="97">
        <f>AK330</f>
        <v>0</v>
      </c>
      <c r="AL329" s="97">
        <f>AL330</f>
        <v>0</v>
      </c>
      <c r="AM329" s="97">
        <f>AJ329+AK329+AL329</f>
        <v>0</v>
      </c>
      <c r="AN329" s="97" t="e">
        <f t="shared" si="364"/>
        <v>#DIV/0!</v>
      </c>
      <c r="AP329" s="97">
        <f>AP330</f>
        <v>0</v>
      </c>
      <c r="AQ329" s="97">
        <f>AQ330</f>
        <v>0</v>
      </c>
      <c r="AR329" s="97">
        <f>AR330</f>
        <v>0</v>
      </c>
      <c r="AS329" s="97">
        <f t="shared" si="420"/>
        <v>0</v>
      </c>
      <c r="AT329" s="97" t="e">
        <f t="shared" si="366"/>
        <v>#DIV/0!</v>
      </c>
      <c r="AV329" s="97">
        <f t="shared" si="414"/>
        <v>0</v>
      </c>
      <c r="AW329" s="97" t="e">
        <f t="shared" si="415"/>
        <v>#DIV/0!</v>
      </c>
      <c r="AY329" s="97">
        <f>AY330</f>
        <v>0</v>
      </c>
      <c r="AZ329" s="350" t="e">
        <f t="shared" si="416"/>
        <v>#DIV/0!</v>
      </c>
      <c r="BB329" s="44">
        <f t="shared" si="417"/>
        <v>0</v>
      </c>
      <c r="BC329" s="97" t="e">
        <f t="shared" si="418"/>
        <v>#DIV/0!</v>
      </c>
      <c r="BD329" s="97">
        <f t="shared" si="419"/>
        <v>0</v>
      </c>
      <c r="BE329" s="483"/>
      <c r="BF329" s="90">
        <f t="shared" si="346"/>
        <v>0</v>
      </c>
    </row>
    <row r="330" spans="1:58" ht="30" hidden="1" customHeight="1" x14ac:dyDescent="0.2">
      <c r="A330" s="12"/>
      <c r="B330" s="3"/>
      <c r="C330" s="3"/>
      <c r="D330" s="8"/>
      <c r="E330" s="7"/>
      <c r="F330" s="3"/>
      <c r="G330" s="4"/>
      <c r="H330" s="5"/>
      <c r="I330" s="6"/>
      <c r="J330" s="7"/>
      <c r="K330" s="59">
        <v>1</v>
      </c>
      <c r="L330" s="142"/>
      <c r="M330" s="8"/>
      <c r="N330" s="41" t="s">
        <v>31</v>
      </c>
      <c r="O330" s="45">
        <v>80000</v>
      </c>
      <c r="P330" s="98"/>
      <c r="Q330" s="98"/>
      <c r="R330" s="98"/>
      <c r="S330" s="98"/>
      <c r="T330" s="98"/>
      <c r="U330" s="98"/>
      <c r="V330" s="98"/>
      <c r="W330" s="98"/>
      <c r="X330" s="98">
        <f>SUM(U330:W330)</f>
        <v>0</v>
      </c>
      <c r="Y330" s="98" t="e">
        <f t="shared" si="358"/>
        <v>#DIV/0!</v>
      </c>
      <c r="AA330" s="98"/>
      <c r="AB330" s="98"/>
      <c r="AC330" s="98"/>
      <c r="AD330" s="98">
        <f>SUM(AA330:AC330)</f>
        <v>0</v>
      </c>
      <c r="AE330" s="98" t="e">
        <f t="shared" si="360"/>
        <v>#DIV/0!</v>
      </c>
      <c r="AG330" s="98">
        <f t="shared" si="361"/>
        <v>0</v>
      </c>
      <c r="AH330" s="98" t="e">
        <f t="shared" si="362"/>
        <v>#DIV/0!</v>
      </c>
      <c r="AJ330" s="98"/>
      <c r="AK330" s="98"/>
      <c r="AL330" s="98"/>
      <c r="AM330" s="98">
        <f>SUM(AJ330:AL330)</f>
        <v>0</v>
      </c>
      <c r="AN330" s="98" t="e">
        <f t="shared" si="364"/>
        <v>#DIV/0!</v>
      </c>
      <c r="AP330" s="98"/>
      <c r="AQ330" s="98"/>
      <c r="AR330" s="98"/>
      <c r="AS330" s="98">
        <f t="shared" si="420"/>
        <v>0</v>
      </c>
      <c r="AT330" s="98" t="e">
        <f t="shared" si="366"/>
        <v>#DIV/0!</v>
      </c>
      <c r="AV330" s="98">
        <f t="shared" si="414"/>
        <v>0</v>
      </c>
      <c r="AW330" s="98" t="e">
        <f t="shared" si="415"/>
        <v>#DIV/0!</v>
      </c>
      <c r="AY330" s="98">
        <f>AG330+AV330</f>
        <v>0</v>
      </c>
      <c r="AZ330" s="353" t="e">
        <f t="shared" si="416"/>
        <v>#DIV/0!</v>
      </c>
      <c r="BB330" s="98">
        <f t="shared" si="417"/>
        <v>0</v>
      </c>
      <c r="BC330" s="98" t="e">
        <f t="shared" si="418"/>
        <v>#DIV/0!</v>
      </c>
      <c r="BD330" s="98">
        <f t="shared" si="419"/>
        <v>0</v>
      </c>
      <c r="BE330" s="483"/>
      <c r="BF330" s="90">
        <f t="shared" si="346"/>
        <v>0</v>
      </c>
    </row>
    <row r="331" spans="1:58" ht="30" hidden="1" customHeight="1" x14ac:dyDescent="0.2">
      <c r="A331" s="12"/>
      <c r="B331" s="3"/>
      <c r="C331" s="3"/>
      <c r="D331" s="8"/>
      <c r="E331" s="7"/>
      <c r="F331" s="3"/>
      <c r="G331" s="4"/>
      <c r="H331" s="5"/>
      <c r="I331" s="6"/>
      <c r="J331" s="24" t="s">
        <v>69</v>
      </c>
      <c r="K331" s="27"/>
      <c r="L331" s="142"/>
      <c r="M331" s="8"/>
      <c r="N331" s="31" t="s">
        <v>16</v>
      </c>
      <c r="O331" s="44">
        <v>10000</v>
      </c>
      <c r="P331" s="97">
        <f>P332+P333+P334</f>
        <v>0</v>
      </c>
      <c r="Q331" s="193">
        <f>Q332+Q333+Q334</f>
        <v>0</v>
      </c>
      <c r="R331" s="194">
        <f>R332+R333+R334</f>
        <v>0</v>
      </c>
      <c r="S331" s="97">
        <f>S332+S333+S334</f>
        <v>0</v>
      </c>
      <c r="T331" s="97"/>
      <c r="U331" s="97">
        <f>U332+U333+U334</f>
        <v>0</v>
      </c>
      <c r="V331" s="97">
        <f>V332+V333+V334</f>
        <v>0</v>
      </c>
      <c r="W331" s="97">
        <f>W332+W333+W334</f>
        <v>0</v>
      </c>
      <c r="X331" s="97">
        <f>SUM(U331:W331)</f>
        <v>0</v>
      </c>
      <c r="Y331" s="97" t="e">
        <f t="shared" si="358"/>
        <v>#DIV/0!</v>
      </c>
      <c r="AA331" s="97">
        <f>AA332+AA333+AA334</f>
        <v>0</v>
      </c>
      <c r="AB331" s="97">
        <f>AB332+AB333+AB334</f>
        <v>0</v>
      </c>
      <c r="AC331" s="97">
        <f>AC332+AC333+AC334</f>
        <v>0</v>
      </c>
      <c r="AD331" s="97">
        <f>SUM(AA331:AC331)</f>
        <v>0</v>
      </c>
      <c r="AE331" s="97" t="e">
        <f t="shared" si="360"/>
        <v>#DIV/0!</v>
      </c>
      <c r="AG331" s="97">
        <f t="shared" si="361"/>
        <v>0</v>
      </c>
      <c r="AH331" s="97" t="e">
        <f t="shared" si="362"/>
        <v>#DIV/0!</v>
      </c>
      <c r="AJ331" s="97">
        <f>AJ332+AJ333+AJ334</f>
        <v>0</v>
      </c>
      <c r="AK331" s="97">
        <f>AK332+AK333+AK334</f>
        <v>0</v>
      </c>
      <c r="AL331" s="97">
        <f>AL332+AL333+AL334</f>
        <v>0</v>
      </c>
      <c r="AM331" s="97">
        <f>SUM(AJ331:AL331)</f>
        <v>0</v>
      </c>
      <c r="AN331" s="97" t="e">
        <f t="shared" si="364"/>
        <v>#DIV/0!</v>
      </c>
      <c r="AP331" s="97">
        <f>AP332+AP333+AP334</f>
        <v>0</v>
      </c>
      <c r="AQ331" s="97">
        <f>AQ332+AQ333+AQ334</f>
        <v>0</v>
      </c>
      <c r="AR331" s="97">
        <f>AR332+AR333+AR334</f>
        <v>0</v>
      </c>
      <c r="AS331" s="97">
        <f t="shared" si="420"/>
        <v>0</v>
      </c>
      <c r="AT331" s="97" t="e">
        <f t="shared" si="366"/>
        <v>#DIV/0!</v>
      </c>
      <c r="AV331" s="97">
        <f t="shared" si="414"/>
        <v>0</v>
      </c>
      <c r="AW331" s="97" t="e">
        <f t="shared" si="415"/>
        <v>#DIV/0!</v>
      </c>
      <c r="AY331" s="97">
        <f>AG331+AV331</f>
        <v>0</v>
      </c>
      <c r="AZ331" s="350" t="e">
        <f t="shared" si="416"/>
        <v>#DIV/0!</v>
      </c>
      <c r="BB331" s="44">
        <f t="shared" si="417"/>
        <v>0</v>
      </c>
      <c r="BC331" s="97" t="e">
        <f t="shared" si="418"/>
        <v>#DIV/0!</v>
      </c>
      <c r="BD331" s="97">
        <f t="shared" si="419"/>
        <v>0</v>
      </c>
      <c r="BE331" s="483"/>
      <c r="BF331" s="90">
        <f t="shared" si="346"/>
        <v>0</v>
      </c>
    </row>
    <row r="332" spans="1:58" ht="30" hidden="1" customHeight="1" x14ac:dyDescent="0.2">
      <c r="A332" s="12"/>
      <c r="B332" s="3"/>
      <c r="C332" s="3"/>
      <c r="D332" s="8"/>
      <c r="E332" s="7"/>
      <c r="F332" s="3"/>
      <c r="G332" s="4"/>
      <c r="H332" s="5"/>
      <c r="I332" s="6"/>
      <c r="J332" s="7"/>
      <c r="K332" s="59">
        <v>2</v>
      </c>
      <c r="L332" s="142"/>
      <c r="M332" s="8"/>
      <c r="N332" s="41" t="s">
        <v>17</v>
      </c>
      <c r="O332" s="45">
        <v>7000</v>
      </c>
      <c r="P332" s="98"/>
      <c r="Q332" s="98"/>
      <c r="R332" s="98"/>
      <c r="S332" s="98"/>
      <c r="T332" s="98"/>
      <c r="U332" s="98"/>
      <c r="V332" s="98"/>
      <c r="W332" s="98"/>
      <c r="X332" s="98">
        <f>SUM(U332:W332)</f>
        <v>0</v>
      </c>
      <c r="Y332" s="98" t="e">
        <f t="shared" si="358"/>
        <v>#DIV/0!</v>
      </c>
      <c r="AA332" s="98"/>
      <c r="AB332" s="98"/>
      <c r="AC332" s="98"/>
      <c r="AD332" s="98">
        <f>SUM(AA332:AC332)</f>
        <v>0</v>
      </c>
      <c r="AE332" s="98" t="e">
        <f t="shared" si="360"/>
        <v>#DIV/0!</v>
      </c>
      <c r="AG332" s="98">
        <f t="shared" si="361"/>
        <v>0</v>
      </c>
      <c r="AH332" s="98" t="e">
        <f t="shared" si="362"/>
        <v>#DIV/0!</v>
      </c>
      <c r="AJ332" s="98"/>
      <c r="AK332" s="98"/>
      <c r="AL332" s="98"/>
      <c r="AM332" s="98">
        <f>SUM(AJ332:AL332)</f>
        <v>0</v>
      </c>
      <c r="AN332" s="98" t="e">
        <f t="shared" si="364"/>
        <v>#DIV/0!</v>
      </c>
      <c r="AP332" s="98"/>
      <c r="AQ332" s="98"/>
      <c r="AR332" s="98"/>
      <c r="AS332" s="98">
        <f t="shared" si="420"/>
        <v>0</v>
      </c>
      <c r="AT332" s="98" t="e">
        <f t="shared" si="366"/>
        <v>#DIV/0!</v>
      </c>
      <c r="AV332" s="98">
        <f t="shared" si="414"/>
        <v>0</v>
      </c>
      <c r="AW332" s="98" t="e">
        <f t="shared" si="415"/>
        <v>#DIV/0!</v>
      </c>
      <c r="AY332" s="98">
        <f>AG332+AV332</f>
        <v>0</v>
      </c>
      <c r="AZ332" s="353" t="e">
        <f t="shared" si="416"/>
        <v>#DIV/0!</v>
      </c>
      <c r="BB332" s="98">
        <f t="shared" si="417"/>
        <v>0</v>
      </c>
      <c r="BC332" s="98" t="e">
        <f t="shared" si="418"/>
        <v>#DIV/0!</v>
      </c>
      <c r="BD332" s="98">
        <f t="shared" si="419"/>
        <v>0</v>
      </c>
      <c r="BE332" s="483"/>
      <c r="BF332" s="90">
        <f t="shared" ref="BF332:BF395" si="421">S332-AY332</f>
        <v>0</v>
      </c>
    </row>
    <row r="333" spans="1:58" ht="30" hidden="1" customHeight="1" x14ac:dyDescent="0.2">
      <c r="A333" s="12"/>
      <c r="B333" s="3"/>
      <c r="C333" s="3"/>
      <c r="D333" s="8"/>
      <c r="E333" s="7"/>
      <c r="F333" s="3"/>
      <c r="G333" s="4"/>
      <c r="H333" s="5"/>
      <c r="I333" s="6"/>
      <c r="J333" s="7"/>
      <c r="K333" s="59">
        <v>5</v>
      </c>
      <c r="L333" s="142"/>
      <c r="M333" s="8"/>
      <c r="N333" s="41" t="s">
        <v>19</v>
      </c>
      <c r="O333" s="45">
        <v>1000</v>
      </c>
      <c r="P333" s="98"/>
      <c r="Q333" s="98"/>
      <c r="R333" s="98"/>
      <c r="S333" s="98"/>
      <c r="T333" s="98"/>
      <c r="U333" s="98"/>
      <c r="V333" s="98"/>
      <c r="W333" s="98"/>
      <c r="X333" s="98">
        <f>SUM(U333:W333)</f>
        <v>0</v>
      </c>
      <c r="Y333" s="98" t="e">
        <f t="shared" si="358"/>
        <v>#DIV/0!</v>
      </c>
      <c r="AA333" s="98"/>
      <c r="AB333" s="98"/>
      <c r="AC333" s="98"/>
      <c r="AD333" s="98">
        <f>SUM(AA333:AC333)</f>
        <v>0</v>
      </c>
      <c r="AE333" s="98" t="e">
        <f t="shared" si="360"/>
        <v>#DIV/0!</v>
      </c>
      <c r="AG333" s="98">
        <f t="shared" si="361"/>
        <v>0</v>
      </c>
      <c r="AH333" s="98" t="e">
        <f t="shared" si="362"/>
        <v>#DIV/0!</v>
      </c>
      <c r="AJ333" s="98"/>
      <c r="AK333" s="98"/>
      <c r="AL333" s="98"/>
      <c r="AM333" s="98">
        <f>SUM(AJ333:AL333)</f>
        <v>0</v>
      </c>
      <c r="AN333" s="98" t="e">
        <f t="shared" si="364"/>
        <v>#DIV/0!</v>
      </c>
      <c r="AP333" s="98"/>
      <c r="AQ333" s="98"/>
      <c r="AR333" s="98"/>
      <c r="AS333" s="98">
        <f t="shared" si="420"/>
        <v>0</v>
      </c>
      <c r="AT333" s="98" t="e">
        <f t="shared" si="366"/>
        <v>#DIV/0!</v>
      </c>
      <c r="AV333" s="98">
        <f t="shared" si="414"/>
        <v>0</v>
      </c>
      <c r="AW333" s="98" t="e">
        <f t="shared" si="415"/>
        <v>#DIV/0!</v>
      </c>
      <c r="AY333" s="98">
        <f>AG333+AV333</f>
        <v>0</v>
      </c>
      <c r="AZ333" s="353" t="e">
        <f t="shared" si="416"/>
        <v>#DIV/0!</v>
      </c>
      <c r="BB333" s="98">
        <f t="shared" si="417"/>
        <v>0</v>
      </c>
      <c r="BC333" s="98" t="e">
        <f t="shared" si="418"/>
        <v>#DIV/0!</v>
      </c>
      <c r="BD333" s="98">
        <f t="shared" si="419"/>
        <v>0</v>
      </c>
      <c r="BE333" s="483"/>
      <c r="BF333" s="90">
        <f t="shared" si="421"/>
        <v>0</v>
      </c>
    </row>
    <row r="334" spans="1:58" ht="30" hidden="1" customHeight="1" x14ac:dyDescent="0.2">
      <c r="A334" s="12"/>
      <c r="B334" s="3"/>
      <c r="C334" s="3"/>
      <c r="D334" s="8"/>
      <c r="E334" s="7"/>
      <c r="F334" s="3"/>
      <c r="G334" s="4"/>
      <c r="H334" s="5"/>
      <c r="I334" s="6"/>
      <c r="J334" s="7"/>
      <c r="K334" s="59">
        <v>7</v>
      </c>
      <c r="L334" s="142"/>
      <c r="M334" s="8"/>
      <c r="N334" s="41" t="s">
        <v>110</v>
      </c>
      <c r="O334" s="45">
        <v>2000</v>
      </c>
      <c r="P334" s="98"/>
      <c r="Q334" s="98"/>
      <c r="R334" s="98"/>
      <c r="S334" s="98"/>
      <c r="T334" s="98"/>
      <c r="U334" s="98"/>
      <c r="V334" s="98"/>
      <c r="W334" s="98"/>
      <c r="X334" s="98">
        <f>SUM(U334:W334)</f>
        <v>0</v>
      </c>
      <c r="Y334" s="98" t="e">
        <f t="shared" si="358"/>
        <v>#DIV/0!</v>
      </c>
      <c r="AA334" s="98"/>
      <c r="AB334" s="98"/>
      <c r="AC334" s="98"/>
      <c r="AD334" s="98">
        <f>SUM(AA334:AC334)</f>
        <v>0</v>
      </c>
      <c r="AE334" s="98" t="e">
        <f t="shared" si="360"/>
        <v>#DIV/0!</v>
      </c>
      <c r="AG334" s="98">
        <f t="shared" si="361"/>
        <v>0</v>
      </c>
      <c r="AH334" s="98" t="e">
        <f t="shared" si="362"/>
        <v>#DIV/0!</v>
      </c>
      <c r="AJ334" s="98"/>
      <c r="AK334" s="98"/>
      <c r="AL334" s="98"/>
      <c r="AM334" s="98">
        <f>SUM(AJ334:AL334)</f>
        <v>0</v>
      </c>
      <c r="AN334" s="98" t="e">
        <f t="shared" si="364"/>
        <v>#DIV/0!</v>
      </c>
      <c r="AP334" s="98"/>
      <c r="AQ334" s="98"/>
      <c r="AR334" s="98"/>
      <c r="AS334" s="98">
        <f t="shared" si="420"/>
        <v>0</v>
      </c>
      <c r="AT334" s="98" t="e">
        <f t="shared" si="366"/>
        <v>#DIV/0!</v>
      </c>
      <c r="AV334" s="98">
        <f t="shared" si="414"/>
        <v>0</v>
      </c>
      <c r="AW334" s="98" t="e">
        <f t="shared" si="415"/>
        <v>#DIV/0!</v>
      </c>
      <c r="AY334" s="98">
        <f>AG334+AV334</f>
        <v>0</v>
      </c>
      <c r="AZ334" s="353" t="e">
        <f t="shared" si="416"/>
        <v>#DIV/0!</v>
      </c>
      <c r="BB334" s="98">
        <f t="shared" si="417"/>
        <v>0</v>
      </c>
      <c r="BC334" s="98" t="e">
        <f t="shared" si="418"/>
        <v>#DIV/0!</v>
      </c>
      <c r="BD334" s="98">
        <f t="shared" si="419"/>
        <v>0</v>
      </c>
      <c r="BE334" s="483"/>
      <c r="BF334" s="90">
        <f t="shared" si="421"/>
        <v>0</v>
      </c>
    </row>
    <row r="335" spans="1:58" ht="30" hidden="1" customHeight="1" x14ac:dyDescent="0.2">
      <c r="A335" s="12"/>
      <c r="B335" s="3"/>
      <c r="C335" s="3"/>
      <c r="D335" s="8"/>
      <c r="E335" s="7"/>
      <c r="F335" s="3"/>
      <c r="G335" s="4"/>
      <c r="H335" s="219" t="s">
        <v>164</v>
      </c>
      <c r="I335" s="220"/>
      <c r="J335" s="221"/>
      <c r="K335" s="222"/>
      <c r="L335" s="222"/>
      <c r="M335" s="223"/>
      <c r="N335" s="224" t="s">
        <v>165</v>
      </c>
      <c r="O335" s="225">
        <v>0</v>
      </c>
      <c r="P335" s="226">
        <f>P336</f>
        <v>0</v>
      </c>
      <c r="Q335" s="226">
        <f t="shared" ref="Q335:R337" si="422">Q336</f>
        <v>0</v>
      </c>
      <c r="R335" s="226">
        <f t="shared" si="422"/>
        <v>0</v>
      </c>
      <c r="S335" s="226">
        <f>S336</f>
        <v>0</v>
      </c>
      <c r="T335" s="226"/>
      <c r="U335" s="226">
        <f t="shared" ref="U335:W337" si="423">U336</f>
        <v>0</v>
      </c>
      <c r="V335" s="226">
        <f t="shared" si="423"/>
        <v>0</v>
      </c>
      <c r="W335" s="226">
        <f t="shared" si="423"/>
        <v>0</v>
      </c>
      <c r="X335" s="226">
        <f>U335+V335+W335</f>
        <v>0</v>
      </c>
      <c r="Y335" s="226" t="e">
        <f t="shared" si="358"/>
        <v>#DIV/0!</v>
      </c>
      <c r="AA335" s="226">
        <f t="shared" ref="AA335:AC337" si="424">AA336</f>
        <v>0</v>
      </c>
      <c r="AB335" s="226">
        <f t="shared" si="424"/>
        <v>0</v>
      </c>
      <c r="AC335" s="226">
        <f t="shared" si="424"/>
        <v>0</v>
      </c>
      <c r="AD335" s="226">
        <f>AA335+AB335+AC335</f>
        <v>0</v>
      </c>
      <c r="AE335" s="226" t="e">
        <f t="shared" si="360"/>
        <v>#DIV/0!</v>
      </c>
      <c r="AG335" s="226">
        <f t="shared" si="361"/>
        <v>0</v>
      </c>
      <c r="AH335" s="226" t="e">
        <f t="shared" si="362"/>
        <v>#DIV/0!</v>
      </c>
      <c r="AJ335" s="226">
        <f t="shared" ref="AJ335:AL337" si="425">AJ336</f>
        <v>0</v>
      </c>
      <c r="AK335" s="226">
        <f t="shared" si="425"/>
        <v>0</v>
      </c>
      <c r="AL335" s="226">
        <f t="shared" si="425"/>
        <v>0</v>
      </c>
      <c r="AM335" s="226">
        <f>AJ335+AK335+AL335</f>
        <v>0</v>
      </c>
      <c r="AN335" s="226" t="e">
        <f t="shared" si="364"/>
        <v>#DIV/0!</v>
      </c>
      <c r="AP335" s="226">
        <f t="shared" ref="AP335:AS337" si="426">AP336</f>
        <v>0</v>
      </c>
      <c r="AQ335" s="226">
        <f t="shared" si="426"/>
        <v>0</v>
      </c>
      <c r="AR335" s="226">
        <f t="shared" si="426"/>
        <v>0</v>
      </c>
      <c r="AS335" s="226">
        <f>AP335+AQ335+AR335</f>
        <v>0</v>
      </c>
      <c r="AT335" s="226" t="e">
        <f t="shared" si="366"/>
        <v>#DIV/0!</v>
      </c>
      <c r="AV335" s="226">
        <f t="shared" si="414"/>
        <v>0</v>
      </c>
      <c r="AW335" s="226" t="e">
        <f t="shared" si="383"/>
        <v>#DIV/0!</v>
      </c>
      <c r="AY335" s="226">
        <f t="shared" si="384"/>
        <v>0</v>
      </c>
      <c r="AZ335" s="226" t="e">
        <f t="shared" si="385"/>
        <v>#DIV/0!</v>
      </c>
      <c r="BB335" s="225">
        <f t="shared" ref="BB335:BB345" si="427">S335-AY335</f>
        <v>0</v>
      </c>
      <c r="BC335" s="226" t="e">
        <f t="shared" ref="BC335:BC345" si="428">BB335/(S335/100)</f>
        <v>#DIV/0!</v>
      </c>
      <c r="BD335" s="226">
        <f t="shared" ref="BD335:BD345" si="429">S335-BB335</f>
        <v>0</v>
      </c>
      <c r="BE335" s="483"/>
      <c r="BF335" s="90">
        <f t="shared" si="421"/>
        <v>0</v>
      </c>
    </row>
    <row r="336" spans="1:58" ht="30" hidden="1" customHeight="1" thickBot="1" x14ac:dyDescent="0.25">
      <c r="A336" s="12"/>
      <c r="B336" s="3"/>
      <c r="C336" s="3"/>
      <c r="D336" s="8"/>
      <c r="E336" s="7"/>
      <c r="F336" s="3"/>
      <c r="G336" s="4"/>
      <c r="H336" s="5"/>
      <c r="I336" s="23">
        <v>2</v>
      </c>
      <c r="J336" s="7"/>
      <c r="K336" s="3"/>
      <c r="L336" s="3"/>
      <c r="M336" s="8"/>
      <c r="N336" s="30" t="s">
        <v>126</v>
      </c>
      <c r="O336" s="46">
        <v>0</v>
      </c>
      <c r="P336" s="95">
        <f>P337</f>
        <v>0</v>
      </c>
      <c r="Q336" s="95">
        <f t="shared" si="422"/>
        <v>0</v>
      </c>
      <c r="R336" s="95">
        <f t="shared" si="422"/>
        <v>0</v>
      </c>
      <c r="S336" s="95">
        <f>S337</f>
        <v>0</v>
      </c>
      <c r="T336" s="95"/>
      <c r="U336" s="95">
        <f t="shared" si="423"/>
        <v>0</v>
      </c>
      <c r="V336" s="95">
        <f t="shared" si="423"/>
        <v>0</v>
      </c>
      <c r="W336" s="95">
        <f t="shared" si="423"/>
        <v>0</v>
      </c>
      <c r="X336" s="95">
        <f>U336+V336+W336</f>
        <v>0</v>
      </c>
      <c r="Y336" s="95" t="e">
        <f t="shared" si="358"/>
        <v>#DIV/0!</v>
      </c>
      <c r="AA336" s="95">
        <f t="shared" si="424"/>
        <v>0</v>
      </c>
      <c r="AB336" s="95">
        <f t="shared" si="424"/>
        <v>0</v>
      </c>
      <c r="AC336" s="95">
        <f t="shared" si="424"/>
        <v>0</v>
      </c>
      <c r="AD336" s="95">
        <f>AA336+AB336+AC336</f>
        <v>0</v>
      </c>
      <c r="AE336" s="95" t="e">
        <f t="shared" si="360"/>
        <v>#DIV/0!</v>
      </c>
      <c r="AG336" s="95">
        <f t="shared" si="361"/>
        <v>0</v>
      </c>
      <c r="AH336" s="95" t="e">
        <f t="shared" si="362"/>
        <v>#DIV/0!</v>
      </c>
      <c r="AJ336" s="95">
        <f t="shared" si="425"/>
        <v>0</v>
      </c>
      <c r="AK336" s="95">
        <f t="shared" si="425"/>
        <v>0</v>
      </c>
      <c r="AL336" s="95">
        <f t="shared" si="425"/>
        <v>0</v>
      </c>
      <c r="AM336" s="95">
        <f>AJ336+AK336+AL336</f>
        <v>0</v>
      </c>
      <c r="AN336" s="95" t="e">
        <f t="shared" si="364"/>
        <v>#DIV/0!</v>
      </c>
      <c r="AP336" s="95">
        <f t="shared" si="426"/>
        <v>0</v>
      </c>
      <c r="AQ336" s="95">
        <f t="shared" si="426"/>
        <v>0</v>
      </c>
      <c r="AR336" s="95">
        <f t="shared" si="426"/>
        <v>0</v>
      </c>
      <c r="AS336" s="95">
        <f t="shared" si="426"/>
        <v>0</v>
      </c>
      <c r="AT336" s="95" t="e">
        <f t="shared" si="366"/>
        <v>#DIV/0!</v>
      </c>
      <c r="AV336" s="95">
        <f t="shared" si="414"/>
        <v>0</v>
      </c>
      <c r="AW336" s="95" t="e">
        <f t="shared" si="383"/>
        <v>#DIV/0!</v>
      </c>
      <c r="AY336" s="95">
        <f t="shared" si="384"/>
        <v>0</v>
      </c>
      <c r="AZ336" s="95" t="e">
        <f t="shared" si="385"/>
        <v>#DIV/0!</v>
      </c>
      <c r="BB336" s="46">
        <f t="shared" si="427"/>
        <v>0</v>
      </c>
      <c r="BC336" s="95" t="e">
        <f t="shared" si="428"/>
        <v>#DIV/0!</v>
      </c>
      <c r="BD336" s="95">
        <f t="shared" si="429"/>
        <v>0</v>
      </c>
      <c r="BE336" s="483"/>
      <c r="BF336" s="90">
        <f t="shared" si="421"/>
        <v>0</v>
      </c>
    </row>
    <row r="337" spans="1:58" ht="30" hidden="1" customHeight="1" thickBot="1" x14ac:dyDescent="0.25">
      <c r="A337" s="12"/>
      <c r="B337" s="3"/>
      <c r="C337" s="3"/>
      <c r="D337" s="8"/>
      <c r="E337" s="7"/>
      <c r="F337" s="3"/>
      <c r="G337" s="4"/>
      <c r="H337" s="19"/>
      <c r="I337" s="20"/>
      <c r="J337" s="24" t="s">
        <v>74</v>
      </c>
      <c r="K337" s="10"/>
      <c r="L337" s="10"/>
      <c r="M337" s="11"/>
      <c r="N337" s="31" t="s">
        <v>24</v>
      </c>
      <c r="O337" s="44">
        <v>0</v>
      </c>
      <c r="P337" s="62">
        <f>P338</f>
        <v>0</v>
      </c>
      <c r="Q337" s="62">
        <f t="shared" si="422"/>
        <v>0</v>
      </c>
      <c r="R337" s="62">
        <f t="shared" si="422"/>
        <v>0</v>
      </c>
      <c r="S337" s="62">
        <f>S338</f>
        <v>0</v>
      </c>
      <c r="T337" s="62"/>
      <c r="U337" s="62">
        <f>U338</f>
        <v>0</v>
      </c>
      <c r="V337" s="62">
        <f t="shared" si="423"/>
        <v>0</v>
      </c>
      <c r="W337" s="62">
        <f t="shared" si="423"/>
        <v>0</v>
      </c>
      <c r="X337" s="62">
        <f>U337+V337+W337</f>
        <v>0</v>
      </c>
      <c r="Y337" s="50" t="e">
        <f>X337/(S337/100)</f>
        <v>#DIV/0!</v>
      </c>
      <c r="AA337" s="62">
        <f>AA338</f>
        <v>0</v>
      </c>
      <c r="AB337" s="62">
        <f t="shared" si="424"/>
        <v>0</v>
      </c>
      <c r="AC337" s="62">
        <f t="shared" si="424"/>
        <v>0</v>
      </c>
      <c r="AD337" s="62">
        <f>AA337+AB337+AC337</f>
        <v>0</v>
      </c>
      <c r="AE337" s="96" t="e">
        <f>AD337/(S337/100)</f>
        <v>#DIV/0!</v>
      </c>
      <c r="AG337" s="62">
        <f>X337+AD337</f>
        <v>0</v>
      </c>
      <c r="AH337" s="62" t="e">
        <f>AG337/(S337/100)</f>
        <v>#DIV/0!</v>
      </c>
      <c r="AJ337" s="62">
        <f>AJ338</f>
        <v>0</v>
      </c>
      <c r="AK337" s="62">
        <f t="shared" si="425"/>
        <v>0</v>
      </c>
      <c r="AL337" s="62">
        <f t="shared" si="425"/>
        <v>0</v>
      </c>
      <c r="AM337" s="62">
        <f>AJ337+AK337+AL337</f>
        <v>0</v>
      </c>
      <c r="AN337" s="96" t="e">
        <f>AM337/(S337/100)</f>
        <v>#DIV/0!</v>
      </c>
      <c r="AP337" s="62">
        <f>AP338</f>
        <v>0</v>
      </c>
      <c r="AQ337" s="62">
        <f t="shared" si="426"/>
        <v>0</v>
      </c>
      <c r="AR337" s="62">
        <f t="shared" si="426"/>
        <v>0</v>
      </c>
      <c r="AS337" s="62">
        <f>AP337+AQ337+AR337</f>
        <v>0</v>
      </c>
      <c r="AT337" s="96" t="e">
        <f>AS337/(S337/100)</f>
        <v>#DIV/0!</v>
      </c>
      <c r="AV337" s="62">
        <f t="shared" si="414"/>
        <v>0</v>
      </c>
      <c r="AW337" s="50" t="e">
        <f>AV337/(S337/100)</f>
        <v>#DIV/0!</v>
      </c>
      <c r="AY337" s="62">
        <f>AG337+AV337</f>
        <v>0</v>
      </c>
      <c r="AZ337" s="62" t="e">
        <f>AY337/(S337/100)</f>
        <v>#DIV/0!</v>
      </c>
      <c r="BB337" s="44">
        <f t="shared" si="427"/>
        <v>0</v>
      </c>
      <c r="BC337" s="62" t="e">
        <f t="shared" si="428"/>
        <v>#DIV/0!</v>
      </c>
      <c r="BD337" s="62">
        <f t="shared" si="429"/>
        <v>0</v>
      </c>
      <c r="BE337" s="483"/>
      <c r="BF337" s="90">
        <f t="shared" si="421"/>
        <v>0</v>
      </c>
    </row>
    <row r="338" spans="1:58" ht="30" hidden="1" customHeight="1" x14ac:dyDescent="0.2">
      <c r="A338" s="12"/>
      <c r="B338" s="3"/>
      <c r="C338" s="3"/>
      <c r="D338" s="8"/>
      <c r="E338" s="7"/>
      <c r="F338" s="3"/>
      <c r="G338" s="4"/>
      <c r="H338" s="5"/>
      <c r="I338" s="6"/>
      <c r="J338" s="7"/>
      <c r="K338" s="59">
        <v>1</v>
      </c>
      <c r="L338" s="142"/>
      <c r="M338" s="8"/>
      <c r="N338" s="41" t="s">
        <v>31</v>
      </c>
      <c r="O338" s="45">
        <v>0</v>
      </c>
      <c r="P338" s="98"/>
      <c r="Q338" s="98"/>
      <c r="R338" s="98"/>
      <c r="S338" s="98"/>
      <c r="T338" s="98"/>
      <c r="U338" s="98"/>
      <c r="V338" s="98"/>
      <c r="W338" s="98"/>
      <c r="X338" s="98">
        <f>U338+V338+W338</f>
        <v>0</v>
      </c>
      <c r="Y338" s="50" t="e">
        <f>X338/(S338/100)</f>
        <v>#DIV/0!</v>
      </c>
      <c r="AA338" s="98"/>
      <c r="AB338" s="98"/>
      <c r="AC338" s="98"/>
      <c r="AD338" s="98">
        <f>AA338+AB338+AC338</f>
        <v>0</v>
      </c>
      <c r="AE338" s="96" t="e">
        <f>AD338/(S338/100)</f>
        <v>#DIV/0!</v>
      </c>
      <c r="AG338" s="98">
        <f>X338+AD338</f>
        <v>0</v>
      </c>
      <c r="AH338" s="98" t="e">
        <f>AG338/(S338/100)</f>
        <v>#DIV/0!</v>
      </c>
      <c r="AJ338" s="98"/>
      <c r="AK338" s="98"/>
      <c r="AL338" s="98"/>
      <c r="AM338" s="98">
        <f>AJ338+AK338+AL338</f>
        <v>0</v>
      </c>
      <c r="AN338" s="96" t="e">
        <f>AM338/(S338/100)</f>
        <v>#DIV/0!</v>
      </c>
      <c r="AP338" s="98"/>
      <c r="AQ338" s="98"/>
      <c r="AR338" s="98"/>
      <c r="AS338" s="98">
        <f>AP338+AQ338+AR338</f>
        <v>0</v>
      </c>
      <c r="AT338" s="96" t="e">
        <f>AS338/(S338/100)</f>
        <v>#DIV/0!</v>
      </c>
      <c r="AV338" s="98">
        <f t="shared" si="414"/>
        <v>0</v>
      </c>
      <c r="AW338" s="50" t="e">
        <f>AV338/(S338/100)</f>
        <v>#DIV/0!</v>
      </c>
      <c r="AY338" s="98">
        <f>AG338+AV338</f>
        <v>0</v>
      </c>
      <c r="AZ338" s="98" t="e">
        <f>AY338/(S338/100)</f>
        <v>#DIV/0!</v>
      </c>
      <c r="BB338" s="98">
        <f t="shared" si="427"/>
        <v>0</v>
      </c>
      <c r="BC338" s="98" t="e">
        <f t="shared" si="428"/>
        <v>#DIV/0!</v>
      </c>
      <c r="BD338" s="98">
        <f t="shared" si="429"/>
        <v>0</v>
      </c>
      <c r="BE338" s="483"/>
      <c r="BF338" s="90">
        <f t="shared" si="421"/>
        <v>0</v>
      </c>
    </row>
    <row r="339" spans="1:58" ht="30" customHeight="1" x14ac:dyDescent="0.2">
      <c r="A339" s="12"/>
      <c r="B339" s="3"/>
      <c r="C339" s="13" t="s">
        <v>71</v>
      </c>
      <c r="D339" s="8"/>
      <c r="E339" s="7"/>
      <c r="F339" s="3"/>
      <c r="G339" s="4"/>
      <c r="H339" s="5"/>
      <c r="I339" s="6"/>
      <c r="J339" s="7"/>
      <c r="K339" s="27"/>
      <c r="L339" s="142"/>
      <c r="M339" s="8"/>
      <c r="N339" s="236" t="s">
        <v>145</v>
      </c>
      <c r="O339" s="237">
        <v>4931000</v>
      </c>
      <c r="P339" s="238">
        <f>P340+P379</f>
        <v>0</v>
      </c>
      <c r="Q339" s="239">
        <f>Q340+Q379</f>
        <v>0</v>
      </c>
      <c r="R339" s="240">
        <f>R340+R379</f>
        <v>0</v>
      </c>
      <c r="S339" s="238">
        <f>S340+S379</f>
        <v>6153000</v>
      </c>
      <c r="T339" s="238"/>
      <c r="U339" s="238">
        <f>U340+U379</f>
        <v>1044000</v>
      </c>
      <c r="V339" s="238">
        <f>V340+V379</f>
        <v>396000</v>
      </c>
      <c r="W339" s="238">
        <f>W340+W379</f>
        <v>393000</v>
      </c>
      <c r="X339" s="238">
        <f t="shared" ref="X339:X400" si="430">U339+V339+W339</f>
        <v>1833000</v>
      </c>
      <c r="Y339" s="238">
        <f t="shared" ref="Y339:Y401" si="431">X339/(S339/100)</f>
        <v>29.790346172598731</v>
      </c>
      <c r="AA339" s="238">
        <f>AA340+AA379</f>
        <v>476000</v>
      </c>
      <c r="AB339" s="238">
        <f>AB340+AB379</f>
        <v>476000</v>
      </c>
      <c r="AC339" s="238">
        <f>AC340+AC379</f>
        <v>473000</v>
      </c>
      <c r="AD339" s="238">
        <f t="shared" ref="AD339:AD400" si="432">AA339+AB339+AC339</f>
        <v>1425000</v>
      </c>
      <c r="AE339" s="238">
        <f t="shared" ref="AE339:AE401" si="433">AD339/(S339/100)</f>
        <v>23.159434422233058</v>
      </c>
      <c r="AG339" s="238">
        <f t="shared" ref="AG339:AG401" si="434">X339+AD339</f>
        <v>3258000</v>
      </c>
      <c r="AH339" s="238">
        <f t="shared" ref="AH339:AH401" si="435">AG339/(S339/100)</f>
        <v>52.949780594831786</v>
      </c>
      <c r="AJ339" s="238">
        <f>AJ340+AJ379</f>
        <v>551000</v>
      </c>
      <c r="AK339" s="238">
        <f>AK340+AK379</f>
        <v>552000</v>
      </c>
      <c r="AL339" s="238">
        <f>AL340+AL379</f>
        <v>559000</v>
      </c>
      <c r="AM339" s="238">
        <f t="shared" ref="AM339:AM400" si="436">AJ339+AK339+AL339</f>
        <v>1662000</v>
      </c>
      <c r="AN339" s="238">
        <f t="shared" ref="AN339:AN401" si="437">AM339/(S339/100)</f>
        <v>27.011214041930767</v>
      </c>
      <c r="AP339" s="238">
        <f>AP340+AP379</f>
        <v>396000</v>
      </c>
      <c r="AQ339" s="238">
        <f>AQ340+AQ379</f>
        <v>396000</v>
      </c>
      <c r="AR339" s="238">
        <f>AR340+AR379</f>
        <v>441000</v>
      </c>
      <c r="AS339" s="238">
        <f t="shared" ref="AS339:AS400" si="438">AP339+AQ339+AR339</f>
        <v>1233000</v>
      </c>
      <c r="AT339" s="238">
        <f t="shared" ref="AT339:AT401" si="439">AS339/(S339/100)</f>
        <v>20.039005363237447</v>
      </c>
      <c r="AV339" s="238">
        <f t="shared" ref="AV339:AV400" si="440">AM339+AS339</f>
        <v>2895000</v>
      </c>
      <c r="AW339" s="238">
        <f t="shared" ref="AW339:AW401" si="441">AV339/(S339/100)</f>
        <v>47.050219405168214</v>
      </c>
      <c r="AY339" s="238">
        <f t="shared" ref="AY339:AY401" si="442">AG339+AV339</f>
        <v>6153000</v>
      </c>
      <c r="AZ339" s="238">
        <f t="shared" ref="AZ339:AZ401" si="443">AY339/(S339/100)</f>
        <v>100</v>
      </c>
      <c r="BB339" s="237">
        <f t="shared" si="427"/>
        <v>0</v>
      </c>
      <c r="BC339" s="238">
        <f t="shared" si="428"/>
        <v>0</v>
      </c>
      <c r="BD339" s="238">
        <f t="shared" si="429"/>
        <v>6153000</v>
      </c>
      <c r="BE339" s="483"/>
      <c r="BF339" s="90">
        <f t="shared" si="421"/>
        <v>0</v>
      </c>
    </row>
    <row r="340" spans="1:58" ht="30" customHeight="1" x14ac:dyDescent="0.2">
      <c r="A340" s="12"/>
      <c r="B340" s="3"/>
      <c r="C340" s="3"/>
      <c r="D340" s="14" t="s">
        <v>97</v>
      </c>
      <c r="E340" s="7"/>
      <c r="F340" s="3"/>
      <c r="G340" s="4"/>
      <c r="H340" s="5"/>
      <c r="I340" s="6"/>
      <c r="J340" s="7"/>
      <c r="K340" s="27"/>
      <c r="L340" s="142"/>
      <c r="M340" s="8"/>
      <c r="N340" s="195" t="s">
        <v>59</v>
      </c>
      <c r="O340" s="196">
        <v>4541000</v>
      </c>
      <c r="P340" s="197">
        <f>P341</f>
        <v>0</v>
      </c>
      <c r="Q340" s="197">
        <f>Q341</f>
        <v>0</v>
      </c>
      <c r="R340" s="197">
        <f>R341</f>
        <v>0</v>
      </c>
      <c r="S340" s="197">
        <f>S341</f>
        <v>4869000</v>
      </c>
      <c r="T340" s="197"/>
      <c r="U340" s="197">
        <f>U341</f>
        <v>817000</v>
      </c>
      <c r="V340" s="197">
        <f>V341</f>
        <v>288000</v>
      </c>
      <c r="W340" s="197">
        <f>W341</f>
        <v>285000</v>
      </c>
      <c r="X340" s="197">
        <f t="shared" si="430"/>
        <v>1390000</v>
      </c>
      <c r="Y340" s="197">
        <f t="shared" si="431"/>
        <v>28.547956459231877</v>
      </c>
      <c r="AA340" s="197">
        <f>AA341</f>
        <v>347000</v>
      </c>
      <c r="AB340" s="197">
        <f>AB341</f>
        <v>346000</v>
      </c>
      <c r="AC340" s="197">
        <f>AC341</f>
        <v>345000</v>
      </c>
      <c r="AD340" s="197">
        <f t="shared" si="432"/>
        <v>1038000</v>
      </c>
      <c r="AE340" s="197">
        <f t="shared" si="433"/>
        <v>21.318545902649415</v>
      </c>
      <c r="AG340" s="197">
        <f t="shared" si="434"/>
        <v>2428000</v>
      </c>
      <c r="AH340" s="197">
        <f t="shared" si="435"/>
        <v>49.866502361881288</v>
      </c>
      <c r="AJ340" s="197">
        <f>AJ341</f>
        <v>427000</v>
      </c>
      <c r="AK340" s="197">
        <f>AK341</f>
        <v>428000</v>
      </c>
      <c r="AL340" s="197">
        <f>AL341</f>
        <v>428000</v>
      </c>
      <c r="AM340" s="197">
        <f t="shared" si="436"/>
        <v>1283000</v>
      </c>
      <c r="AN340" s="197">
        <f t="shared" si="437"/>
        <v>26.350379954816184</v>
      </c>
      <c r="AP340" s="197">
        <f>AP341</f>
        <v>396000</v>
      </c>
      <c r="AQ340" s="197">
        <f>AQ341</f>
        <v>396000</v>
      </c>
      <c r="AR340" s="197">
        <f>AR341</f>
        <v>366000</v>
      </c>
      <c r="AS340" s="197">
        <f t="shared" si="438"/>
        <v>1158000</v>
      </c>
      <c r="AT340" s="197">
        <f t="shared" si="439"/>
        <v>23.783117683302525</v>
      </c>
      <c r="AV340" s="197">
        <f t="shared" si="440"/>
        <v>2441000</v>
      </c>
      <c r="AW340" s="197">
        <f t="shared" si="441"/>
        <v>50.133497638118712</v>
      </c>
      <c r="AY340" s="197">
        <f t="shared" si="442"/>
        <v>4869000</v>
      </c>
      <c r="AZ340" s="197">
        <f t="shared" si="443"/>
        <v>100</v>
      </c>
      <c r="BB340" s="196">
        <f t="shared" si="427"/>
        <v>0</v>
      </c>
      <c r="BC340" s="197">
        <f t="shared" si="428"/>
        <v>0</v>
      </c>
      <c r="BD340" s="197">
        <f t="shared" si="429"/>
        <v>4869000</v>
      </c>
      <c r="BE340" s="483"/>
      <c r="BF340" s="90">
        <f t="shared" si="421"/>
        <v>0</v>
      </c>
    </row>
    <row r="341" spans="1:58" ht="30" customHeight="1" x14ac:dyDescent="0.2">
      <c r="A341" s="12"/>
      <c r="B341" s="3"/>
      <c r="C341" s="3"/>
      <c r="D341" s="8"/>
      <c r="E341" s="1" t="s">
        <v>73</v>
      </c>
      <c r="F341" s="3"/>
      <c r="G341" s="4"/>
      <c r="H341" s="5"/>
      <c r="I341" s="6"/>
      <c r="J341" s="7"/>
      <c r="K341" s="27"/>
      <c r="L341" s="142"/>
      <c r="M341" s="8"/>
      <c r="N341" s="40" t="s">
        <v>14</v>
      </c>
      <c r="O341" s="43">
        <v>4541000</v>
      </c>
      <c r="P341" s="99">
        <f t="shared" ref="P341:W342" si="444">P342</f>
        <v>0</v>
      </c>
      <c r="Q341" s="50">
        <f t="shared" si="444"/>
        <v>0</v>
      </c>
      <c r="R341" s="192">
        <f t="shared" si="444"/>
        <v>0</v>
      </c>
      <c r="S341" s="99">
        <f t="shared" si="444"/>
        <v>4869000</v>
      </c>
      <c r="T341" s="99"/>
      <c r="U341" s="99">
        <f t="shared" si="444"/>
        <v>817000</v>
      </c>
      <c r="V341" s="99">
        <f t="shared" si="444"/>
        <v>288000</v>
      </c>
      <c r="W341" s="99">
        <f t="shared" si="444"/>
        <v>285000</v>
      </c>
      <c r="X341" s="99">
        <f t="shared" si="430"/>
        <v>1390000</v>
      </c>
      <c r="Y341" s="99">
        <f t="shared" si="431"/>
        <v>28.547956459231877</v>
      </c>
      <c r="AA341" s="99">
        <f t="shared" ref="AA341:AC342" si="445">AA342</f>
        <v>347000</v>
      </c>
      <c r="AB341" s="99">
        <f t="shared" si="445"/>
        <v>346000</v>
      </c>
      <c r="AC341" s="99">
        <f t="shared" si="445"/>
        <v>345000</v>
      </c>
      <c r="AD341" s="99">
        <f t="shared" si="432"/>
        <v>1038000</v>
      </c>
      <c r="AE341" s="99">
        <f t="shared" si="433"/>
        <v>21.318545902649415</v>
      </c>
      <c r="AG341" s="99">
        <f t="shared" si="434"/>
        <v>2428000</v>
      </c>
      <c r="AH341" s="99">
        <f t="shared" si="435"/>
        <v>49.866502361881288</v>
      </c>
      <c r="AJ341" s="99">
        <f t="shared" ref="AJ341:AL342" si="446">AJ342</f>
        <v>427000</v>
      </c>
      <c r="AK341" s="99">
        <f t="shared" si="446"/>
        <v>428000</v>
      </c>
      <c r="AL341" s="99">
        <f t="shared" si="446"/>
        <v>428000</v>
      </c>
      <c r="AM341" s="99">
        <f t="shared" si="436"/>
        <v>1283000</v>
      </c>
      <c r="AN341" s="99">
        <f t="shared" si="437"/>
        <v>26.350379954816184</v>
      </c>
      <c r="AP341" s="99">
        <f t="shared" ref="AP341:AR342" si="447">AP342</f>
        <v>396000</v>
      </c>
      <c r="AQ341" s="99">
        <f t="shared" si="447"/>
        <v>396000</v>
      </c>
      <c r="AR341" s="99">
        <f t="shared" si="447"/>
        <v>366000</v>
      </c>
      <c r="AS341" s="99">
        <f t="shared" si="438"/>
        <v>1158000</v>
      </c>
      <c r="AT341" s="99">
        <f t="shared" si="439"/>
        <v>23.783117683302525</v>
      </c>
      <c r="AV341" s="99">
        <f t="shared" si="440"/>
        <v>2441000</v>
      </c>
      <c r="AW341" s="99">
        <f t="shared" si="441"/>
        <v>50.133497638118712</v>
      </c>
      <c r="AY341" s="99">
        <f t="shared" si="442"/>
        <v>4869000</v>
      </c>
      <c r="AZ341" s="99">
        <f t="shared" si="443"/>
        <v>100</v>
      </c>
      <c r="BB341" s="43">
        <f t="shared" si="427"/>
        <v>0</v>
      </c>
      <c r="BC341" s="99">
        <f t="shared" si="428"/>
        <v>0</v>
      </c>
      <c r="BD341" s="99">
        <f t="shared" si="429"/>
        <v>4869000</v>
      </c>
      <c r="BE341" s="483"/>
      <c r="BF341" s="90">
        <f t="shared" si="421"/>
        <v>0</v>
      </c>
    </row>
    <row r="342" spans="1:58" ht="30" customHeight="1" x14ac:dyDescent="0.2">
      <c r="A342" s="12"/>
      <c r="B342" s="3"/>
      <c r="C342" s="3"/>
      <c r="D342" s="8"/>
      <c r="E342" s="7"/>
      <c r="F342" s="17">
        <v>4</v>
      </c>
      <c r="G342" s="4"/>
      <c r="H342" s="5"/>
      <c r="I342" s="6"/>
      <c r="J342" s="7"/>
      <c r="K342" s="27"/>
      <c r="L342" s="142"/>
      <c r="M342" s="8"/>
      <c r="N342" s="31" t="s">
        <v>41</v>
      </c>
      <c r="O342" s="44">
        <v>4541000</v>
      </c>
      <c r="P342" s="97">
        <f t="shared" si="444"/>
        <v>0</v>
      </c>
      <c r="Q342" s="193">
        <f t="shared" si="444"/>
        <v>0</v>
      </c>
      <c r="R342" s="194">
        <f t="shared" si="444"/>
        <v>0</v>
      </c>
      <c r="S342" s="97">
        <f t="shared" si="444"/>
        <v>4869000</v>
      </c>
      <c r="T342" s="97"/>
      <c r="U342" s="97">
        <f t="shared" si="444"/>
        <v>817000</v>
      </c>
      <c r="V342" s="97">
        <f t="shared" si="444"/>
        <v>288000</v>
      </c>
      <c r="W342" s="97">
        <f t="shared" si="444"/>
        <v>285000</v>
      </c>
      <c r="X342" s="97">
        <f t="shared" si="430"/>
        <v>1390000</v>
      </c>
      <c r="Y342" s="97">
        <f t="shared" si="431"/>
        <v>28.547956459231877</v>
      </c>
      <c r="AA342" s="97">
        <f t="shared" si="445"/>
        <v>347000</v>
      </c>
      <c r="AB342" s="97">
        <f t="shared" si="445"/>
        <v>346000</v>
      </c>
      <c r="AC342" s="97">
        <f t="shared" si="445"/>
        <v>345000</v>
      </c>
      <c r="AD342" s="97">
        <f t="shared" si="432"/>
        <v>1038000</v>
      </c>
      <c r="AE342" s="97">
        <f t="shared" si="433"/>
        <v>21.318545902649415</v>
      </c>
      <c r="AG342" s="97">
        <f t="shared" si="434"/>
        <v>2428000</v>
      </c>
      <c r="AH342" s="97">
        <f t="shared" si="435"/>
        <v>49.866502361881288</v>
      </c>
      <c r="AJ342" s="97">
        <f t="shared" si="446"/>
        <v>427000</v>
      </c>
      <c r="AK342" s="97">
        <f t="shared" si="446"/>
        <v>428000</v>
      </c>
      <c r="AL342" s="97">
        <f t="shared" si="446"/>
        <v>428000</v>
      </c>
      <c r="AM342" s="97">
        <f t="shared" si="436"/>
        <v>1283000</v>
      </c>
      <c r="AN342" s="97">
        <f t="shared" si="437"/>
        <v>26.350379954816184</v>
      </c>
      <c r="AP342" s="97">
        <f t="shared" si="447"/>
        <v>396000</v>
      </c>
      <c r="AQ342" s="97">
        <f t="shared" si="447"/>
        <v>396000</v>
      </c>
      <c r="AR342" s="97">
        <f t="shared" si="447"/>
        <v>366000</v>
      </c>
      <c r="AS342" s="97">
        <f t="shared" si="438"/>
        <v>1158000</v>
      </c>
      <c r="AT342" s="97">
        <f t="shared" si="439"/>
        <v>23.783117683302525</v>
      </c>
      <c r="AV342" s="97">
        <f t="shared" si="440"/>
        <v>2441000</v>
      </c>
      <c r="AW342" s="97">
        <f t="shared" si="441"/>
        <v>50.133497638118712</v>
      </c>
      <c r="AY342" s="97">
        <f t="shared" si="442"/>
        <v>4869000</v>
      </c>
      <c r="AZ342" s="97">
        <f t="shared" si="443"/>
        <v>100</v>
      </c>
      <c r="BB342" s="44">
        <f t="shared" si="427"/>
        <v>0</v>
      </c>
      <c r="BC342" s="97">
        <f t="shared" si="428"/>
        <v>0</v>
      </c>
      <c r="BD342" s="97">
        <f t="shared" si="429"/>
        <v>4869000</v>
      </c>
      <c r="BE342" s="483"/>
      <c r="BF342" s="90">
        <f t="shared" si="421"/>
        <v>0</v>
      </c>
    </row>
    <row r="343" spans="1:58" ht="30" customHeight="1" x14ac:dyDescent="0.2">
      <c r="A343" s="12"/>
      <c r="B343" s="3"/>
      <c r="C343" s="3"/>
      <c r="D343" s="8"/>
      <c r="E343" s="7"/>
      <c r="F343" s="3"/>
      <c r="G343" s="21">
        <v>1</v>
      </c>
      <c r="H343" s="22"/>
      <c r="I343" s="6"/>
      <c r="J343" s="7"/>
      <c r="K343" s="27"/>
      <c r="L343" s="142"/>
      <c r="M343" s="8"/>
      <c r="N343" s="31" t="s">
        <v>112</v>
      </c>
      <c r="O343" s="44">
        <v>4541000</v>
      </c>
      <c r="P343" s="97">
        <f>P344+P357+P367+P378</f>
        <v>0</v>
      </c>
      <c r="Q343" s="193">
        <f>Q344+Q357+Q367+Q378</f>
        <v>0</v>
      </c>
      <c r="R343" s="194">
        <f>R344+R357+R367+R378</f>
        <v>0</v>
      </c>
      <c r="S343" s="97">
        <f>S344+S357+S367+S378</f>
        <v>4869000</v>
      </c>
      <c r="T343" s="97"/>
      <c r="U343" s="97">
        <f>U344+U357+U367+U378</f>
        <v>817000</v>
      </c>
      <c r="V343" s="97">
        <f>V344+V357+V367+V378</f>
        <v>288000</v>
      </c>
      <c r="W343" s="97">
        <f>W344+W357+W367+W378</f>
        <v>285000</v>
      </c>
      <c r="X343" s="97">
        <f t="shared" si="430"/>
        <v>1390000</v>
      </c>
      <c r="Y343" s="97">
        <f t="shared" si="431"/>
        <v>28.547956459231877</v>
      </c>
      <c r="AA343" s="97">
        <f>AA344+AA357+AA367+AA378</f>
        <v>347000</v>
      </c>
      <c r="AB343" s="97">
        <f>AB344+AB357+AB367+AB378</f>
        <v>346000</v>
      </c>
      <c r="AC343" s="97">
        <f>AC344+AC357+AC367+AC378</f>
        <v>345000</v>
      </c>
      <c r="AD343" s="97">
        <f t="shared" si="432"/>
        <v>1038000</v>
      </c>
      <c r="AE343" s="97">
        <f t="shared" si="433"/>
        <v>21.318545902649415</v>
      </c>
      <c r="AG343" s="97">
        <f t="shared" si="434"/>
        <v>2428000</v>
      </c>
      <c r="AH343" s="97">
        <f t="shared" si="435"/>
        <v>49.866502361881288</v>
      </c>
      <c r="AJ343" s="97">
        <f>AJ344+AJ357+AJ367+AJ378</f>
        <v>427000</v>
      </c>
      <c r="AK343" s="97">
        <f>AK344+AK357+AK367+AK378</f>
        <v>428000</v>
      </c>
      <c r="AL343" s="97">
        <f>AL344+AL357+AL367+AL378</f>
        <v>428000</v>
      </c>
      <c r="AM343" s="97">
        <f t="shared" si="436"/>
        <v>1283000</v>
      </c>
      <c r="AN343" s="97">
        <f t="shared" si="437"/>
        <v>26.350379954816184</v>
      </c>
      <c r="AP343" s="97">
        <f>AP344+AP357+AP367+AP378</f>
        <v>396000</v>
      </c>
      <c r="AQ343" s="97">
        <f>AQ344+AQ357+AQ367+AQ378</f>
        <v>396000</v>
      </c>
      <c r="AR343" s="97">
        <f>AR344+AR357+AR367+AR378</f>
        <v>366000</v>
      </c>
      <c r="AS343" s="97">
        <f t="shared" si="438"/>
        <v>1158000</v>
      </c>
      <c r="AT343" s="97">
        <f t="shared" si="439"/>
        <v>23.783117683302525</v>
      </c>
      <c r="AV343" s="97">
        <f t="shared" si="440"/>
        <v>2441000</v>
      </c>
      <c r="AW343" s="97">
        <f t="shared" si="441"/>
        <v>50.133497638118712</v>
      </c>
      <c r="AY343" s="97">
        <f t="shared" si="442"/>
        <v>4869000</v>
      </c>
      <c r="AZ343" s="97">
        <f t="shared" si="443"/>
        <v>100</v>
      </c>
      <c r="BB343" s="44">
        <f t="shared" si="427"/>
        <v>0</v>
      </c>
      <c r="BC343" s="97">
        <f t="shared" si="428"/>
        <v>0</v>
      </c>
      <c r="BD343" s="97">
        <f t="shared" si="429"/>
        <v>4869000</v>
      </c>
      <c r="BE343" s="483"/>
      <c r="BF343" s="90">
        <f t="shared" si="421"/>
        <v>0</v>
      </c>
    </row>
    <row r="344" spans="1:58" ht="30" customHeight="1" x14ac:dyDescent="0.2">
      <c r="A344" s="12"/>
      <c r="B344" s="3"/>
      <c r="C344" s="3"/>
      <c r="D344" s="8"/>
      <c r="E344" s="7"/>
      <c r="F344" s="3"/>
      <c r="G344" s="21"/>
      <c r="H344" s="92" t="s">
        <v>97</v>
      </c>
      <c r="I344" s="6"/>
      <c r="J344" s="7"/>
      <c r="K344" s="27"/>
      <c r="L344" s="142"/>
      <c r="M344" s="8"/>
      <c r="N344" s="31" t="s">
        <v>112</v>
      </c>
      <c r="O344" s="44">
        <v>4141000</v>
      </c>
      <c r="P344" s="97">
        <f>P345</f>
        <v>0</v>
      </c>
      <c r="Q344" s="193">
        <f>Q345</f>
        <v>0</v>
      </c>
      <c r="R344" s="194">
        <f>R345</f>
        <v>0</v>
      </c>
      <c r="S344" s="97">
        <f>S345</f>
        <v>4816000</v>
      </c>
      <c r="T344" s="97"/>
      <c r="U344" s="97">
        <f>U345</f>
        <v>804000</v>
      </c>
      <c r="V344" s="97">
        <f>V345</f>
        <v>280000</v>
      </c>
      <c r="W344" s="97">
        <f>W345</f>
        <v>277000</v>
      </c>
      <c r="X344" s="97">
        <f t="shared" si="430"/>
        <v>1361000</v>
      </c>
      <c r="Y344" s="97">
        <f t="shared" si="431"/>
        <v>28.259966777408639</v>
      </c>
      <c r="AA344" s="97">
        <f>AA345</f>
        <v>345000</v>
      </c>
      <c r="AB344" s="97">
        <f>AB345</f>
        <v>345000</v>
      </c>
      <c r="AC344" s="97">
        <f>AC345</f>
        <v>343000</v>
      </c>
      <c r="AD344" s="97">
        <f t="shared" si="432"/>
        <v>1033000</v>
      </c>
      <c r="AE344" s="97">
        <f t="shared" si="433"/>
        <v>21.449335548172758</v>
      </c>
      <c r="AG344" s="97">
        <f t="shared" si="434"/>
        <v>2394000</v>
      </c>
      <c r="AH344" s="97">
        <f t="shared" si="435"/>
        <v>49.709302325581397</v>
      </c>
      <c r="AJ344" s="97">
        <f>AJ345</f>
        <v>425000</v>
      </c>
      <c r="AK344" s="97">
        <f>AK345</f>
        <v>425000</v>
      </c>
      <c r="AL344" s="97">
        <f>AL345</f>
        <v>425000</v>
      </c>
      <c r="AM344" s="97">
        <f t="shared" si="436"/>
        <v>1275000</v>
      </c>
      <c r="AN344" s="97">
        <f t="shared" si="437"/>
        <v>26.474252491694351</v>
      </c>
      <c r="AP344" s="97">
        <f>AP345</f>
        <v>393000</v>
      </c>
      <c r="AQ344" s="97">
        <f>AQ345</f>
        <v>393000</v>
      </c>
      <c r="AR344" s="97">
        <f>AR345</f>
        <v>361000</v>
      </c>
      <c r="AS344" s="97">
        <f t="shared" si="438"/>
        <v>1147000</v>
      </c>
      <c r="AT344" s="97">
        <f t="shared" si="439"/>
        <v>23.816445182724252</v>
      </c>
      <c r="AV344" s="97">
        <f t="shared" si="440"/>
        <v>2422000</v>
      </c>
      <c r="AW344" s="97">
        <f t="shared" si="441"/>
        <v>50.290697674418603</v>
      </c>
      <c r="AY344" s="97">
        <f t="shared" si="442"/>
        <v>4816000</v>
      </c>
      <c r="AZ344" s="97">
        <f t="shared" si="443"/>
        <v>100</v>
      </c>
      <c r="BB344" s="44">
        <f t="shared" si="427"/>
        <v>0</v>
      </c>
      <c r="BC344" s="97">
        <f t="shared" si="428"/>
        <v>0</v>
      </c>
      <c r="BD344" s="97">
        <f t="shared" si="429"/>
        <v>4816000</v>
      </c>
      <c r="BE344" s="483"/>
      <c r="BF344" s="90">
        <f t="shared" si="421"/>
        <v>0</v>
      </c>
    </row>
    <row r="345" spans="1:58" ht="30" customHeight="1" thickBot="1" x14ac:dyDescent="0.25">
      <c r="A345" s="12"/>
      <c r="B345" s="3"/>
      <c r="C345" s="3"/>
      <c r="D345" s="8"/>
      <c r="E345" s="7"/>
      <c r="F345" s="3"/>
      <c r="G345" s="4"/>
      <c r="H345" s="5"/>
      <c r="I345" s="23">
        <v>2</v>
      </c>
      <c r="J345" s="7"/>
      <c r="K345" s="27"/>
      <c r="L345" s="142"/>
      <c r="M345" s="8"/>
      <c r="N345" s="30" t="s">
        <v>126</v>
      </c>
      <c r="O345" s="46">
        <v>4141000</v>
      </c>
      <c r="P345" s="100">
        <f>P346+P349+P352</f>
        <v>0</v>
      </c>
      <c r="Q345" s="202">
        <f>Q346+Q349+Q352</f>
        <v>0</v>
      </c>
      <c r="R345" s="203">
        <f>R346+R349+R352</f>
        <v>0</v>
      </c>
      <c r="S345" s="100">
        <f>S346+S349+S352</f>
        <v>4816000</v>
      </c>
      <c r="T345" s="100"/>
      <c r="U345" s="100">
        <f>U346+U349+U352</f>
        <v>804000</v>
      </c>
      <c r="V345" s="100">
        <f>V346+V349+V352</f>
        <v>280000</v>
      </c>
      <c r="W345" s="100">
        <f>W346+W349+W352</f>
        <v>277000</v>
      </c>
      <c r="X345" s="100">
        <f t="shared" si="430"/>
        <v>1361000</v>
      </c>
      <c r="Y345" s="100">
        <f t="shared" si="431"/>
        <v>28.259966777408639</v>
      </c>
      <c r="AA345" s="100">
        <f>AA346+AA349+AA352</f>
        <v>345000</v>
      </c>
      <c r="AB345" s="100">
        <f>AB346+AB349+AB352</f>
        <v>345000</v>
      </c>
      <c r="AC345" s="100">
        <f>AC346+AC349+AC352</f>
        <v>343000</v>
      </c>
      <c r="AD345" s="100">
        <f t="shared" si="432"/>
        <v>1033000</v>
      </c>
      <c r="AE345" s="100">
        <f t="shared" si="433"/>
        <v>21.449335548172758</v>
      </c>
      <c r="AG345" s="100">
        <f t="shared" si="434"/>
        <v>2394000</v>
      </c>
      <c r="AH345" s="100">
        <f t="shared" si="435"/>
        <v>49.709302325581397</v>
      </c>
      <c r="AJ345" s="100">
        <f>AJ346+AJ349+AJ352</f>
        <v>425000</v>
      </c>
      <c r="AK345" s="100">
        <f>AK346+AK349+AK352</f>
        <v>425000</v>
      </c>
      <c r="AL345" s="100">
        <f>AL346+AL349+AL352</f>
        <v>425000</v>
      </c>
      <c r="AM345" s="100">
        <f t="shared" si="436"/>
        <v>1275000</v>
      </c>
      <c r="AN345" s="100">
        <f t="shared" si="437"/>
        <v>26.474252491694351</v>
      </c>
      <c r="AP345" s="100">
        <f>AP346+AP349+AP352</f>
        <v>393000</v>
      </c>
      <c r="AQ345" s="100">
        <f>AQ346+AQ349+AQ352</f>
        <v>393000</v>
      </c>
      <c r="AR345" s="100">
        <f>AR346+AR349+AR352</f>
        <v>361000</v>
      </c>
      <c r="AS345" s="100">
        <f t="shared" si="438"/>
        <v>1147000</v>
      </c>
      <c r="AT345" s="100">
        <f t="shared" si="439"/>
        <v>23.816445182724252</v>
      </c>
      <c r="AV345" s="100">
        <f t="shared" si="440"/>
        <v>2422000</v>
      </c>
      <c r="AW345" s="100">
        <f t="shared" si="441"/>
        <v>50.290697674418603</v>
      </c>
      <c r="AY345" s="100">
        <f t="shared" si="442"/>
        <v>4816000</v>
      </c>
      <c r="AZ345" s="100">
        <f t="shared" si="443"/>
        <v>100</v>
      </c>
      <c r="BB345" s="46">
        <f t="shared" si="427"/>
        <v>0</v>
      </c>
      <c r="BC345" s="100">
        <f t="shared" si="428"/>
        <v>0</v>
      </c>
      <c r="BD345" s="100">
        <f t="shared" si="429"/>
        <v>4816000</v>
      </c>
      <c r="BE345" s="483"/>
      <c r="BF345" s="90">
        <f t="shared" si="421"/>
        <v>0</v>
      </c>
    </row>
    <row r="346" spans="1:58" ht="30" customHeight="1" thickBot="1" x14ac:dyDescent="0.25">
      <c r="A346" s="12"/>
      <c r="B346" s="3"/>
      <c r="C346" s="3"/>
      <c r="D346" s="8"/>
      <c r="E346" s="7"/>
      <c r="F346" s="3"/>
      <c r="G346" s="4"/>
      <c r="H346" s="5"/>
      <c r="I346" s="6"/>
      <c r="J346" s="24" t="s">
        <v>74</v>
      </c>
      <c r="K346" s="27"/>
      <c r="L346" s="142"/>
      <c r="M346" s="8"/>
      <c r="N346" s="31" t="s">
        <v>24</v>
      </c>
      <c r="O346" s="97">
        <v>3395000</v>
      </c>
      <c r="P346" s="97">
        <f>P347+P348</f>
        <v>0</v>
      </c>
      <c r="Q346" s="193">
        <f>Q347+Q348</f>
        <v>0</v>
      </c>
      <c r="R346" s="194">
        <f>R347+R348</f>
        <v>0</v>
      </c>
      <c r="S346" s="97">
        <f>S347+S348</f>
        <v>4187000</v>
      </c>
      <c r="T346" s="97"/>
      <c r="U346" s="97">
        <f>U347+U348</f>
        <v>701000</v>
      </c>
      <c r="V346" s="97">
        <f>V347+V348</f>
        <v>251000</v>
      </c>
      <c r="W346" s="97">
        <f>W347+W348</f>
        <v>251000</v>
      </c>
      <c r="X346" s="97">
        <f t="shared" si="430"/>
        <v>1203000</v>
      </c>
      <c r="Y346" s="97">
        <f t="shared" si="431"/>
        <v>28.731788870312872</v>
      </c>
      <c r="AA346" s="97">
        <f>AA347+AA348</f>
        <v>301000</v>
      </c>
      <c r="AB346" s="97">
        <f>AB347+AB348</f>
        <v>301000</v>
      </c>
      <c r="AC346" s="97">
        <f>AC347+AC348</f>
        <v>301000</v>
      </c>
      <c r="AD346" s="97">
        <f t="shared" si="432"/>
        <v>903000</v>
      </c>
      <c r="AE346" s="96" t="e">
        <f t="shared" ref="AE346:AE351" si="448">AD346/(P346/100)</f>
        <v>#DIV/0!</v>
      </c>
      <c r="AG346" s="97">
        <f t="shared" si="434"/>
        <v>2106000</v>
      </c>
      <c r="AH346" s="97">
        <f t="shared" si="435"/>
        <v>50.29854310962503</v>
      </c>
      <c r="AJ346" s="97">
        <f>AJ347+AJ348</f>
        <v>353000</v>
      </c>
      <c r="AK346" s="97">
        <f>AK347+AK348</f>
        <v>353000</v>
      </c>
      <c r="AL346" s="97">
        <f>AL347+AL348</f>
        <v>353000</v>
      </c>
      <c r="AM346" s="97">
        <f t="shared" si="436"/>
        <v>1059000</v>
      </c>
      <c r="AN346" s="96" t="e">
        <f t="shared" ref="AN346:AN351" si="449">AM346/(P346/100)</f>
        <v>#DIV/0!</v>
      </c>
      <c r="AP346" s="97">
        <f>AP347+AP348</f>
        <v>351000</v>
      </c>
      <c r="AQ346" s="97">
        <f>AQ347+AQ348</f>
        <v>351000</v>
      </c>
      <c r="AR346" s="97">
        <f>AR347+AR348</f>
        <v>320000</v>
      </c>
      <c r="AS346" s="97">
        <f t="shared" si="438"/>
        <v>1022000</v>
      </c>
      <c r="AT346" s="96" t="e">
        <f t="shared" ref="AT346:AT351" si="450">AS346/(P346/100)</f>
        <v>#DIV/0!</v>
      </c>
      <c r="AV346" s="97">
        <f t="shared" si="440"/>
        <v>2081000</v>
      </c>
      <c r="AW346" s="97">
        <f t="shared" si="441"/>
        <v>49.70145689037497</v>
      </c>
      <c r="AY346" s="97">
        <f t="shared" si="442"/>
        <v>4187000</v>
      </c>
      <c r="AZ346" s="97">
        <f t="shared" si="443"/>
        <v>100</v>
      </c>
      <c r="BB346" s="44">
        <f t="shared" ref="BB346:BB356" si="451">S346-AY346</f>
        <v>0</v>
      </c>
      <c r="BC346" s="97">
        <f t="shared" ref="BC346:BC356" si="452">BB346/(S346/100)</f>
        <v>0</v>
      </c>
      <c r="BD346" s="97">
        <f t="shared" ref="BD346:BD356" si="453">S346-BB346</f>
        <v>4187000</v>
      </c>
      <c r="BE346" s="483"/>
      <c r="BF346" s="90">
        <f t="shared" si="421"/>
        <v>0</v>
      </c>
    </row>
    <row r="347" spans="1:58" ht="30" customHeight="1" thickBot="1" x14ac:dyDescent="0.25">
      <c r="A347" s="12"/>
      <c r="B347" s="3"/>
      <c r="C347" s="3"/>
      <c r="D347" s="8"/>
      <c r="E347" s="7"/>
      <c r="F347" s="3"/>
      <c r="G347" s="4"/>
      <c r="H347" s="5"/>
      <c r="I347" s="6"/>
      <c r="J347" s="7"/>
      <c r="K347" s="59">
        <v>1</v>
      </c>
      <c r="L347" s="142"/>
      <c r="M347" s="8"/>
      <c r="N347" s="41" t="s">
        <v>31</v>
      </c>
      <c r="O347" s="98">
        <v>3345000</v>
      </c>
      <c r="P347" s="98"/>
      <c r="Q347" s="98"/>
      <c r="R347" s="98"/>
      <c r="S347" s="332">
        <v>4170000</v>
      </c>
      <c r="T347" s="98"/>
      <c r="U347" s="332">
        <v>700000</v>
      </c>
      <c r="V347" s="332">
        <v>250000</v>
      </c>
      <c r="W347" s="332">
        <v>250000</v>
      </c>
      <c r="X347" s="98">
        <f t="shared" si="430"/>
        <v>1200000</v>
      </c>
      <c r="Y347" s="98">
        <f t="shared" si="431"/>
        <v>28.776978417266186</v>
      </c>
      <c r="AA347" s="332">
        <v>300000</v>
      </c>
      <c r="AB347" s="332">
        <v>300000</v>
      </c>
      <c r="AC347" s="332">
        <v>300000</v>
      </c>
      <c r="AD347" s="98">
        <f>AA347+AB347+AC347</f>
        <v>900000</v>
      </c>
      <c r="AE347" s="96" t="e">
        <f>AD347/(P347/100)</f>
        <v>#DIV/0!</v>
      </c>
      <c r="AG347" s="98">
        <f t="shared" si="434"/>
        <v>2100000</v>
      </c>
      <c r="AH347" s="98">
        <f t="shared" si="435"/>
        <v>50.359712230215827</v>
      </c>
      <c r="AJ347" s="332">
        <v>350000</v>
      </c>
      <c r="AK347" s="332">
        <v>350000</v>
      </c>
      <c r="AL347" s="332">
        <v>350000</v>
      </c>
      <c r="AM347" s="98">
        <f>AJ347+AK347+AL347</f>
        <v>1050000</v>
      </c>
      <c r="AN347" s="96" t="e">
        <f>AM347/(P347/100)</f>
        <v>#DIV/0!</v>
      </c>
      <c r="AP347" s="332">
        <v>350000</v>
      </c>
      <c r="AQ347" s="332">
        <v>350000</v>
      </c>
      <c r="AR347" s="332">
        <v>320000</v>
      </c>
      <c r="AS347" s="98">
        <f>AP347+AQ347+AR347</f>
        <v>1020000</v>
      </c>
      <c r="AT347" s="96" t="e">
        <f>AS347/(P347/100)</f>
        <v>#DIV/0!</v>
      </c>
      <c r="AV347" s="98">
        <f t="shared" si="440"/>
        <v>2070000</v>
      </c>
      <c r="AW347" s="98">
        <f t="shared" si="441"/>
        <v>49.640287769784173</v>
      </c>
      <c r="AY347" s="98">
        <f t="shared" si="442"/>
        <v>4170000</v>
      </c>
      <c r="AZ347" s="98">
        <f t="shared" si="443"/>
        <v>100</v>
      </c>
      <c r="BB347" s="98">
        <f t="shared" si="451"/>
        <v>0</v>
      </c>
      <c r="BC347" s="98">
        <f t="shared" si="452"/>
        <v>0</v>
      </c>
      <c r="BD347" s="98">
        <f t="shared" si="453"/>
        <v>4170000</v>
      </c>
      <c r="BE347" s="483"/>
      <c r="BF347" s="90">
        <f t="shared" si="421"/>
        <v>0</v>
      </c>
    </row>
    <row r="348" spans="1:58" ht="30" customHeight="1" thickBot="1" x14ac:dyDescent="0.25">
      <c r="A348" s="12"/>
      <c r="B348" s="3"/>
      <c r="C348" s="3"/>
      <c r="D348" s="8"/>
      <c r="E348" s="7"/>
      <c r="F348" s="3"/>
      <c r="G348" s="4"/>
      <c r="H348" s="5"/>
      <c r="I348" s="6"/>
      <c r="J348" s="7"/>
      <c r="K348" s="59">
        <v>4</v>
      </c>
      <c r="L348" s="142"/>
      <c r="M348" s="8"/>
      <c r="N348" s="41" t="s">
        <v>67</v>
      </c>
      <c r="O348" s="98">
        <v>50000</v>
      </c>
      <c r="P348" s="98"/>
      <c r="Q348" s="98"/>
      <c r="R348" s="98"/>
      <c r="S348" s="332">
        <v>17000</v>
      </c>
      <c r="T348" s="98"/>
      <c r="U348" s="332">
        <v>1000</v>
      </c>
      <c r="V348" s="332">
        <v>1000</v>
      </c>
      <c r="W348" s="332">
        <v>1000</v>
      </c>
      <c r="X348" s="98">
        <f t="shared" si="430"/>
        <v>3000</v>
      </c>
      <c r="Y348" s="98">
        <f t="shared" si="431"/>
        <v>17.647058823529413</v>
      </c>
      <c r="AA348" s="332">
        <v>1000</v>
      </c>
      <c r="AB348" s="332">
        <v>1000</v>
      </c>
      <c r="AC348" s="332">
        <v>1000</v>
      </c>
      <c r="AD348" s="98">
        <f>AA348+AB348+AC348</f>
        <v>3000</v>
      </c>
      <c r="AE348" s="96" t="e">
        <f>AD348/(P348/100)</f>
        <v>#DIV/0!</v>
      </c>
      <c r="AG348" s="98">
        <f t="shared" si="434"/>
        <v>6000</v>
      </c>
      <c r="AH348" s="98">
        <f t="shared" si="435"/>
        <v>35.294117647058826</v>
      </c>
      <c r="AJ348" s="332">
        <v>3000</v>
      </c>
      <c r="AK348" s="332">
        <v>3000</v>
      </c>
      <c r="AL348" s="332">
        <v>3000</v>
      </c>
      <c r="AM348" s="98">
        <f>AJ348+AK348+AL348</f>
        <v>9000</v>
      </c>
      <c r="AN348" s="96" t="e">
        <f>AM348/(P348/100)</f>
        <v>#DIV/0!</v>
      </c>
      <c r="AP348" s="332">
        <v>1000</v>
      </c>
      <c r="AQ348" s="332">
        <v>1000</v>
      </c>
      <c r="AR348" s="332">
        <v>0</v>
      </c>
      <c r="AS348" s="98">
        <f>AP348+AQ348+AR348</f>
        <v>2000</v>
      </c>
      <c r="AT348" s="96" t="e">
        <f>AS348/(P348/100)</f>
        <v>#DIV/0!</v>
      </c>
      <c r="AV348" s="98">
        <f t="shared" si="440"/>
        <v>11000</v>
      </c>
      <c r="AW348" s="98">
        <f t="shared" si="441"/>
        <v>64.705882352941174</v>
      </c>
      <c r="AY348" s="98">
        <f t="shared" si="442"/>
        <v>17000</v>
      </c>
      <c r="AZ348" s="98">
        <f t="shared" si="443"/>
        <v>100</v>
      </c>
      <c r="BB348" s="98">
        <f t="shared" si="451"/>
        <v>0</v>
      </c>
      <c r="BC348" s="98">
        <f t="shared" si="452"/>
        <v>0</v>
      </c>
      <c r="BD348" s="98">
        <f t="shared" si="453"/>
        <v>17000</v>
      </c>
      <c r="BE348" s="483"/>
      <c r="BF348" s="90">
        <f t="shared" si="421"/>
        <v>0</v>
      </c>
    </row>
    <row r="349" spans="1:58" ht="30" customHeight="1" thickBot="1" x14ac:dyDescent="0.25">
      <c r="A349" s="12"/>
      <c r="B349" s="3"/>
      <c r="C349" s="3"/>
      <c r="D349" s="8"/>
      <c r="E349" s="7"/>
      <c r="F349" s="3"/>
      <c r="G349" s="4"/>
      <c r="H349" s="5"/>
      <c r="I349" s="6"/>
      <c r="J349" s="24" t="s">
        <v>68</v>
      </c>
      <c r="K349" s="27"/>
      <c r="L349" s="142"/>
      <c r="M349" s="8"/>
      <c r="N349" s="31" t="s">
        <v>32</v>
      </c>
      <c r="O349" s="97">
        <v>709000</v>
      </c>
      <c r="P349" s="97">
        <f>P350+P351</f>
        <v>0</v>
      </c>
      <c r="Q349" s="193">
        <f>Q350+Q351</f>
        <v>0</v>
      </c>
      <c r="R349" s="194">
        <f>R350+R351</f>
        <v>0</v>
      </c>
      <c r="S349" s="97">
        <f>S350+S351</f>
        <v>601000</v>
      </c>
      <c r="T349" s="97"/>
      <c r="U349" s="97">
        <f>U350+U351</f>
        <v>100000</v>
      </c>
      <c r="V349" s="97">
        <f>V350+V351</f>
        <v>25000</v>
      </c>
      <c r="W349" s="97">
        <f>W350+W351</f>
        <v>25000</v>
      </c>
      <c r="X349" s="97">
        <f t="shared" si="430"/>
        <v>150000</v>
      </c>
      <c r="Y349" s="97">
        <f t="shared" si="431"/>
        <v>24.958402662229616</v>
      </c>
      <c r="AA349" s="97">
        <f>AA350+AA351</f>
        <v>40000</v>
      </c>
      <c r="AB349" s="97">
        <f>AB350+AB351</f>
        <v>41000</v>
      </c>
      <c r="AC349" s="97">
        <f>AC350+AC351</f>
        <v>40000</v>
      </c>
      <c r="AD349" s="97">
        <f t="shared" si="432"/>
        <v>121000</v>
      </c>
      <c r="AE349" s="96" t="e">
        <f t="shared" si="448"/>
        <v>#DIV/0!</v>
      </c>
      <c r="AG349" s="97">
        <f t="shared" si="434"/>
        <v>271000</v>
      </c>
      <c r="AH349" s="97">
        <f t="shared" si="435"/>
        <v>45.091514143094841</v>
      </c>
      <c r="AJ349" s="97">
        <f>AJ350+AJ351</f>
        <v>70000</v>
      </c>
      <c r="AK349" s="97">
        <f>AK350+AK351</f>
        <v>70000</v>
      </c>
      <c r="AL349" s="97">
        <f>AL350+AL351</f>
        <v>70000</v>
      </c>
      <c r="AM349" s="97">
        <f t="shared" si="436"/>
        <v>210000</v>
      </c>
      <c r="AN349" s="96" t="e">
        <f t="shared" si="449"/>
        <v>#DIV/0!</v>
      </c>
      <c r="AP349" s="97">
        <f>AP350+AP351</f>
        <v>40000</v>
      </c>
      <c r="AQ349" s="97">
        <f>AQ350+AQ351</f>
        <v>40000</v>
      </c>
      <c r="AR349" s="97">
        <f>AR350+AR351</f>
        <v>40000</v>
      </c>
      <c r="AS349" s="97">
        <f t="shared" si="438"/>
        <v>120000</v>
      </c>
      <c r="AT349" s="96" t="e">
        <f t="shared" si="450"/>
        <v>#DIV/0!</v>
      </c>
      <c r="AV349" s="97">
        <f t="shared" si="440"/>
        <v>330000</v>
      </c>
      <c r="AW349" s="97">
        <f t="shared" si="441"/>
        <v>54.908485856905159</v>
      </c>
      <c r="AY349" s="97">
        <f t="shared" si="442"/>
        <v>601000</v>
      </c>
      <c r="AZ349" s="97">
        <f t="shared" si="443"/>
        <v>100</v>
      </c>
      <c r="BB349" s="44">
        <f t="shared" si="451"/>
        <v>0</v>
      </c>
      <c r="BC349" s="97">
        <f t="shared" si="452"/>
        <v>0</v>
      </c>
      <c r="BD349" s="97">
        <f t="shared" si="453"/>
        <v>601000</v>
      </c>
      <c r="BE349" s="483"/>
      <c r="BF349" s="90">
        <f t="shared" si="421"/>
        <v>0</v>
      </c>
    </row>
    <row r="350" spans="1:58" ht="30" customHeight="1" thickBot="1" x14ac:dyDescent="0.25">
      <c r="A350" s="12"/>
      <c r="B350" s="3"/>
      <c r="C350" s="3"/>
      <c r="D350" s="8"/>
      <c r="E350" s="7"/>
      <c r="F350" s="3"/>
      <c r="G350" s="4"/>
      <c r="H350" s="5"/>
      <c r="I350" s="6"/>
      <c r="J350" s="7"/>
      <c r="K350" s="59">
        <v>1</v>
      </c>
      <c r="L350" s="142"/>
      <c r="M350" s="8"/>
      <c r="N350" s="41" t="s">
        <v>31</v>
      </c>
      <c r="O350" s="98">
        <v>700000</v>
      </c>
      <c r="P350" s="98"/>
      <c r="Q350" s="98"/>
      <c r="R350" s="98"/>
      <c r="S350" s="332">
        <v>600000</v>
      </c>
      <c r="T350" s="98"/>
      <c r="U350" s="332">
        <v>100000</v>
      </c>
      <c r="V350" s="332">
        <v>25000</v>
      </c>
      <c r="W350" s="332">
        <v>25000</v>
      </c>
      <c r="X350" s="98">
        <f t="shared" si="430"/>
        <v>150000</v>
      </c>
      <c r="Y350" s="98">
        <f t="shared" si="431"/>
        <v>25</v>
      </c>
      <c r="AA350" s="332">
        <v>40000</v>
      </c>
      <c r="AB350" s="332">
        <v>40000</v>
      </c>
      <c r="AC350" s="332">
        <v>40000</v>
      </c>
      <c r="AD350" s="98">
        <f t="shared" si="432"/>
        <v>120000</v>
      </c>
      <c r="AE350" s="96" t="e">
        <f t="shared" si="448"/>
        <v>#DIV/0!</v>
      </c>
      <c r="AG350" s="98">
        <f t="shared" si="434"/>
        <v>270000</v>
      </c>
      <c r="AH350" s="98">
        <f t="shared" si="435"/>
        <v>45</v>
      </c>
      <c r="AJ350" s="332">
        <v>70000</v>
      </c>
      <c r="AK350" s="332">
        <v>70000</v>
      </c>
      <c r="AL350" s="332">
        <v>70000</v>
      </c>
      <c r="AM350" s="98">
        <f t="shared" si="436"/>
        <v>210000</v>
      </c>
      <c r="AN350" s="96" t="e">
        <f t="shared" si="449"/>
        <v>#DIV/0!</v>
      </c>
      <c r="AP350" s="332">
        <v>40000</v>
      </c>
      <c r="AQ350" s="332">
        <v>40000</v>
      </c>
      <c r="AR350" s="332">
        <v>40000</v>
      </c>
      <c r="AS350" s="98">
        <f t="shared" si="438"/>
        <v>120000</v>
      </c>
      <c r="AT350" s="96" t="e">
        <f t="shared" si="450"/>
        <v>#DIV/0!</v>
      </c>
      <c r="AV350" s="98">
        <f t="shared" si="440"/>
        <v>330000</v>
      </c>
      <c r="AW350" s="98">
        <f t="shared" si="441"/>
        <v>55</v>
      </c>
      <c r="AY350" s="98">
        <f t="shared" si="442"/>
        <v>600000</v>
      </c>
      <c r="AZ350" s="98">
        <f t="shared" si="443"/>
        <v>100</v>
      </c>
      <c r="BB350" s="98">
        <f t="shared" si="451"/>
        <v>0</v>
      </c>
      <c r="BC350" s="98">
        <f t="shared" si="452"/>
        <v>0</v>
      </c>
      <c r="BD350" s="98">
        <f t="shared" si="453"/>
        <v>600000</v>
      </c>
      <c r="BE350" s="483"/>
      <c r="BF350" s="90">
        <f t="shared" si="421"/>
        <v>0</v>
      </c>
    </row>
    <row r="351" spans="1:58" ht="30" customHeight="1" x14ac:dyDescent="0.2">
      <c r="A351" s="12"/>
      <c r="B351" s="3"/>
      <c r="C351" s="3"/>
      <c r="D351" s="8"/>
      <c r="E351" s="7"/>
      <c r="F351" s="3"/>
      <c r="G351" s="4"/>
      <c r="H351" s="5"/>
      <c r="I351" s="6"/>
      <c r="J351" s="7"/>
      <c r="K351" s="59">
        <v>4</v>
      </c>
      <c r="L351" s="142"/>
      <c r="M351" s="8"/>
      <c r="N351" s="41" t="s">
        <v>67</v>
      </c>
      <c r="O351" s="98">
        <v>9000</v>
      </c>
      <c r="P351" s="98"/>
      <c r="Q351" s="98"/>
      <c r="R351" s="98"/>
      <c r="S351" s="332">
        <v>1000</v>
      </c>
      <c r="T351" s="98"/>
      <c r="U351" s="332"/>
      <c r="V351" s="332">
        <v>0</v>
      </c>
      <c r="W351" s="332"/>
      <c r="X351" s="98">
        <f t="shared" si="430"/>
        <v>0</v>
      </c>
      <c r="Y351" s="98">
        <f t="shared" si="431"/>
        <v>0</v>
      </c>
      <c r="AA351" s="332">
        <v>0</v>
      </c>
      <c r="AB351" s="332">
        <v>1000</v>
      </c>
      <c r="AC351" s="332">
        <v>0</v>
      </c>
      <c r="AD351" s="98">
        <f t="shared" si="432"/>
        <v>1000</v>
      </c>
      <c r="AE351" s="96" t="e">
        <f t="shared" si="448"/>
        <v>#DIV/0!</v>
      </c>
      <c r="AG351" s="98">
        <f t="shared" si="434"/>
        <v>1000</v>
      </c>
      <c r="AH351" s="98">
        <f t="shared" si="435"/>
        <v>100</v>
      </c>
      <c r="AJ351" s="332">
        <v>0</v>
      </c>
      <c r="AK351" s="332">
        <v>0</v>
      </c>
      <c r="AL351" s="332">
        <v>0</v>
      </c>
      <c r="AM351" s="98">
        <f t="shared" si="436"/>
        <v>0</v>
      </c>
      <c r="AN351" s="96" t="e">
        <f t="shared" si="449"/>
        <v>#DIV/0!</v>
      </c>
      <c r="AP351" s="332">
        <v>0</v>
      </c>
      <c r="AQ351" s="332">
        <v>0</v>
      </c>
      <c r="AR351" s="332">
        <v>0</v>
      </c>
      <c r="AS351" s="98">
        <f t="shared" si="438"/>
        <v>0</v>
      </c>
      <c r="AT351" s="96" t="e">
        <f t="shared" si="450"/>
        <v>#DIV/0!</v>
      </c>
      <c r="AV351" s="98">
        <f t="shared" si="440"/>
        <v>0</v>
      </c>
      <c r="AW351" s="98">
        <f t="shared" si="441"/>
        <v>0</v>
      </c>
      <c r="AY351" s="98">
        <f t="shared" si="442"/>
        <v>1000</v>
      </c>
      <c r="AZ351" s="98">
        <f t="shared" si="443"/>
        <v>100</v>
      </c>
      <c r="BB351" s="98">
        <f t="shared" si="451"/>
        <v>0</v>
      </c>
      <c r="BC351" s="98">
        <f t="shared" si="452"/>
        <v>0</v>
      </c>
      <c r="BD351" s="98">
        <f t="shared" si="453"/>
        <v>1000</v>
      </c>
      <c r="BE351" s="483"/>
      <c r="BF351" s="90">
        <f t="shared" si="421"/>
        <v>0</v>
      </c>
    </row>
    <row r="352" spans="1:58" ht="30" customHeight="1" x14ac:dyDescent="0.2">
      <c r="A352" s="12"/>
      <c r="B352" s="3"/>
      <c r="C352" s="3"/>
      <c r="D352" s="8"/>
      <c r="E352" s="7"/>
      <c r="F352" s="3"/>
      <c r="G352" s="4"/>
      <c r="H352" s="5"/>
      <c r="I352" s="6"/>
      <c r="J352" s="24" t="s">
        <v>69</v>
      </c>
      <c r="K352" s="27"/>
      <c r="L352" s="142"/>
      <c r="M352" s="8"/>
      <c r="N352" s="31" t="s">
        <v>16</v>
      </c>
      <c r="O352" s="44">
        <v>37000</v>
      </c>
      <c r="P352" s="97">
        <f>P353+P354+P355+P356</f>
        <v>0</v>
      </c>
      <c r="Q352" s="193">
        <f>Q353+Q354+Q355+Q356</f>
        <v>0</v>
      </c>
      <c r="R352" s="194">
        <f>R353+R354+R355+R356</f>
        <v>0</v>
      </c>
      <c r="S352" s="97">
        <f>S353+S354+S355+S356</f>
        <v>28000</v>
      </c>
      <c r="T352" s="97"/>
      <c r="U352" s="97">
        <f>U353+U354+U355+U356</f>
        <v>3000</v>
      </c>
      <c r="V352" s="97">
        <f>V353+V354+V355+V356</f>
        <v>4000</v>
      </c>
      <c r="W352" s="97">
        <f>W353+W354+W355+W356</f>
        <v>1000</v>
      </c>
      <c r="X352" s="97">
        <f t="shared" si="430"/>
        <v>8000</v>
      </c>
      <c r="Y352" s="97">
        <f t="shared" si="431"/>
        <v>28.571428571428573</v>
      </c>
      <c r="AA352" s="97">
        <f>AA353+AA354+AA355+AA356</f>
        <v>4000</v>
      </c>
      <c r="AB352" s="97">
        <f>AB353+AB354+AB355+AB356</f>
        <v>3000</v>
      </c>
      <c r="AC352" s="97">
        <f>AC353+AC354+AC355+AC356</f>
        <v>2000</v>
      </c>
      <c r="AD352" s="97">
        <f t="shared" si="432"/>
        <v>9000</v>
      </c>
      <c r="AE352" s="97">
        <f>AD352/(S352/100)</f>
        <v>32.142857142857146</v>
      </c>
      <c r="AG352" s="97">
        <f t="shared" si="434"/>
        <v>17000</v>
      </c>
      <c r="AH352" s="97">
        <f t="shared" si="435"/>
        <v>60.714285714285715</v>
      </c>
      <c r="AJ352" s="97">
        <f>AJ353+AJ354+AJ355+AJ356</f>
        <v>2000</v>
      </c>
      <c r="AK352" s="97">
        <f>AK353+AK354+AK355+AK356</f>
        <v>2000</v>
      </c>
      <c r="AL352" s="97">
        <f>AL353+AL354+AL355+AL356</f>
        <v>2000</v>
      </c>
      <c r="AM352" s="97">
        <f t="shared" si="436"/>
        <v>6000</v>
      </c>
      <c r="AN352" s="97">
        <f>AM352/(S352/100)</f>
        <v>21.428571428571427</v>
      </c>
      <c r="AP352" s="97">
        <f>AP353+AP354+AP355+AP356</f>
        <v>2000</v>
      </c>
      <c r="AQ352" s="97">
        <f>AQ353+AQ354+AQ355+AQ356</f>
        <v>2000</v>
      </c>
      <c r="AR352" s="97">
        <f>AR353+AR354+AR355+AR356</f>
        <v>1000</v>
      </c>
      <c r="AS352" s="97">
        <f t="shared" si="438"/>
        <v>5000</v>
      </c>
      <c r="AT352" s="97">
        <f>AS352/(S352/100)</f>
        <v>17.857142857142858</v>
      </c>
      <c r="AV352" s="97">
        <f t="shared" si="440"/>
        <v>11000</v>
      </c>
      <c r="AW352" s="97">
        <f t="shared" si="441"/>
        <v>39.285714285714285</v>
      </c>
      <c r="AY352" s="97">
        <f t="shared" si="442"/>
        <v>28000</v>
      </c>
      <c r="AZ352" s="97">
        <f t="shared" si="443"/>
        <v>100</v>
      </c>
      <c r="BB352" s="44">
        <f t="shared" si="451"/>
        <v>0</v>
      </c>
      <c r="BC352" s="97">
        <f t="shared" si="452"/>
        <v>0</v>
      </c>
      <c r="BD352" s="97">
        <f t="shared" si="453"/>
        <v>28000</v>
      </c>
      <c r="BE352" s="483"/>
      <c r="BF352" s="90">
        <f t="shared" si="421"/>
        <v>0</v>
      </c>
    </row>
    <row r="353" spans="1:58" ht="30" customHeight="1" x14ac:dyDescent="0.2">
      <c r="A353" s="12"/>
      <c r="B353" s="3"/>
      <c r="C353" s="3"/>
      <c r="D353" s="8"/>
      <c r="E353" s="7"/>
      <c r="F353" s="3"/>
      <c r="G353" s="4"/>
      <c r="H353" s="5"/>
      <c r="I353" s="6"/>
      <c r="J353" s="7"/>
      <c r="K353" s="59">
        <v>2</v>
      </c>
      <c r="L353" s="142"/>
      <c r="M353" s="8"/>
      <c r="N353" s="41" t="s">
        <v>17</v>
      </c>
      <c r="O353" s="45">
        <v>5000</v>
      </c>
      <c r="P353" s="98"/>
      <c r="Q353" s="98"/>
      <c r="R353" s="98"/>
      <c r="S353" s="332">
        <v>9000</v>
      </c>
      <c r="T353" s="98"/>
      <c r="U353" s="332"/>
      <c r="V353" s="332">
        <v>1000</v>
      </c>
      <c r="W353" s="332">
        <v>0</v>
      </c>
      <c r="X353" s="98">
        <f t="shared" si="430"/>
        <v>1000</v>
      </c>
      <c r="Y353" s="98">
        <f t="shared" si="431"/>
        <v>11.111111111111111</v>
      </c>
      <c r="AA353" s="332">
        <v>1000</v>
      </c>
      <c r="AB353" s="332">
        <v>1000</v>
      </c>
      <c r="AC353" s="332">
        <v>1000</v>
      </c>
      <c r="AD353" s="98">
        <f t="shared" si="432"/>
        <v>3000</v>
      </c>
      <c r="AE353" s="98">
        <f>AD353/(S353/100)</f>
        <v>33.333333333333336</v>
      </c>
      <c r="AG353" s="98">
        <f t="shared" si="434"/>
        <v>4000</v>
      </c>
      <c r="AH353" s="98">
        <f t="shared" si="435"/>
        <v>44.444444444444443</v>
      </c>
      <c r="AJ353" s="332">
        <v>1000</v>
      </c>
      <c r="AK353" s="332">
        <v>1000</v>
      </c>
      <c r="AL353" s="332">
        <v>1000</v>
      </c>
      <c r="AM353" s="98">
        <f t="shared" si="436"/>
        <v>3000</v>
      </c>
      <c r="AN353" s="98">
        <f>AM353/(S353/100)</f>
        <v>33.333333333333336</v>
      </c>
      <c r="AP353" s="332">
        <v>1000</v>
      </c>
      <c r="AQ353" s="332">
        <v>1000</v>
      </c>
      <c r="AR353" s="332">
        <v>0</v>
      </c>
      <c r="AS353" s="98">
        <f t="shared" si="438"/>
        <v>2000</v>
      </c>
      <c r="AT353" s="98">
        <f>AS353/(S353/100)</f>
        <v>22.222222222222221</v>
      </c>
      <c r="AV353" s="98">
        <f t="shared" si="440"/>
        <v>5000</v>
      </c>
      <c r="AW353" s="98">
        <f t="shared" si="441"/>
        <v>55.555555555555557</v>
      </c>
      <c r="AY353" s="98">
        <f t="shared" si="442"/>
        <v>9000</v>
      </c>
      <c r="AZ353" s="98">
        <f t="shared" si="443"/>
        <v>100</v>
      </c>
      <c r="BB353" s="98">
        <f t="shared" si="451"/>
        <v>0</v>
      </c>
      <c r="BC353" s="98">
        <f t="shared" si="452"/>
        <v>0</v>
      </c>
      <c r="BD353" s="98">
        <f t="shared" si="453"/>
        <v>9000</v>
      </c>
      <c r="BE353" s="483"/>
      <c r="BF353" s="90">
        <f t="shared" si="421"/>
        <v>0</v>
      </c>
    </row>
    <row r="354" spans="1:58" ht="30" customHeight="1" x14ac:dyDescent="0.2">
      <c r="A354" s="12"/>
      <c r="B354" s="3"/>
      <c r="C354" s="3"/>
      <c r="D354" s="8"/>
      <c r="E354" s="7"/>
      <c r="F354" s="3"/>
      <c r="G354" s="4"/>
      <c r="H354" s="5"/>
      <c r="I354" s="6"/>
      <c r="J354" s="7"/>
      <c r="K354" s="59">
        <v>3</v>
      </c>
      <c r="L354" s="142"/>
      <c r="M354" s="8"/>
      <c r="N354" s="41" t="s">
        <v>18</v>
      </c>
      <c r="O354" s="45">
        <v>20000</v>
      </c>
      <c r="P354" s="98"/>
      <c r="Q354" s="98"/>
      <c r="R354" s="98"/>
      <c r="S354" s="332">
        <v>13000</v>
      </c>
      <c r="T354" s="98"/>
      <c r="U354" s="332">
        <v>2000</v>
      </c>
      <c r="V354" s="332">
        <v>1000</v>
      </c>
      <c r="W354" s="332">
        <v>1000</v>
      </c>
      <c r="X354" s="98">
        <f t="shared" si="430"/>
        <v>4000</v>
      </c>
      <c r="Y354" s="98">
        <f t="shared" si="431"/>
        <v>30.76923076923077</v>
      </c>
      <c r="AA354" s="332">
        <v>1000</v>
      </c>
      <c r="AB354" s="332">
        <v>1000</v>
      </c>
      <c r="AC354" s="332">
        <v>1000</v>
      </c>
      <c r="AD354" s="98">
        <f t="shared" si="432"/>
        <v>3000</v>
      </c>
      <c r="AE354" s="98">
        <f>AD354/(S354/100)</f>
        <v>23.076923076923077</v>
      </c>
      <c r="AG354" s="98">
        <f t="shared" si="434"/>
        <v>7000</v>
      </c>
      <c r="AH354" s="98">
        <f t="shared" si="435"/>
        <v>53.846153846153847</v>
      </c>
      <c r="AJ354" s="332">
        <v>1000</v>
      </c>
      <c r="AK354" s="332">
        <v>1000</v>
      </c>
      <c r="AL354" s="332">
        <v>1000</v>
      </c>
      <c r="AM354" s="98">
        <f t="shared" si="436"/>
        <v>3000</v>
      </c>
      <c r="AN354" s="98">
        <f>AM354/(S354/100)</f>
        <v>23.076923076923077</v>
      </c>
      <c r="AP354" s="332">
        <v>1000</v>
      </c>
      <c r="AQ354" s="332">
        <v>1000</v>
      </c>
      <c r="AR354" s="332">
        <v>1000</v>
      </c>
      <c r="AS354" s="98">
        <f t="shared" si="438"/>
        <v>3000</v>
      </c>
      <c r="AT354" s="98">
        <f>AS354/(S354/100)</f>
        <v>23.076923076923077</v>
      </c>
      <c r="AV354" s="98">
        <f t="shared" si="440"/>
        <v>6000</v>
      </c>
      <c r="AW354" s="98">
        <f t="shared" si="441"/>
        <v>46.153846153846153</v>
      </c>
      <c r="AY354" s="98">
        <f t="shared" si="442"/>
        <v>13000</v>
      </c>
      <c r="AZ354" s="98">
        <f t="shared" si="443"/>
        <v>100</v>
      </c>
      <c r="BB354" s="98">
        <f t="shared" si="451"/>
        <v>0</v>
      </c>
      <c r="BC354" s="98">
        <f t="shared" si="452"/>
        <v>0</v>
      </c>
      <c r="BD354" s="98">
        <f t="shared" si="453"/>
        <v>13000</v>
      </c>
      <c r="BE354" s="483"/>
      <c r="BF354" s="90">
        <f t="shared" si="421"/>
        <v>0</v>
      </c>
    </row>
    <row r="355" spans="1:58" ht="30" customHeight="1" x14ac:dyDescent="0.2">
      <c r="A355" s="12"/>
      <c r="B355" s="3"/>
      <c r="C355" s="3"/>
      <c r="D355" s="8"/>
      <c r="E355" s="7"/>
      <c r="F355" s="3"/>
      <c r="G355" s="4"/>
      <c r="H355" s="5"/>
      <c r="I355" s="6"/>
      <c r="J355" s="7"/>
      <c r="K355" s="59">
        <v>5</v>
      </c>
      <c r="L355" s="142"/>
      <c r="M355" s="8"/>
      <c r="N355" s="41" t="s">
        <v>19</v>
      </c>
      <c r="O355" s="45">
        <v>5000</v>
      </c>
      <c r="P355" s="98"/>
      <c r="Q355" s="98"/>
      <c r="R355" s="98"/>
      <c r="S355" s="332">
        <v>4000</v>
      </c>
      <c r="T355" s="98"/>
      <c r="U355" s="332">
        <v>0</v>
      </c>
      <c r="V355" s="332">
        <v>2000</v>
      </c>
      <c r="W355" s="332">
        <v>0</v>
      </c>
      <c r="X355" s="98">
        <f t="shared" si="430"/>
        <v>2000</v>
      </c>
      <c r="Y355" s="98">
        <f t="shared" si="431"/>
        <v>50</v>
      </c>
      <c r="AA355" s="332">
        <v>1000</v>
      </c>
      <c r="AB355" s="332">
        <v>1000</v>
      </c>
      <c r="AC355" s="332">
        <v>0</v>
      </c>
      <c r="AD355" s="98">
        <f t="shared" si="432"/>
        <v>2000</v>
      </c>
      <c r="AE355" s="98">
        <f>AD355/(S355/100)</f>
        <v>50</v>
      </c>
      <c r="AG355" s="98">
        <f t="shared" si="434"/>
        <v>4000</v>
      </c>
      <c r="AH355" s="98">
        <f t="shared" si="435"/>
        <v>100</v>
      </c>
      <c r="AJ355" s="332">
        <v>0</v>
      </c>
      <c r="AK355" s="332">
        <v>0</v>
      </c>
      <c r="AL355" s="332">
        <v>0</v>
      </c>
      <c r="AM355" s="98">
        <f t="shared" si="436"/>
        <v>0</v>
      </c>
      <c r="AN355" s="98">
        <f>AM355/(S355/100)</f>
        <v>0</v>
      </c>
      <c r="AP355" s="332">
        <v>0</v>
      </c>
      <c r="AQ355" s="332">
        <v>0</v>
      </c>
      <c r="AR355" s="332">
        <v>0</v>
      </c>
      <c r="AS355" s="98">
        <f t="shared" si="438"/>
        <v>0</v>
      </c>
      <c r="AT355" s="98">
        <f>AS355/(S355/100)</f>
        <v>0</v>
      </c>
      <c r="AV355" s="98">
        <f t="shared" si="440"/>
        <v>0</v>
      </c>
      <c r="AW355" s="98">
        <f t="shared" si="441"/>
        <v>0</v>
      </c>
      <c r="AY355" s="98">
        <f t="shared" si="442"/>
        <v>4000</v>
      </c>
      <c r="AZ355" s="98">
        <f t="shared" si="443"/>
        <v>100</v>
      </c>
      <c r="BB355" s="98">
        <f t="shared" si="451"/>
        <v>0</v>
      </c>
      <c r="BC355" s="98">
        <f t="shared" si="452"/>
        <v>0</v>
      </c>
      <c r="BD355" s="98">
        <f t="shared" si="453"/>
        <v>4000</v>
      </c>
      <c r="BE355" s="483"/>
      <c r="BF355" s="90">
        <f t="shared" si="421"/>
        <v>0</v>
      </c>
    </row>
    <row r="356" spans="1:58" ht="30" customHeight="1" x14ac:dyDescent="0.2">
      <c r="A356" s="12"/>
      <c r="B356" s="3"/>
      <c r="C356" s="3"/>
      <c r="D356" s="8"/>
      <c r="E356" s="7"/>
      <c r="F356" s="3"/>
      <c r="G356" s="4"/>
      <c r="H356" s="5"/>
      <c r="I356" s="6"/>
      <c r="J356" s="7"/>
      <c r="K356" s="59">
        <v>7</v>
      </c>
      <c r="L356" s="142"/>
      <c r="M356" s="8"/>
      <c r="N356" s="41" t="s">
        <v>110</v>
      </c>
      <c r="O356" s="45">
        <v>7000</v>
      </c>
      <c r="P356" s="98"/>
      <c r="Q356" s="98"/>
      <c r="R356" s="98"/>
      <c r="S356" s="332">
        <v>2000</v>
      </c>
      <c r="T356" s="98"/>
      <c r="U356" s="332">
        <v>1000</v>
      </c>
      <c r="V356" s="332">
        <v>0</v>
      </c>
      <c r="W356" s="332">
        <v>0</v>
      </c>
      <c r="X356" s="98">
        <f t="shared" si="430"/>
        <v>1000</v>
      </c>
      <c r="Y356" s="98">
        <f t="shared" si="431"/>
        <v>50</v>
      </c>
      <c r="AA356" s="332">
        <v>1000</v>
      </c>
      <c r="AB356" s="332">
        <v>0</v>
      </c>
      <c r="AC356" s="332">
        <v>0</v>
      </c>
      <c r="AD356" s="98">
        <f t="shared" si="432"/>
        <v>1000</v>
      </c>
      <c r="AE356" s="98">
        <f>AD356/(S356/100)</f>
        <v>50</v>
      </c>
      <c r="AG356" s="98">
        <f t="shared" si="434"/>
        <v>2000</v>
      </c>
      <c r="AH356" s="98">
        <f t="shared" si="435"/>
        <v>100</v>
      </c>
      <c r="AJ356" s="332">
        <v>0</v>
      </c>
      <c r="AK356" s="332">
        <v>0</v>
      </c>
      <c r="AL356" s="332">
        <v>0</v>
      </c>
      <c r="AM356" s="98">
        <f t="shared" si="436"/>
        <v>0</v>
      </c>
      <c r="AN356" s="98">
        <f>AM356/(S356/100)</f>
        <v>0</v>
      </c>
      <c r="AP356" s="332">
        <v>0</v>
      </c>
      <c r="AQ356" s="332">
        <v>0</v>
      </c>
      <c r="AR356" s="332">
        <v>0</v>
      </c>
      <c r="AS356" s="98">
        <f t="shared" si="438"/>
        <v>0</v>
      </c>
      <c r="AT356" s="98">
        <f>AS356/(S356/100)</f>
        <v>0</v>
      </c>
      <c r="AV356" s="98">
        <f t="shared" si="440"/>
        <v>0</v>
      </c>
      <c r="AW356" s="98">
        <f t="shared" si="441"/>
        <v>0</v>
      </c>
      <c r="AY356" s="98">
        <f t="shared" si="442"/>
        <v>2000</v>
      </c>
      <c r="AZ356" s="98">
        <f t="shared" si="443"/>
        <v>100</v>
      </c>
      <c r="BB356" s="98">
        <f t="shared" si="451"/>
        <v>0</v>
      </c>
      <c r="BC356" s="98">
        <f t="shared" si="452"/>
        <v>0</v>
      </c>
      <c r="BD356" s="98">
        <f t="shared" si="453"/>
        <v>2000</v>
      </c>
      <c r="BE356" s="483"/>
      <c r="BF356" s="90">
        <f t="shared" si="421"/>
        <v>0</v>
      </c>
    </row>
    <row r="357" spans="1:58" ht="30" customHeight="1" x14ac:dyDescent="0.2">
      <c r="A357" s="12"/>
      <c r="B357" s="3"/>
      <c r="C357" s="3"/>
      <c r="D357" s="8"/>
      <c r="E357" s="7"/>
      <c r="F357" s="3"/>
      <c r="G357" s="21"/>
      <c r="H357" s="71" t="s">
        <v>72</v>
      </c>
      <c r="I357" s="66"/>
      <c r="J357" s="67"/>
      <c r="K357" s="170"/>
      <c r="L357" s="146"/>
      <c r="M357" s="116"/>
      <c r="N357" s="69" t="s">
        <v>100</v>
      </c>
      <c r="O357" s="70">
        <v>337000</v>
      </c>
      <c r="P357" s="103">
        <f>P358</f>
        <v>0</v>
      </c>
      <c r="Q357" s="200">
        <f>Q358</f>
        <v>0</v>
      </c>
      <c r="R357" s="201">
        <f>R358</f>
        <v>0</v>
      </c>
      <c r="S357" s="103">
        <f>S358</f>
        <v>53000</v>
      </c>
      <c r="T357" s="103"/>
      <c r="U357" s="103">
        <f>U358</f>
        <v>13000</v>
      </c>
      <c r="V357" s="103">
        <f>V358</f>
        <v>8000</v>
      </c>
      <c r="W357" s="103">
        <f>W358</f>
        <v>8000</v>
      </c>
      <c r="X357" s="103">
        <f>X358</f>
        <v>29000</v>
      </c>
      <c r="Y357" s="103">
        <f t="shared" si="431"/>
        <v>54.716981132075475</v>
      </c>
      <c r="AA357" s="103">
        <f>AA358</f>
        <v>2000</v>
      </c>
      <c r="AB357" s="103">
        <f>AB358</f>
        <v>1000</v>
      </c>
      <c r="AC357" s="103">
        <f>AC358</f>
        <v>2000</v>
      </c>
      <c r="AD357" s="103">
        <f>AD358</f>
        <v>5000</v>
      </c>
      <c r="AE357" s="103">
        <f t="shared" si="433"/>
        <v>9.433962264150944</v>
      </c>
      <c r="AG357" s="103">
        <f t="shared" si="434"/>
        <v>34000</v>
      </c>
      <c r="AH357" s="103">
        <f t="shared" si="435"/>
        <v>64.15094339622641</v>
      </c>
      <c r="AJ357" s="103">
        <f>AJ358</f>
        <v>2000</v>
      </c>
      <c r="AK357" s="103">
        <f>AK358</f>
        <v>3000</v>
      </c>
      <c r="AL357" s="103">
        <f>AL358</f>
        <v>3000</v>
      </c>
      <c r="AM357" s="103">
        <f>AM358</f>
        <v>8000</v>
      </c>
      <c r="AN357" s="103">
        <f t="shared" si="437"/>
        <v>15.09433962264151</v>
      </c>
      <c r="AP357" s="103">
        <f>AP358</f>
        <v>3000</v>
      </c>
      <c r="AQ357" s="103">
        <f>AQ358</f>
        <v>3000</v>
      </c>
      <c r="AR357" s="103">
        <f>AR358</f>
        <v>5000</v>
      </c>
      <c r="AS357" s="103">
        <f>AS358</f>
        <v>11000</v>
      </c>
      <c r="AT357" s="103">
        <f t="shared" si="439"/>
        <v>20.754716981132077</v>
      </c>
      <c r="AV357" s="103">
        <f>AV358</f>
        <v>19000</v>
      </c>
      <c r="AW357" s="103">
        <f t="shared" si="441"/>
        <v>35.849056603773583</v>
      </c>
      <c r="AY357" s="103">
        <f t="shared" si="442"/>
        <v>53000</v>
      </c>
      <c r="AZ357" s="103">
        <f t="shared" si="443"/>
        <v>100</v>
      </c>
      <c r="BB357" s="70">
        <f t="shared" ref="BB357:BB366" si="454">S357-AY357</f>
        <v>0</v>
      </c>
      <c r="BC357" s="98">
        <f t="shared" ref="BC357:BC366" si="455">BB357/(S357/100)</f>
        <v>0</v>
      </c>
      <c r="BD357" s="103">
        <f t="shared" ref="BD357:BD366" si="456">S357-BB357</f>
        <v>53000</v>
      </c>
      <c r="BE357" s="483"/>
      <c r="BF357" s="90">
        <f t="shared" si="421"/>
        <v>0</v>
      </c>
    </row>
    <row r="358" spans="1:58" ht="30" customHeight="1" x14ac:dyDescent="0.2">
      <c r="A358" s="12"/>
      <c r="B358" s="3"/>
      <c r="C358" s="3"/>
      <c r="D358" s="8"/>
      <c r="E358" s="7"/>
      <c r="F358" s="3"/>
      <c r="G358" s="4"/>
      <c r="H358" s="5"/>
      <c r="I358" s="23">
        <v>2</v>
      </c>
      <c r="J358" s="7"/>
      <c r="K358" s="27"/>
      <c r="L358" s="142"/>
      <c r="M358" s="8"/>
      <c r="N358" s="30" t="s">
        <v>126</v>
      </c>
      <c r="O358" s="46">
        <v>337000</v>
      </c>
      <c r="P358" s="100">
        <f>P359+P362+P364</f>
        <v>0</v>
      </c>
      <c r="Q358" s="202">
        <f>Q359+Q362+Q364</f>
        <v>0</v>
      </c>
      <c r="R358" s="203">
        <f>R359+R362+R364</f>
        <v>0</v>
      </c>
      <c r="S358" s="100">
        <f>S359+S362+S364</f>
        <v>53000</v>
      </c>
      <c r="T358" s="100"/>
      <c r="U358" s="100">
        <f>U359+U362+U364</f>
        <v>13000</v>
      </c>
      <c r="V358" s="100">
        <f>V359+V362+V364</f>
        <v>8000</v>
      </c>
      <c r="W358" s="100">
        <f>W359+W362+W364</f>
        <v>8000</v>
      </c>
      <c r="X358" s="100">
        <f>X359+X362+X364</f>
        <v>29000</v>
      </c>
      <c r="Y358" s="100">
        <f t="shared" si="431"/>
        <v>54.716981132075475</v>
      </c>
      <c r="AA358" s="100">
        <f>AA359+AA362+AA364</f>
        <v>2000</v>
      </c>
      <c r="AB358" s="100">
        <f>AB359+AB362+AB364</f>
        <v>1000</v>
      </c>
      <c r="AC358" s="100">
        <f>AC359+AC362+AC364</f>
        <v>2000</v>
      </c>
      <c r="AD358" s="100">
        <f>AD359+AD362+AD364</f>
        <v>5000</v>
      </c>
      <c r="AE358" s="100">
        <f t="shared" si="433"/>
        <v>9.433962264150944</v>
      </c>
      <c r="AG358" s="100">
        <f t="shared" si="434"/>
        <v>34000</v>
      </c>
      <c r="AH358" s="100">
        <f t="shared" si="435"/>
        <v>64.15094339622641</v>
      </c>
      <c r="AJ358" s="100">
        <f>AJ359+AJ362+AJ364</f>
        <v>2000</v>
      </c>
      <c r="AK358" s="100">
        <f>AK359+AK362+AK364</f>
        <v>3000</v>
      </c>
      <c r="AL358" s="100">
        <f>AL359+AL362+AL364</f>
        <v>3000</v>
      </c>
      <c r="AM358" s="100">
        <f>AM359+AM362+AM364</f>
        <v>8000</v>
      </c>
      <c r="AN358" s="100">
        <f t="shared" si="437"/>
        <v>15.09433962264151</v>
      </c>
      <c r="AP358" s="100">
        <f>AP359+AP362+AP364</f>
        <v>3000</v>
      </c>
      <c r="AQ358" s="100">
        <f>AQ359+AQ362+AQ364</f>
        <v>3000</v>
      </c>
      <c r="AR358" s="100">
        <f>AR359+AR362+AR364</f>
        <v>5000</v>
      </c>
      <c r="AS358" s="100">
        <f>AS359+AS362+AS364</f>
        <v>11000</v>
      </c>
      <c r="AT358" s="100">
        <f t="shared" si="439"/>
        <v>20.754716981132077</v>
      </c>
      <c r="AV358" s="100">
        <f t="shared" ref="AV358:AV366" si="457">AM358+AS358</f>
        <v>19000</v>
      </c>
      <c r="AW358" s="100">
        <f t="shared" si="441"/>
        <v>35.849056603773583</v>
      </c>
      <c r="AY358" s="100">
        <f t="shared" si="442"/>
        <v>53000</v>
      </c>
      <c r="AZ358" s="100">
        <f t="shared" si="443"/>
        <v>100</v>
      </c>
      <c r="BB358" s="46">
        <f t="shared" si="454"/>
        <v>0</v>
      </c>
      <c r="BC358" s="98">
        <f t="shared" si="455"/>
        <v>0</v>
      </c>
      <c r="BD358" s="100">
        <f t="shared" si="456"/>
        <v>53000</v>
      </c>
      <c r="BE358" s="483"/>
      <c r="BF358" s="90">
        <f t="shared" si="421"/>
        <v>0</v>
      </c>
    </row>
    <row r="359" spans="1:58" ht="30" customHeight="1" x14ac:dyDescent="0.2">
      <c r="A359" s="12"/>
      <c r="B359" s="3"/>
      <c r="C359" s="3"/>
      <c r="D359" s="8"/>
      <c r="E359" s="7"/>
      <c r="F359" s="3"/>
      <c r="G359" s="4"/>
      <c r="H359" s="5"/>
      <c r="I359" s="6"/>
      <c r="J359" s="24" t="s">
        <v>74</v>
      </c>
      <c r="K359" s="27"/>
      <c r="L359" s="142"/>
      <c r="M359" s="8"/>
      <c r="N359" s="31" t="s">
        <v>24</v>
      </c>
      <c r="O359" s="44">
        <v>315000</v>
      </c>
      <c r="P359" s="97">
        <f>P360+P361</f>
        <v>0</v>
      </c>
      <c r="Q359" s="193">
        <f>Q360+Q361</f>
        <v>0</v>
      </c>
      <c r="R359" s="194">
        <f>R360+R361</f>
        <v>0</v>
      </c>
      <c r="S359" s="97">
        <f>S360+S361</f>
        <v>36000</v>
      </c>
      <c r="T359" s="97"/>
      <c r="U359" s="97">
        <f>U360+U361</f>
        <v>11000</v>
      </c>
      <c r="V359" s="97">
        <f>V360+V361</f>
        <v>6000</v>
      </c>
      <c r="W359" s="97">
        <f>W360+W361</f>
        <v>7000</v>
      </c>
      <c r="X359" s="97">
        <f>X360+X361</f>
        <v>24000</v>
      </c>
      <c r="Y359" s="97">
        <f t="shared" si="431"/>
        <v>66.666666666666671</v>
      </c>
      <c r="AA359" s="97">
        <f>AA360+AA361</f>
        <v>1000</v>
      </c>
      <c r="AB359" s="97">
        <f>AB360+AB361</f>
        <v>1000</v>
      </c>
      <c r="AC359" s="97">
        <f>AC360+AC361</f>
        <v>1000</v>
      </c>
      <c r="AD359" s="97">
        <f>AD360+AD361</f>
        <v>3000</v>
      </c>
      <c r="AE359" s="97">
        <f t="shared" si="433"/>
        <v>8.3333333333333339</v>
      </c>
      <c r="AG359" s="97">
        <f t="shared" si="434"/>
        <v>27000</v>
      </c>
      <c r="AH359" s="97">
        <f t="shared" si="435"/>
        <v>75</v>
      </c>
      <c r="AJ359" s="97">
        <f>AJ360+AJ361</f>
        <v>0</v>
      </c>
      <c r="AK359" s="97">
        <f>AK360+AK361</f>
        <v>0</v>
      </c>
      <c r="AL359" s="97">
        <f>AL360+AL361</f>
        <v>1000</v>
      </c>
      <c r="AM359" s="97">
        <f>AM360+AM361</f>
        <v>1000</v>
      </c>
      <c r="AN359" s="97">
        <f t="shared" si="437"/>
        <v>2.7777777777777777</v>
      </c>
      <c r="AP359" s="97">
        <f>AP360+AP361</f>
        <v>2000</v>
      </c>
      <c r="AQ359" s="97">
        <f>AQ360+AQ361</f>
        <v>2000</v>
      </c>
      <c r="AR359" s="97">
        <f>AR360+AR361</f>
        <v>4000</v>
      </c>
      <c r="AS359" s="97">
        <f>AS360+AS361</f>
        <v>8000</v>
      </c>
      <c r="AT359" s="97">
        <f t="shared" si="439"/>
        <v>22.222222222222221</v>
      </c>
      <c r="AV359" s="97">
        <f t="shared" si="457"/>
        <v>9000</v>
      </c>
      <c r="AW359" s="97">
        <f t="shared" si="441"/>
        <v>25</v>
      </c>
      <c r="AY359" s="97">
        <f t="shared" si="442"/>
        <v>36000</v>
      </c>
      <c r="AZ359" s="97">
        <f t="shared" si="443"/>
        <v>100</v>
      </c>
      <c r="BB359" s="44">
        <f t="shared" si="454"/>
        <v>0</v>
      </c>
      <c r="BC359" s="98">
        <f t="shared" si="455"/>
        <v>0</v>
      </c>
      <c r="BD359" s="97">
        <f t="shared" si="456"/>
        <v>36000</v>
      </c>
      <c r="BE359" s="483"/>
      <c r="BF359" s="90">
        <f t="shared" si="421"/>
        <v>0</v>
      </c>
    </row>
    <row r="360" spans="1:58" ht="30" customHeight="1" x14ac:dyDescent="0.2">
      <c r="A360" s="12"/>
      <c r="B360" s="3"/>
      <c r="C360" s="3"/>
      <c r="D360" s="8"/>
      <c r="E360" s="7"/>
      <c r="F360" s="3"/>
      <c r="G360" s="4"/>
      <c r="H360" s="5"/>
      <c r="I360" s="6"/>
      <c r="J360" s="7"/>
      <c r="K360" s="59">
        <v>1</v>
      </c>
      <c r="L360" s="142"/>
      <c r="M360" s="8"/>
      <c r="N360" s="41" t="s">
        <v>31</v>
      </c>
      <c r="O360" s="45">
        <v>290000</v>
      </c>
      <c r="P360" s="98"/>
      <c r="Q360" s="98"/>
      <c r="R360" s="98"/>
      <c r="S360" s="98">
        <v>30000</v>
      </c>
      <c r="T360" s="98"/>
      <c r="U360" s="98">
        <v>10000</v>
      </c>
      <c r="V360" s="98">
        <v>5000</v>
      </c>
      <c r="W360" s="98">
        <v>7000</v>
      </c>
      <c r="X360" s="98">
        <f>SUM(U360:W360)</f>
        <v>22000</v>
      </c>
      <c r="Y360" s="98">
        <f t="shared" si="431"/>
        <v>73.333333333333329</v>
      </c>
      <c r="AA360" s="98">
        <v>0</v>
      </c>
      <c r="AB360" s="98">
        <v>0</v>
      </c>
      <c r="AC360" s="98">
        <v>0</v>
      </c>
      <c r="AD360" s="98">
        <f>SUM(AA360:AC360)</f>
        <v>0</v>
      </c>
      <c r="AE360" s="98">
        <f t="shared" si="433"/>
        <v>0</v>
      </c>
      <c r="AG360" s="98">
        <f t="shared" si="434"/>
        <v>22000</v>
      </c>
      <c r="AH360" s="98">
        <f t="shared" si="435"/>
        <v>73.333333333333329</v>
      </c>
      <c r="AJ360" s="98">
        <v>0</v>
      </c>
      <c r="AK360" s="98">
        <v>0</v>
      </c>
      <c r="AL360" s="98">
        <v>0</v>
      </c>
      <c r="AM360" s="98">
        <f>SUM(AJ360:AL360)</f>
        <v>0</v>
      </c>
      <c r="AN360" s="98">
        <f t="shared" si="437"/>
        <v>0</v>
      </c>
      <c r="AP360" s="98">
        <v>2000</v>
      </c>
      <c r="AQ360" s="98">
        <v>2000</v>
      </c>
      <c r="AR360" s="98">
        <v>4000</v>
      </c>
      <c r="AS360" s="98">
        <f>SUM(AP360:AR360)</f>
        <v>8000</v>
      </c>
      <c r="AT360" s="98">
        <f t="shared" si="439"/>
        <v>26.666666666666668</v>
      </c>
      <c r="AV360" s="98">
        <f t="shared" si="457"/>
        <v>8000</v>
      </c>
      <c r="AW360" s="98">
        <f t="shared" si="441"/>
        <v>26.666666666666668</v>
      </c>
      <c r="AY360" s="98">
        <f t="shared" si="442"/>
        <v>30000</v>
      </c>
      <c r="AZ360" s="98">
        <f t="shared" si="443"/>
        <v>100</v>
      </c>
      <c r="BB360" s="98">
        <f t="shared" si="454"/>
        <v>0</v>
      </c>
      <c r="BC360" s="98">
        <f t="shared" si="455"/>
        <v>0</v>
      </c>
      <c r="BD360" s="98">
        <f t="shared" si="456"/>
        <v>30000</v>
      </c>
      <c r="BE360" s="483"/>
      <c r="BF360" s="90">
        <f t="shared" si="421"/>
        <v>0</v>
      </c>
    </row>
    <row r="361" spans="1:58" ht="30" customHeight="1" x14ac:dyDescent="0.2">
      <c r="A361" s="12"/>
      <c r="B361" s="3"/>
      <c r="C361" s="3"/>
      <c r="D361" s="8"/>
      <c r="E361" s="7"/>
      <c r="F361" s="3"/>
      <c r="G361" s="4"/>
      <c r="H361" s="5"/>
      <c r="I361" s="6"/>
      <c r="J361" s="7"/>
      <c r="K361" s="59">
        <v>4</v>
      </c>
      <c r="L361" s="142"/>
      <c r="M361" s="8"/>
      <c r="N361" s="41" t="s">
        <v>67</v>
      </c>
      <c r="O361" s="45">
        <v>25000</v>
      </c>
      <c r="P361" s="98"/>
      <c r="Q361" s="98"/>
      <c r="R361" s="98"/>
      <c r="S361" s="98">
        <v>6000</v>
      </c>
      <c r="T361" s="98"/>
      <c r="U361" s="98">
        <v>1000</v>
      </c>
      <c r="V361" s="98">
        <v>1000</v>
      </c>
      <c r="W361" s="98">
        <v>0</v>
      </c>
      <c r="X361" s="98">
        <f>SUM(U361:W361)</f>
        <v>2000</v>
      </c>
      <c r="Y361" s="98">
        <f t="shared" si="431"/>
        <v>33.333333333333336</v>
      </c>
      <c r="AA361" s="98">
        <v>1000</v>
      </c>
      <c r="AB361" s="98">
        <v>1000</v>
      </c>
      <c r="AC361" s="98">
        <v>1000</v>
      </c>
      <c r="AD361" s="98">
        <f>SUM(AA361:AC361)</f>
        <v>3000</v>
      </c>
      <c r="AE361" s="98">
        <f t="shared" si="433"/>
        <v>50</v>
      </c>
      <c r="AG361" s="98">
        <f t="shared" si="434"/>
        <v>5000</v>
      </c>
      <c r="AH361" s="98">
        <f t="shared" si="435"/>
        <v>83.333333333333329</v>
      </c>
      <c r="AJ361" s="98">
        <v>0</v>
      </c>
      <c r="AK361" s="98">
        <v>0</v>
      </c>
      <c r="AL361" s="98">
        <v>1000</v>
      </c>
      <c r="AM361" s="98">
        <f>SUM(AJ361:AL361)</f>
        <v>1000</v>
      </c>
      <c r="AN361" s="98">
        <f t="shared" si="437"/>
        <v>16.666666666666668</v>
      </c>
      <c r="AP361" s="98">
        <v>0</v>
      </c>
      <c r="AQ361" s="98">
        <v>0</v>
      </c>
      <c r="AR361" s="98">
        <v>0</v>
      </c>
      <c r="AS361" s="98">
        <f>SUM(AP361:AR361)</f>
        <v>0</v>
      </c>
      <c r="AT361" s="98">
        <f t="shared" si="439"/>
        <v>0</v>
      </c>
      <c r="AV361" s="98">
        <f t="shared" si="457"/>
        <v>1000</v>
      </c>
      <c r="AW361" s="98">
        <f t="shared" si="441"/>
        <v>16.666666666666668</v>
      </c>
      <c r="AY361" s="98">
        <f t="shared" si="442"/>
        <v>6000</v>
      </c>
      <c r="AZ361" s="98">
        <f t="shared" si="443"/>
        <v>100</v>
      </c>
      <c r="BB361" s="98">
        <f t="shared" si="454"/>
        <v>0</v>
      </c>
      <c r="BC361" s="98">
        <f t="shared" si="455"/>
        <v>0</v>
      </c>
      <c r="BD361" s="98">
        <f t="shared" si="456"/>
        <v>6000</v>
      </c>
      <c r="BE361" s="483"/>
      <c r="BF361" s="90">
        <f t="shared" si="421"/>
        <v>0</v>
      </c>
    </row>
    <row r="362" spans="1:58" ht="30" customHeight="1" x14ac:dyDescent="0.2">
      <c r="A362" s="12"/>
      <c r="B362" s="3"/>
      <c r="C362" s="3"/>
      <c r="D362" s="8"/>
      <c r="E362" s="7"/>
      <c r="F362" s="3"/>
      <c r="G362" s="4"/>
      <c r="H362" s="5"/>
      <c r="I362" s="6"/>
      <c r="J362" s="24" t="s">
        <v>68</v>
      </c>
      <c r="K362" s="27"/>
      <c r="L362" s="142"/>
      <c r="M362" s="8"/>
      <c r="N362" s="31" t="s">
        <v>32</v>
      </c>
      <c r="O362" s="44">
        <v>7000</v>
      </c>
      <c r="P362" s="97">
        <f>P363</f>
        <v>0</v>
      </c>
      <c r="Q362" s="193">
        <f>Q363</f>
        <v>0</v>
      </c>
      <c r="R362" s="194">
        <f>R363</f>
        <v>0</v>
      </c>
      <c r="S362" s="97">
        <f>S363</f>
        <v>4000</v>
      </c>
      <c r="T362" s="97"/>
      <c r="U362" s="97">
        <f>U363</f>
        <v>0</v>
      </c>
      <c r="V362" s="97">
        <f>V363</f>
        <v>1000</v>
      </c>
      <c r="W362" s="97">
        <f>W363</f>
        <v>0</v>
      </c>
      <c r="X362" s="97">
        <f>SUM(U362:W362)</f>
        <v>1000</v>
      </c>
      <c r="Y362" s="97">
        <f t="shared" si="431"/>
        <v>25</v>
      </c>
      <c r="AA362" s="97">
        <f>AA363</f>
        <v>0</v>
      </c>
      <c r="AB362" s="97">
        <f>AB363</f>
        <v>0</v>
      </c>
      <c r="AC362" s="97">
        <f>AC363</f>
        <v>1000</v>
      </c>
      <c r="AD362" s="97">
        <f>SUM(AA362:AC362)</f>
        <v>1000</v>
      </c>
      <c r="AE362" s="97">
        <f t="shared" si="433"/>
        <v>25</v>
      </c>
      <c r="AG362" s="97">
        <f t="shared" si="434"/>
        <v>2000</v>
      </c>
      <c r="AH362" s="97">
        <f t="shared" si="435"/>
        <v>50</v>
      </c>
      <c r="AJ362" s="97">
        <f>AJ363</f>
        <v>0</v>
      </c>
      <c r="AK362" s="97">
        <f>AK363</f>
        <v>1000</v>
      </c>
      <c r="AL362" s="97">
        <f>AL363</f>
        <v>1000</v>
      </c>
      <c r="AM362" s="97">
        <f>SUM(AJ362:AL362)</f>
        <v>2000</v>
      </c>
      <c r="AN362" s="97">
        <f t="shared" si="437"/>
        <v>50</v>
      </c>
      <c r="AP362" s="97">
        <f>AP363</f>
        <v>0</v>
      </c>
      <c r="AQ362" s="97">
        <f>AQ363</f>
        <v>0</v>
      </c>
      <c r="AR362" s="97">
        <f>AR363</f>
        <v>0</v>
      </c>
      <c r="AS362" s="97">
        <f>SUM(AP362:AR362)</f>
        <v>0</v>
      </c>
      <c r="AT362" s="97">
        <f t="shared" si="439"/>
        <v>0</v>
      </c>
      <c r="AV362" s="97">
        <f t="shared" si="457"/>
        <v>2000</v>
      </c>
      <c r="AW362" s="97">
        <f t="shared" si="441"/>
        <v>50</v>
      </c>
      <c r="AY362" s="97">
        <f t="shared" si="442"/>
        <v>4000</v>
      </c>
      <c r="AZ362" s="97">
        <f t="shared" si="443"/>
        <v>100</v>
      </c>
      <c r="BB362" s="44">
        <f t="shared" si="454"/>
        <v>0</v>
      </c>
      <c r="BC362" s="98">
        <f t="shared" si="455"/>
        <v>0</v>
      </c>
      <c r="BD362" s="97">
        <f t="shared" si="456"/>
        <v>4000</v>
      </c>
      <c r="BE362" s="483"/>
      <c r="BF362" s="90">
        <f t="shared" si="421"/>
        <v>0</v>
      </c>
    </row>
    <row r="363" spans="1:58" ht="30" customHeight="1" x14ac:dyDescent="0.2">
      <c r="A363" s="12"/>
      <c r="B363" s="3"/>
      <c r="C363" s="3"/>
      <c r="D363" s="8"/>
      <c r="E363" s="7"/>
      <c r="F363" s="3"/>
      <c r="G363" s="4"/>
      <c r="H363" s="5"/>
      <c r="I363" s="6"/>
      <c r="J363" s="7"/>
      <c r="K363" s="59">
        <v>4</v>
      </c>
      <c r="L363" s="142"/>
      <c r="M363" s="8"/>
      <c r="N363" s="41" t="s">
        <v>67</v>
      </c>
      <c r="O363" s="45">
        <v>7000</v>
      </c>
      <c r="P363" s="98"/>
      <c r="Q363" s="98"/>
      <c r="R363" s="98"/>
      <c r="S363" s="98">
        <v>4000</v>
      </c>
      <c r="T363" s="98"/>
      <c r="U363" s="98">
        <v>0</v>
      </c>
      <c r="V363" s="98">
        <v>1000</v>
      </c>
      <c r="W363" s="98"/>
      <c r="X363" s="98">
        <f>SUM(U363:W363)</f>
        <v>1000</v>
      </c>
      <c r="Y363" s="98">
        <f t="shared" si="431"/>
        <v>25</v>
      </c>
      <c r="AA363" s="98">
        <v>0</v>
      </c>
      <c r="AB363" s="98">
        <v>0</v>
      </c>
      <c r="AC363" s="98">
        <v>1000</v>
      </c>
      <c r="AD363" s="98">
        <f>SUM(AA363:AC363)</f>
        <v>1000</v>
      </c>
      <c r="AE363" s="98">
        <f t="shared" si="433"/>
        <v>25</v>
      </c>
      <c r="AG363" s="98">
        <f t="shared" si="434"/>
        <v>2000</v>
      </c>
      <c r="AH363" s="98">
        <f t="shared" si="435"/>
        <v>50</v>
      </c>
      <c r="AJ363" s="98">
        <v>0</v>
      </c>
      <c r="AK363" s="98">
        <v>1000</v>
      </c>
      <c r="AL363" s="98">
        <v>1000</v>
      </c>
      <c r="AM363" s="98">
        <f>SUM(AJ363:AL363)</f>
        <v>2000</v>
      </c>
      <c r="AN363" s="98">
        <f t="shared" si="437"/>
        <v>50</v>
      </c>
      <c r="AP363" s="98">
        <v>0</v>
      </c>
      <c r="AQ363" s="98">
        <v>0</v>
      </c>
      <c r="AR363" s="98">
        <v>0</v>
      </c>
      <c r="AS363" s="98">
        <f>SUM(AP363:AR363)</f>
        <v>0</v>
      </c>
      <c r="AT363" s="98">
        <f t="shared" si="439"/>
        <v>0</v>
      </c>
      <c r="AV363" s="98">
        <f t="shared" si="457"/>
        <v>2000</v>
      </c>
      <c r="AW363" s="98">
        <f t="shared" si="441"/>
        <v>50</v>
      </c>
      <c r="AY363" s="98">
        <f t="shared" si="442"/>
        <v>4000</v>
      </c>
      <c r="AZ363" s="98">
        <f t="shared" si="443"/>
        <v>100</v>
      </c>
      <c r="BB363" s="98">
        <f t="shared" si="454"/>
        <v>0</v>
      </c>
      <c r="BC363" s="98">
        <f t="shared" si="455"/>
        <v>0</v>
      </c>
      <c r="BD363" s="98">
        <f t="shared" si="456"/>
        <v>4000</v>
      </c>
      <c r="BE363" s="483"/>
      <c r="BF363" s="90">
        <f t="shared" si="421"/>
        <v>0</v>
      </c>
    </row>
    <row r="364" spans="1:58" ht="30" customHeight="1" x14ac:dyDescent="0.2">
      <c r="A364" s="12"/>
      <c r="B364" s="3"/>
      <c r="C364" s="3"/>
      <c r="D364" s="8"/>
      <c r="E364" s="7"/>
      <c r="F364" s="3"/>
      <c r="G364" s="4"/>
      <c r="H364" s="5"/>
      <c r="I364" s="6"/>
      <c r="J364" s="24" t="s">
        <v>69</v>
      </c>
      <c r="K364" s="27"/>
      <c r="L364" s="142"/>
      <c r="M364" s="8"/>
      <c r="N364" s="31" t="s">
        <v>16</v>
      </c>
      <c r="O364" s="44">
        <v>15000</v>
      </c>
      <c r="P364" s="97">
        <f>P365+P366</f>
        <v>0</v>
      </c>
      <c r="Q364" s="97">
        <f>Q365+Q366</f>
        <v>0</v>
      </c>
      <c r="R364" s="97">
        <f>R365+R366</f>
        <v>0</v>
      </c>
      <c r="S364" s="97">
        <f>S365+S366</f>
        <v>13000</v>
      </c>
      <c r="T364" s="97"/>
      <c r="U364" s="97">
        <f>U365+U366+U367</f>
        <v>2000</v>
      </c>
      <c r="V364" s="97">
        <f>V365+V366+V367</f>
        <v>1000</v>
      </c>
      <c r="W364" s="97">
        <f>W365+W366+W367</f>
        <v>1000</v>
      </c>
      <c r="X364" s="97">
        <f>X365+X366+X367</f>
        <v>4000</v>
      </c>
      <c r="Y364" s="97">
        <f t="shared" si="431"/>
        <v>30.76923076923077</v>
      </c>
      <c r="AA364" s="97">
        <f>AA365+AA366+AA367</f>
        <v>1000</v>
      </c>
      <c r="AB364" s="97">
        <f>AB365+AB366+AB367</f>
        <v>0</v>
      </c>
      <c r="AC364" s="97">
        <f>AC365+AC366</f>
        <v>0</v>
      </c>
      <c r="AD364" s="97">
        <f>AD365+AD366</f>
        <v>1000</v>
      </c>
      <c r="AE364" s="97">
        <f t="shared" si="433"/>
        <v>7.6923076923076925</v>
      </c>
      <c r="AG364" s="97">
        <f>AG365+AG366</f>
        <v>5000</v>
      </c>
      <c r="AH364" s="97">
        <f t="shared" si="435"/>
        <v>38.46153846153846</v>
      </c>
      <c r="AJ364" s="97">
        <f>AJ365+AJ366</f>
        <v>2000</v>
      </c>
      <c r="AK364" s="97">
        <f>AK365+AK366</f>
        <v>2000</v>
      </c>
      <c r="AL364" s="97">
        <f>AL365+AL366</f>
        <v>1000</v>
      </c>
      <c r="AM364" s="97">
        <f>AM365+AM366</f>
        <v>5000</v>
      </c>
      <c r="AN364" s="97">
        <f t="shared" si="437"/>
        <v>38.46153846153846</v>
      </c>
      <c r="AP364" s="97">
        <f>AP365+AP366+AP367</f>
        <v>1000</v>
      </c>
      <c r="AQ364" s="97">
        <f>AQ365+AQ366+AQ367</f>
        <v>1000</v>
      </c>
      <c r="AR364" s="97">
        <f>AR365+AR366+AR367</f>
        <v>1000</v>
      </c>
      <c r="AS364" s="97">
        <f>AS365+AS366+AS367</f>
        <v>3000</v>
      </c>
      <c r="AT364" s="97">
        <f t="shared" si="439"/>
        <v>23.076923076923077</v>
      </c>
      <c r="AV364" s="97">
        <f t="shared" si="457"/>
        <v>8000</v>
      </c>
      <c r="AW364" s="97">
        <f t="shared" si="441"/>
        <v>61.53846153846154</v>
      </c>
      <c r="AY364" s="97">
        <f t="shared" si="442"/>
        <v>13000</v>
      </c>
      <c r="AZ364" s="97">
        <f t="shared" si="443"/>
        <v>100</v>
      </c>
      <c r="BB364" s="44">
        <f t="shared" si="454"/>
        <v>0</v>
      </c>
      <c r="BC364" s="98">
        <f t="shared" si="455"/>
        <v>0</v>
      </c>
      <c r="BD364" s="97">
        <f t="shared" si="456"/>
        <v>13000</v>
      </c>
      <c r="BE364" s="483"/>
      <c r="BF364" s="90">
        <f t="shared" si="421"/>
        <v>0</v>
      </c>
    </row>
    <row r="365" spans="1:58" ht="30" customHeight="1" x14ac:dyDescent="0.2">
      <c r="A365" s="12"/>
      <c r="B365" s="3"/>
      <c r="C365" s="3"/>
      <c r="D365" s="8"/>
      <c r="E365" s="7"/>
      <c r="F365" s="3"/>
      <c r="G365" s="4"/>
      <c r="H365" s="5"/>
      <c r="I365" s="6"/>
      <c r="J365" s="7"/>
      <c r="K365" s="59">
        <v>5</v>
      </c>
      <c r="L365" s="142"/>
      <c r="M365" s="8"/>
      <c r="N365" s="41" t="s">
        <v>19</v>
      </c>
      <c r="O365" s="45">
        <v>3000</v>
      </c>
      <c r="P365" s="98"/>
      <c r="Q365" s="98"/>
      <c r="R365" s="98"/>
      <c r="S365" s="98">
        <v>3000</v>
      </c>
      <c r="T365" s="98"/>
      <c r="U365" s="98">
        <v>1000</v>
      </c>
      <c r="V365" s="98">
        <v>1000</v>
      </c>
      <c r="W365" s="98">
        <v>1000</v>
      </c>
      <c r="X365" s="98">
        <f>SUM(U365:W365)</f>
        <v>3000</v>
      </c>
      <c r="Y365" s="98">
        <f t="shared" si="431"/>
        <v>100</v>
      </c>
      <c r="AA365" s="98">
        <v>0</v>
      </c>
      <c r="AB365" s="98"/>
      <c r="AC365" s="98"/>
      <c r="AD365" s="98">
        <f>SUM(AA365:AC365)</f>
        <v>0</v>
      </c>
      <c r="AE365" s="98">
        <f t="shared" si="433"/>
        <v>0</v>
      </c>
      <c r="AG365" s="98">
        <f t="shared" ref="AG365:AG366" si="458">X365+AD365</f>
        <v>3000</v>
      </c>
      <c r="AH365" s="98">
        <f t="shared" si="435"/>
        <v>100</v>
      </c>
      <c r="AJ365" s="98">
        <v>0</v>
      </c>
      <c r="AK365" s="98"/>
      <c r="AL365" s="98"/>
      <c r="AM365" s="98">
        <f>SUM(AJ365:AL365)</f>
        <v>0</v>
      </c>
      <c r="AN365" s="98">
        <f t="shared" si="437"/>
        <v>0</v>
      </c>
      <c r="AP365" s="98"/>
      <c r="AQ365" s="98"/>
      <c r="AR365" s="98"/>
      <c r="AS365" s="98">
        <f>SUM(AP365:AR365)</f>
        <v>0</v>
      </c>
      <c r="AT365" s="98">
        <f t="shared" si="439"/>
        <v>0</v>
      </c>
      <c r="AV365" s="98">
        <f t="shared" si="457"/>
        <v>0</v>
      </c>
      <c r="AW365" s="98">
        <f>AV365/(S365/100)</f>
        <v>0</v>
      </c>
      <c r="AY365" s="98">
        <f t="shared" si="442"/>
        <v>3000</v>
      </c>
      <c r="AZ365" s="98">
        <f t="shared" si="443"/>
        <v>100</v>
      </c>
      <c r="BB365" s="98">
        <f t="shared" si="454"/>
        <v>0</v>
      </c>
      <c r="BC365" s="98">
        <f t="shared" si="455"/>
        <v>0</v>
      </c>
      <c r="BD365" s="98">
        <f t="shared" si="456"/>
        <v>3000</v>
      </c>
      <c r="BE365" s="483"/>
      <c r="BF365" s="90">
        <f t="shared" si="421"/>
        <v>0</v>
      </c>
    </row>
    <row r="366" spans="1:58" ht="30" customHeight="1" x14ac:dyDescent="0.2">
      <c r="A366" s="12"/>
      <c r="B366" s="3"/>
      <c r="C366" s="3"/>
      <c r="D366" s="8"/>
      <c r="E366" s="7"/>
      <c r="F366" s="3"/>
      <c r="G366" s="4"/>
      <c r="H366" s="5"/>
      <c r="I366" s="6"/>
      <c r="J366" s="7"/>
      <c r="K366" s="59">
        <v>7</v>
      </c>
      <c r="L366" s="142"/>
      <c r="M366" s="8"/>
      <c r="N366" s="41" t="s">
        <v>110</v>
      </c>
      <c r="O366" s="45">
        <v>12000</v>
      </c>
      <c r="P366" s="98"/>
      <c r="Q366" s="98"/>
      <c r="R366" s="98"/>
      <c r="S366" s="98">
        <v>10000</v>
      </c>
      <c r="T366" s="98"/>
      <c r="U366" s="98">
        <v>1000</v>
      </c>
      <c r="V366" s="98">
        <v>0</v>
      </c>
      <c r="W366" s="98"/>
      <c r="X366" s="98">
        <f>SUM(U366:W366)</f>
        <v>1000</v>
      </c>
      <c r="Y366" s="98">
        <f t="shared" si="431"/>
        <v>10</v>
      </c>
      <c r="AA366" s="98">
        <v>1000</v>
      </c>
      <c r="AB366" s="98">
        <v>0</v>
      </c>
      <c r="AC366" s="98">
        <v>0</v>
      </c>
      <c r="AD366" s="98">
        <f>SUM(AA366:AC366)</f>
        <v>1000</v>
      </c>
      <c r="AE366" s="98">
        <f t="shared" si="433"/>
        <v>10</v>
      </c>
      <c r="AG366" s="98">
        <f t="shared" si="458"/>
        <v>2000</v>
      </c>
      <c r="AH366" s="98">
        <f t="shared" si="435"/>
        <v>20</v>
      </c>
      <c r="AJ366" s="98">
        <v>2000</v>
      </c>
      <c r="AK366" s="98">
        <v>2000</v>
      </c>
      <c r="AL366" s="98">
        <v>1000</v>
      </c>
      <c r="AM366" s="98">
        <f>SUM(AJ366:AL366)</f>
        <v>5000</v>
      </c>
      <c r="AN366" s="98">
        <f t="shared" si="437"/>
        <v>50</v>
      </c>
      <c r="AP366" s="98">
        <v>1000</v>
      </c>
      <c r="AQ366" s="98">
        <v>1000</v>
      </c>
      <c r="AR366" s="98">
        <v>1000</v>
      </c>
      <c r="AS366" s="98">
        <f>SUM(AP366:AR366)</f>
        <v>3000</v>
      </c>
      <c r="AT366" s="98">
        <f t="shared" si="439"/>
        <v>30</v>
      </c>
      <c r="AV366" s="98">
        <f t="shared" si="457"/>
        <v>8000</v>
      </c>
      <c r="AW366" s="98">
        <f>AV366/(S366/100)</f>
        <v>80</v>
      </c>
      <c r="AY366" s="98">
        <f t="shared" si="442"/>
        <v>10000</v>
      </c>
      <c r="AZ366" s="98">
        <f t="shared" si="443"/>
        <v>100</v>
      </c>
      <c r="BB366" s="98">
        <f t="shared" si="454"/>
        <v>0</v>
      </c>
      <c r="BC366" s="98">
        <f t="shared" si="455"/>
        <v>0</v>
      </c>
      <c r="BD366" s="98">
        <f t="shared" si="456"/>
        <v>10000</v>
      </c>
      <c r="BE366" s="483"/>
      <c r="BF366" s="90">
        <f t="shared" si="421"/>
        <v>0</v>
      </c>
    </row>
    <row r="367" spans="1:58" ht="30" hidden="1" customHeight="1" x14ac:dyDescent="0.2">
      <c r="A367" s="12"/>
      <c r="B367" s="3"/>
      <c r="C367" s="3"/>
      <c r="D367" s="8"/>
      <c r="E367" s="7"/>
      <c r="F367" s="3"/>
      <c r="G367" s="21"/>
      <c r="H367" s="72" t="s">
        <v>75</v>
      </c>
      <c r="I367" s="88"/>
      <c r="J367" s="57"/>
      <c r="K367" s="171"/>
      <c r="L367" s="147"/>
      <c r="M367" s="58"/>
      <c r="N367" s="73" t="s">
        <v>101</v>
      </c>
      <c r="O367" s="60">
        <v>63000</v>
      </c>
      <c r="P367" s="104">
        <f>P368</f>
        <v>0</v>
      </c>
      <c r="Q367" s="104">
        <f>Q368</f>
        <v>0</v>
      </c>
      <c r="R367" s="104">
        <f>R368</f>
        <v>0</v>
      </c>
      <c r="S367" s="104">
        <f>S368</f>
        <v>0</v>
      </c>
      <c r="T367" s="104"/>
      <c r="U367" s="104">
        <f>U368</f>
        <v>0</v>
      </c>
      <c r="V367" s="104">
        <f>V368</f>
        <v>0</v>
      </c>
      <c r="W367" s="104">
        <f>W368</f>
        <v>0</v>
      </c>
      <c r="X367" s="104">
        <f t="shared" ref="X367:X370" si="459">SUM(U367:W367)</f>
        <v>0</v>
      </c>
      <c r="Y367" s="104" t="e">
        <f t="shared" si="431"/>
        <v>#DIV/0!</v>
      </c>
      <c r="AA367" s="104">
        <f>AA368</f>
        <v>0</v>
      </c>
      <c r="AB367" s="104">
        <f>AB368</f>
        <v>0</v>
      </c>
      <c r="AC367" s="104">
        <f>AC368</f>
        <v>0</v>
      </c>
      <c r="AD367" s="104">
        <f t="shared" ref="AD367:AD370" si="460">SUM(AA367:AC367)</f>
        <v>0</v>
      </c>
      <c r="AE367" s="104" t="e">
        <f t="shared" si="433"/>
        <v>#DIV/0!</v>
      </c>
      <c r="AG367" s="104">
        <f t="shared" si="434"/>
        <v>0</v>
      </c>
      <c r="AH367" s="104" t="e">
        <f t="shared" si="435"/>
        <v>#DIV/0!</v>
      </c>
      <c r="AJ367" s="104">
        <f>AJ368</f>
        <v>0</v>
      </c>
      <c r="AK367" s="104">
        <f>AK368</f>
        <v>0</v>
      </c>
      <c r="AL367" s="104">
        <f>AL368</f>
        <v>0</v>
      </c>
      <c r="AM367" s="104">
        <f t="shared" ref="AM367:AM370" si="461">SUM(AJ367:AL367)</f>
        <v>0</v>
      </c>
      <c r="AN367" s="104" t="e">
        <f t="shared" si="437"/>
        <v>#DIV/0!</v>
      </c>
      <c r="AP367" s="104">
        <f>AP368</f>
        <v>0</v>
      </c>
      <c r="AQ367" s="104">
        <f>AQ368</f>
        <v>0</v>
      </c>
      <c r="AR367" s="104">
        <f>AR368</f>
        <v>0</v>
      </c>
      <c r="AS367" s="104">
        <f t="shared" ref="AS367:AS370" si="462">SUM(AP367:AR367)</f>
        <v>0</v>
      </c>
      <c r="AT367" s="104" t="e">
        <f t="shared" si="439"/>
        <v>#DIV/0!</v>
      </c>
      <c r="AV367" s="104">
        <f t="shared" ref="AV367:AV375" si="463">AM367+AS367</f>
        <v>0</v>
      </c>
      <c r="AW367" s="104" t="e">
        <f t="shared" ref="AW367:AW375" si="464">AV367/(S367/100)</f>
        <v>#DIV/0!</v>
      </c>
      <c r="AY367" s="104">
        <f t="shared" ref="AY367:AY375" si="465">AG367+AV367</f>
        <v>0</v>
      </c>
      <c r="AZ367" s="354" t="e">
        <f t="shared" ref="AZ367:AZ375" si="466">AY367/(S367/100)</f>
        <v>#DIV/0!</v>
      </c>
      <c r="BB367" s="60">
        <f t="shared" ref="BB367:BB375" si="467">S367-AY367</f>
        <v>0</v>
      </c>
      <c r="BC367" s="104" t="e">
        <f t="shared" ref="BC367:BC374" si="468">BB367/(P367/100)</f>
        <v>#DIV/0!</v>
      </c>
      <c r="BD367" s="104">
        <f t="shared" ref="BD367:BD375" si="469">S367-BB367</f>
        <v>0</v>
      </c>
      <c r="BE367" s="483"/>
      <c r="BF367" s="90">
        <f t="shared" si="421"/>
        <v>0</v>
      </c>
    </row>
    <row r="368" spans="1:58" ht="30" hidden="1" customHeight="1" x14ac:dyDescent="0.2">
      <c r="A368" s="12"/>
      <c r="B368" s="3"/>
      <c r="C368" s="3"/>
      <c r="D368" s="8"/>
      <c r="E368" s="7"/>
      <c r="F368" s="3"/>
      <c r="G368" s="4"/>
      <c r="H368" s="5"/>
      <c r="I368" s="23">
        <v>2</v>
      </c>
      <c r="J368" s="7"/>
      <c r="K368" s="27"/>
      <c r="L368" s="142"/>
      <c r="M368" s="8"/>
      <c r="N368" s="30" t="s">
        <v>126</v>
      </c>
      <c r="O368" s="46">
        <v>63000</v>
      </c>
      <c r="P368" s="100">
        <f>P369+P371</f>
        <v>0</v>
      </c>
      <c r="Q368" s="100">
        <f>Q369+Q371</f>
        <v>0</v>
      </c>
      <c r="R368" s="100">
        <f>R369+R371</f>
        <v>0</v>
      </c>
      <c r="S368" s="100">
        <f>S369+S371</f>
        <v>0</v>
      </c>
      <c r="T368" s="100"/>
      <c r="U368" s="100">
        <f>U369+U371</f>
        <v>0</v>
      </c>
      <c r="V368" s="100">
        <f>V369+V371</f>
        <v>0</v>
      </c>
      <c r="W368" s="100">
        <f>W369+W371</f>
        <v>0</v>
      </c>
      <c r="X368" s="100">
        <f t="shared" si="459"/>
        <v>0</v>
      </c>
      <c r="Y368" s="100" t="e">
        <f t="shared" si="431"/>
        <v>#DIV/0!</v>
      </c>
      <c r="AA368" s="100">
        <f>AA369+AA371</f>
        <v>0</v>
      </c>
      <c r="AB368" s="100">
        <f>AB369+AB371</f>
        <v>0</v>
      </c>
      <c r="AC368" s="100">
        <f>AC369+AC371</f>
        <v>0</v>
      </c>
      <c r="AD368" s="100">
        <f t="shared" si="460"/>
        <v>0</v>
      </c>
      <c r="AE368" s="100" t="e">
        <f t="shared" si="433"/>
        <v>#DIV/0!</v>
      </c>
      <c r="AG368" s="100">
        <f t="shared" si="434"/>
        <v>0</v>
      </c>
      <c r="AH368" s="100" t="e">
        <f t="shared" si="435"/>
        <v>#DIV/0!</v>
      </c>
      <c r="AJ368" s="100">
        <f>AJ369+AJ371</f>
        <v>0</v>
      </c>
      <c r="AK368" s="100">
        <f>AK369+AK371</f>
        <v>0</v>
      </c>
      <c r="AL368" s="100">
        <f>AL369+AL371</f>
        <v>0</v>
      </c>
      <c r="AM368" s="100">
        <f t="shared" si="461"/>
        <v>0</v>
      </c>
      <c r="AN368" s="100" t="e">
        <f t="shared" si="437"/>
        <v>#DIV/0!</v>
      </c>
      <c r="AP368" s="100">
        <f>AP369+AP371</f>
        <v>0</v>
      </c>
      <c r="AQ368" s="100">
        <f>AQ369+AQ371</f>
        <v>0</v>
      </c>
      <c r="AR368" s="100">
        <f>AR369+AR371</f>
        <v>0</v>
      </c>
      <c r="AS368" s="100">
        <f t="shared" si="462"/>
        <v>0</v>
      </c>
      <c r="AT368" s="100" t="e">
        <f t="shared" si="439"/>
        <v>#DIV/0!</v>
      </c>
      <c r="AV368" s="100">
        <f t="shared" si="463"/>
        <v>0</v>
      </c>
      <c r="AW368" s="100" t="e">
        <f t="shared" si="464"/>
        <v>#DIV/0!</v>
      </c>
      <c r="AY368" s="100">
        <f t="shared" si="465"/>
        <v>0</v>
      </c>
      <c r="AZ368" s="352" t="e">
        <f t="shared" si="466"/>
        <v>#DIV/0!</v>
      </c>
      <c r="BB368" s="46">
        <f t="shared" si="467"/>
        <v>0</v>
      </c>
      <c r="BC368" s="100" t="e">
        <f t="shared" si="468"/>
        <v>#DIV/0!</v>
      </c>
      <c r="BD368" s="100">
        <f t="shared" si="469"/>
        <v>0</v>
      </c>
      <c r="BE368" s="483"/>
      <c r="BF368" s="90">
        <f t="shared" si="421"/>
        <v>0</v>
      </c>
    </row>
    <row r="369" spans="1:58" ht="30" hidden="1" customHeight="1" x14ac:dyDescent="0.2">
      <c r="A369" s="12"/>
      <c r="B369" s="3"/>
      <c r="C369" s="3"/>
      <c r="D369" s="8"/>
      <c r="E369" s="7"/>
      <c r="F369" s="3"/>
      <c r="G369" s="4"/>
      <c r="H369" s="5"/>
      <c r="I369" s="6"/>
      <c r="J369" s="24" t="s">
        <v>74</v>
      </c>
      <c r="K369" s="27"/>
      <c r="L369" s="142"/>
      <c r="M369" s="8"/>
      <c r="N369" s="31" t="s">
        <v>24</v>
      </c>
      <c r="O369" s="44">
        <v>60000</v>
      </c>
      <c r="P369" s="97">
        <f>P370</f>
        <v>0</v>
      </c>
      <c r="Q369" s="97">
        <f>Q370</f>
        <v>0</v>
      </c>
      <c r="R369" s="97">
        <f>R370</f>
        <v>0</v>
      </c>
      <c r="S369" s="97">
        <f>S370</f>
        <v>0</v>
      </c>
      <c r="T369" s="97"/>
      <c r="U369" s="97">
        <f>U370</f>
        <v>0</v>
      </c>
      <c r="V369" s="97">
        <f>V370</f>
        <v>0</v>
      </c>
      <c r="W369" s="97">
        <f>W370</f>
        <v>0</v>
      </c>
      <c r="X369" s="97">
        <f t="shared" si="459"/>
        <v>0</v>
      </c>
      <c r="Y369" s="97" t="e">
        <f t="shared" si="431"/>
        <v>#DIV/0!</v>
      </c>
      <c r="AA369" s="97">
        <f>AA370</f>
        <v>0</v>
      </c>
      <c r="AB369" s="97">
        <f>AB370</f>
        <v>0</v>
      </c>
      <c r="AC369" s="97">
        <f>AC370</f>
        <v>0</v>
      </c>
      <c r="AD369" s="97">
        <f t="shared" si="460"/>
        <v>0</v>
      </c>
      <c r="AE369" s="97" t="e">
        <f t="shared" si="433"/>
        <v>#DIV/0!</v>
      </c>
      <c r="AG369" s="97">
        <f t="shared" si="434"/>
        <v>0</v>
      </c>
      <c r="AH369" s="97" t="e">
        <f t="shared" si="435"/>
        <v>#DIV/0!</v>
      </c>
      <c r="AJ369" s="97">
        <f>AJ370</f>
        <v>0</v>
      </c>
      <c r="AK369" s="97">
        <f>AK370</f>
        <v>0</v>
      </c>
      <c r="AL369" s="97">
        <f>AL370</f>
        <v>0</v>
      </c>
      <c r="AM369" s="97">
        <f t="shared" si="461"/>
        <v>0</v>
      </c>
      <c r="AN369" s="97" t="e">
        <f t="shared" si="437"/>
        <v>#DIV/0!</v>
      </c>
      <c r="AP369" s="97">
        <f>AP370</f>
        <v>0</v>
      </c>
      <c r="AQ369" s="97">
        <f>AQ370</f>
        <v>0</v>
      </c>
      <c r="AR369" s="97">
        <f>AR370</f>
        <v>0</v>
      </c>
      <c r="AS369" s="97">
        <f t="shared" si="462"/>
        <v>0</v>
      </c>
      <c r="AT369" s="97" t="e">
        <f t="shared" si="439"/>
        <v>#DIV/0!</v>
      </c>
      <c r="AV369" s="97">
        <f t="shared" si="463"/>
        <v>0</v>
      </c>
      <c r="AW369" s="97" t="e">
        <f t="shared" si="464"/>
        <v>#DIV/0!</v>
      </c>
      <c r="AY369" s="97">
        <f t="shared" si="465"/>
        <v>0</v>
      </c>
      <c r="AZ369" s="350" t="e">
        <f t="shared" si="466"/>
        <v>#DIV/0!</v>
      </c>
      <c r="BB369" s="44">
        <f t="shared" si="467"/>
        <v>0</v>
      </c>
      <c r="BC369" s="97" t="e">
        <f t="shared" si="468"/>
        <v>#DIV/0!</v>
      </c>
      <c r="BD369" s="97">
        <f t="shared" si="469"/>
        <v>0</v>
      </c>
      <c r="BE369" s="483"/>
      <c r="BF369" s="90">
        <f t="shared" si="421"/>
        <v>0</v>
      </c>
    </row>
    <row r="370" spans="1:58" ht="30" hidden="1" customHeight="1" x14ac:dyDescent="0.2">
      <c r="A370" s="12"/>
      <c r="B370" s="3"/>
      <c r="C370" s="3"/>
      <c r="D370" s="8"/>
      <c r="E370" s="7"/>
      <c r="F370" s="3"/>
      <c r="G370" s="4"/>
      <c r="H370" s="5"/>
      <c r="I370" s="6"/>
      <c r="J370" s="7"/>
      <c r="K370" s="59">
        <v>1</v>
      </c>
      <c r="L370" s="142"/>
      <c r="M370" s="8"/>
      <c r="N370" s="41" t="s">
        <v>31</v>
      </c>
      <c r="O370" s="45">
        <v>60000</v>
      </c>
      <c r="P370" s="98"/>
      <c r="Q370" s="98"/>
      <c r="R370" s="98"/>
      <c r="S370" s="98"/>
      <c r="T370" s="98"/>
      <c r="U370" s="98"/>
      <c r="V370" s="98"/>
      <c r="W370" s="98"/>
      <c r="X370" s="98">
        <f t="shared" si="459"/>
        <v>0</v>
      </c>
      <c r="Y370" s="98" t="e">
        <f t="shared" si="431"/>
        <v>#DIV/0!</v>
      </c>
      <c r="AA370" s="98"/>
      <c r="AB370" s="98"/>
      <c r="AC370" s="98"/>
      <c r="AD370" s="98">
        <f t="shared" si="460"/>
        <v>0</v>
      </c>
      <c r="AE370" s="98" t="e">
        <f t="shared" si="433"/>
        <v>#DIV/0!</v>
      </c>
      <c r="AG370" s="98">
        <f t="shared" si="434"/>
        <v>0</v>
      </c>
      <c r="AH370" s="98" t="e">
        <f t="shared" si="435"/>
        <v>#DIV/0!</v>
      </c>
      <c r="AJ370" s="98"/>
      <c r="AK370" s="98"/>
      <c r="AL370" s="98"/>
      <c r="AM370" s="98">
        <f t="shared" si="461"/>
        <v>0</v>
      </c>
      <c r="AN370" s="98" t="e">
        <f t="shared" si="437"/>
        <v>#DIV/0!</v>
      </c>
      <c r="AP370" s="98"/>
      <c r="AQ370" s="98"/>
      <c r="AR370" s="98"/>
      <c r="AS370" s="98">
        <f t="shared" si="462"/>
        <v>0</v>
      </c>
      <c r="AT370" s="98" t="e">
        <f t="shared" si="439"/>
        <v>#DIV/0!</v>
      </c>
      <c r="AV370" s="98">
        <f t="shared" si="463"/>
        <v>0</v>
      </c>
      <c r="AW370" s="98" t="e">
        <f t="shared" si="464"/>
        <v>#DIV/0!</v>
      </c>
      <c r="AY370" s="98">
        <f t="shared" si="465"/>
        <v>0</v>
      </c>
      <c r="AZ370" s="353" t="e">
        <f t="shared" si="466"/>
        <v>#DIV/0!</v>
      </c>
      <c r="BB370" s="98">
        <f t="shared" si="467"/>
        <v>0</v>
      </c>
      <c r="BC370" s="98" t="e">
        <f t="shared" si="468"/>
        <v>#DIV/0!</v>
      </c>
      <c r="BD370" s="98">
        <f t="shared" si="469"/>
        <v>0</v>
      </c>
      <c r="BE370" s="483"/>
      <c r="BF370" s="90">
        <f t="shared" si="421"/>
        <v>0</v>
      </c>
    </row>
    <row r="371" spans="1:58" ht="30" hidden="1" customHeight="1" x14ac:dyDescent="0.2">
      <c r="A371" s="12"/>
      <c r="B371" s="3"/>
      <c r="C371" s="3"/>
      <c r="D371" s="8"/>
      <c r="E371" s="7"/>
      <c r="F371" s="3"/>
      <c r="G371" s="4"/>
      <c r="H371" s="5"/>
      <c r="I371" s="6"/>
      <c r="J371" s="24" t="s">
        <v>69</v>
      </c>
      <c r="K371" s="27"/>
      <c r="L371" s="142"/>
      <c r="M371" s="8"/>
      <c r="N371" s="31" t="s">
        <v>16</v>
      </c>
      <c r="O371" s="44">
        <v>3000</v>
      </c>
      <c r="P371" s="97">
        <f>P373+P374</f>
        <v>0</v>
      </c>
      <c r="Q371" s="97">
        <f>Q373+Q374</f>
        <v>0</v>
      </c>
      <c r="R371" s="97">
        <f>R373+R374</f>
        <v>0</v>
      </c>
      <c r="S371" s="97">
        <f>S373+S374</f>
        <v>0</v>
      </c>
      <c r="T371" s="97"/>
      <c r="U371" s="97">
        <f>U372+U373+U374</f>
        <v>0</v>
      </c>
      <c r="V371" s="97">
        <f>V372+V373+V374</f>
        <v>0</v>
      </c>
      <c r="W371" s="97">
        <f>W372+W373+W374</f>
        <v>0</v>
      </c>
      <c r="X371" s="97">
        <f>X372+X373+X374</f>
        <v>0</v>
      </c>
      <c r="Y371" s="97" t="e">
        <f t="shared" si="431"/>
        <v>#DIV/0!</v>
      </c>
      <c r="AA371" s="97">
        <f>AA372+AA373+AA374</f>
        <v>0</v>
      </c>
      <c r="AB371" s="97">
        <f>AB372+AB373+AB374</f>
        <v>0</v>
      </c>
      <c r="AC371" s="97">
        <f>AC372+AC373+AC374</f>
        <v>0</v>
      </c>
      <c r="AD371" s="97">
        <f>AD372+AD373+AD374</f>
        <v>0</v>
      </c>
      <c r="AE371" s="97" t="e">
        <f t="shared" si="433"/>
        <v>#DIV/0!</v>
      </c>
      <c r="AG371" s="97">
        <f t="shared" si="434"/>
        <v>0</v>
      </c>
      <c r="AH371" s="97" t="e">
        <f t="shared" si="435"/>
        <v>#DIV/0!</v>
      </c>
      <c r="AJ371" s="97">
        <f>AJ372+AJ373+AJ374</f>
        <v>0</v>
      </c>
      <c r="AK371" s="97">
        <f>AK372+AK373+AK374</f>
        <v>0</v>
      </c>
      <c r="AL371" s="97">
        <f>AL372+AL373+AL374</f>
        <v>0</v>
      </c>
      <c r="AM371" s="97">
        <f>AM372+AM373+AM374</f>
        <v>0</v>
      </c>
      <c r="AN371" s="97" t="e">
        <f t="shared" si="437"/>
        <v>#DIV/0!</v>
      </c>
      <c r="AP371" s="97">
        <f>AP372+AP373+AP374</f>
        <v>0</v>
      </c>
      <c r="AQ371" s="97">
        <f>AQ372+AQ373+AQ374</f>
        <v>0</v>
      </c>
      <c r="AR371" s="97">
        <f>AR372+AR373+AR374</f>
        <v>0</v>
      </c>
      <c r="AS371" s="97">
        <f>AS372+AS373+AS374</f>
        <v>0</v>
      </c>
      <c r="AT371" s="97" t="e">
        <f t="shared" si="439"/>
        <v>#DIV/0!</v>
      </c>
      <c r="AV371" s="97">
        <f t="shared" si="463"/>
        <v>0</v>
      </c>
      <c r="AW371" s="97" t="e">
        <f t="shared" si="464"/>
        <v>#DIV/0!</v>
      </c>
      <c r="AY371" s="97">
        <f t="shared" si="465"/>
        <v>0</v>
      </c>
      <c r="AZ371" s="350" t="e">
        <f t="shared" si="466"/>
        <v>#DIV/0!</v>
      </c>
      <c r="BB371" s="44">
        <f t="shared" si="467"/>
        <v>0</v>
      </c>
      <c r="BC371" s="97" t="e">
        <f t="shared" si="468"/>
        <v>#DIV/0!</v>
      </c>
      <c r="BD371" s="97">
        <f t="shared" si="469"/>
        <v>0</v>
      </c>
      <c r="BE371" s="483"/>
      <c r="BF371" s="90">
        <f t="shared" si="421"/>
        <v>0</v>
      </c>
    </row>
    <row r="372" spans="1:58" ht="30" hidden="1" customHeight="1" x14ac:dyDescent="0.2">
      <c r="A372" s="12"/>
      <c r="B372" s="3"/>
      <c r="C372" s="3"/>
      <c r="D372" s="8"/>
      <c r="E372" s="7"/>
      <c r="F372" s="3"/>
      <c r="G372" s="4"/>
      <c r="H372" s="5"/>
      <c r="I372" s="6"/>
      <c r="J372" s="7"/>
      <c r="K372" s="59">
        <v>2</v>
      </c>
      <c r="L372" s="142"/>
      <c r="M372" s="8"/>
      <c r="N372" s="41" t="s">
        <v>17</v>
      </c>
      <c r="O372" s="45">
        <v>0</v>
      </c>
      <c r="P372" s="98" t="e">
        <f>#REF!</f>
        <v>#REF!</v>
      </c>
      <c r="Q372" s="51" t="e">
        <f>#REF!</f>
        <v>#REF!</v>
      </c>
      <c r="R372" s="52" t="e">
        <f>#REF!</f>
        <v>#REF!</v>
      </c>
      <c r="S372" s="98" t="e">
        <f>#REF!</f>
        <v>#REF!</v>
      </c>
      <c r="T372" s="98"/>
      <c r="U372" s="98"/>
      <c r="V372" s="98"/>
      <c r="W372" s="98"/>
      <c r="X372" s="98"/>
      <c r="Y372" s="98" t="e">
        <f t="shared" si="431"/>
        <v>#REF!</v>
      </c>
      <c r="AA372" s="98"/>
      <c r="AB372" s="98"/>
      <c r="AC372" s="98"/>
      <c r="AD372" s="98"/>
      <c r="AE372" s="98" t="e">
        <f t="shared" si="433"/>
        <v>#REF!</v>
      </c>
      <c r="AG372" s="98">
        <f t="shared" si="434"/>
        <v>0</v>
      </c>
      <c r="AH372" s="98" t="e">
        <f t="shared" si="435"/>
        <v>#REF!</v>
      </c>
      <c r="AJ372" s="98"/>
      <c r="AK372" s="98"/>
      <c r="AL372" s="98"/>
      <c r="AM372" s="98"/>
      <c r="AN372" s="98" t="e">
        <f t="shared" si="437"/>
        <v>#REF!</v>
      </c>
      <c r="AP372" s="98"/>
      <c r="AQ372" s="98"/>
      <c r="AR372" s="98"/>
      <c r="AS372" s="98"/>
      <c r="AT372" s="98" t="e">
        <f t="shared" si="439"/>
        <v>#REF!</v>
      </c>
      <c r="AV372" s="98">
        <f t="shared" si="463"/>
        <v>0</v>
      </c>
      <c r="AW372" s="98" t="e">
        <f t="shared" si="464"/>
        <v>#REF!</v>
      </c>
      <c r="AY372" s="98">
        <f t="shared" si="465"/>
        <v>0</v>
      </c>
      <c r="AZ372" s="353" t="e">
        <f t="shared" si="466"/>
        <v>#REF!</v>
      </c>
      <c r="BB372" s="45" t="e">
        <f t="shared" si="467"/>
        <v>#REF!</v>
      </c>
      <c r="BC372" s="98" t="e">
        <f t="shared" si="468"/>
        <v>#REF!</v>
      </c>
      <c r="BD372" s="98" t="e">
        <f t="shared" si="469"/>
        <v>#REF!</v>
      </c>
      <c r="BE372" s="483"/>
      <c r="BF372" s="90" t="e">
        <f t="shared" si="421"/>
        <v>#REF!</v>
      </c>
    </row>
    <row r="373" spans="1:58" ht="30" hidden="1" customHeight="1" x14ac:dyDescent="0.2">
      <c r="A373" s="12"/>
      <c r="B373" s="3"/>
      <c r="C373" s="3"/>
      <c r="D373" s="8"/>
      <c r="E373" s="7"/>
      <c r="F373" s="3"/>
      <c r="G373" s="4"/>
      <c r="H373" s="5"/>
      <c r="I373" s="6"/>
      <c r="J373" s="7"/>
      <c r="K373" s="59">
        <v>5</v>
      </c>
      <c r="L373" s="142"/>
      <c r="M373" s="8"/>
      <c r="N373" s="41" t="s">
        <v>19</v>
      </c>
      <c r="O373" s="45">
        <v>2000</v>
      </c>
      <c r="P373" s="98"/>
      <c r="Q373" s="98"/>
      <c r="R373" s="98"/>
      <c r="S373" s="98"/>
      <c r="T373" s="98"/>
      <c r="U373" s="98"/>
      <c r="V373" s="98"/>
      <c r="W373" s="98"/>
      <c r="X373" s="98">
        <f>SUM(U373:W373)</f>
        <v>0</v>
      </c>
      <c r="Y373" s="98" t="e">
        <f t="shared" si="431"/>
        <v>#DIV/0!</v>
      </c>
      <c r="AA373" s="98"/>
      <c r="AB373" s="98"/>
      <c r="AC373" s="98"/>
      <c r="AD373" s="98">
        <f>SUM(AA373:AC373)</f>
        <v>0</v>
      </c>
      <c r="AE373" s="98" t="e">
        <f t="shared" si="433"/>
        <v>#DIV/0!</v>
      </c>
      <c r="AG373" s="98">
        <f t="shared" si="434"/>
        <v>0</v>
      </c>
      <c r="AH373" s="98" t="e">
        <f t="shared" si="435"/>
        <v>#DIV/0!</v>
      </c>
      <c r="AJ373" s="98"/>
      <c r="AK373" s="98"/>
      <c r="AL373" s="98"/>
      <c r="AM373" s="98">
        <f>SUM(AJ373:AL373)</f>
        <v>0</v>
      </c>
      <c r="AN373" s="98" t="e">
        <f t="shared" si="437"/>
        <v>#DIV/0!</v>
      </c>
      <c r="AP373" s="98"/>
      <c r="AQ373" s="98"/>
      <c r="AR373" s="98"/>
      <c r="AS373" s="98">
        <f>SUM(AP373:AR373)</f>
        <v>0</v>
      </c>
      <c r="AT373" s="98" t="e">
        <f t="shared" si="439"/>
        <v>#DIV/0!</v>
      </c>
      <c r="AV373" s="98">
        <f t="shared" si="463"/>
        <v>0</v>
      </c>
      <c r="AW373" s="98" t="e">
        <f t="shared" si="464"/>
        <v>#DIV/0!</v>
      </c>
      <c r="AY373" s="98">
        <f t="shared" si="465"/>
        <v>0</v>
      </c>
      <c r="AZ373" s="353" t="e">
        <f t="shared" si="466"/>
        <v>#DIV/0!</v>
      </c>
      <c r="BB373" s="98">
        <f t="shared" si="467"/>
        <v>0</v>
      </c>
      <c r="BC373" s="98" t="e">
        <f t="shared" si="468"/>
        <v>#DIV/0!</v>
      </c>
      <c r="BD373" s="98">
        <f t="shared" si="469"/>
        <v>0</v>
      </c>
      <c r="BE373" s="483"/>
      <c r="BF373" s="90">
        <f t="shared" si="421"/>
        <v>0</v>
      </c>
    </row>
    <row r="374" spans="1:58" ht="30" hidden="1" customHeight="1" thickBot="1" x14ac:dyDescent="0.25">
      <c r="A374" s="12"/>
      <c r="B374" s="3"/>
      <c r="C374" s="3"/>
      <c r="D374" s="8"/>
      <c r="E374" s="7"/>
      <c r="F374" s="3"/>
      <c r="G374" s="4"/>
      <c r="H374" s="5"/>
      <c r="I374" s="6"/>
      <c r="J374" s="7"/>
      <c r="K374" s="59">
        <v>7</v>
      </c>
      <c r="L374" s="142"/>
      <c r="M374" s="8"/>
      <c r="N374" s="41" t="s">
        <v>110</v>
      </c>
      <c r="O374" s="45">
        <v>1000</v>
      </c>
      <c r="P374" s="98"/>
      <c r="Q374" s="98"/>
      <c r="R374" s="98"/>
      <c r="S374" s="98"/>
      <c r="T374" s="98">
        <v>500</v>
      </c>
      <c r="U374" s="98"/>
      <c r="V374" s="98"/>
      <c r="W374" s="98"/>
      <c r="X374" s="98">
        <f>SUM(U374:W374)</f>
        <v>0</v>
      </c>
      <c r="Y374" s="98" t="e">
        <f t="shared" si="431"/>
        <v>#DIV/0!</v>
      </c>
      <c r="AA374" s="98"/>
      <c r="AB374" s="98"/>
      <c r="AC374" s="98"/>
      <c r="AD374" s="98">
        <f>SUM(AA374:AC374)</f>
        <v>0</v>
      </c>
      <c r="AE374" s="98" t="e">
        <f t="shared" si="433"/>
        <v>#DIV/0!</v>
      </c>
      <c r="AG374" s="98">
        <f t="shared" si="434"/>
        <v>0</v>
      </c>
      <c r="AH374" s="98" t="e">
        <f t="shared" si="435"/>
        <v>#DIV/0!</v>
      </c>
      <c r="AJ374" s="98"/>
      <c r="AK374" s="98"/>
      <c r="AL374" s="98"/>
      <c r="AM374" s="98">
        <f>SUM(AJ374:AL374)</f>
        <v>0</v>
      </c>
      <c r="AN374" s="98" t="e">
        <f t="shared" si="437"/>
        <v>#DIV/0!</v>
      </c>
      <c r="AP374" s="98"/>
      <c r="AQ374" s="98"/>
      <c r="AR374" s="98"/>
      <c r="AS374" s="98">
        <f>SUM(AP374:AR374)</f>
        <v>0</v>
      </c>
      <c r="AT374" s="98" t="e">
        <f t="shared" si="439"/>
        <v>#DIV/0!</v>
      </c>
      <c r="AV374" s="98">
        <f t="shared" si="463"/>
        <v>0</v>
      </c>
      <c r="AW374" s="98" t="e">
        <f t="shared" si="464"/>
        <v>#DIV/0!</v>
      </c>
      <c r="AY374" s="98">
        <f t="shared" si="465"/>
        <v>0</v>
      </c>
      <c r="AZ374" s="353" t="e">
        <f t="shared" si="466"/>
        <v>#DIV/0!</v>
      </c>
      <c r="BB374" s="98">
        <f t="shared" si="467"/>
        <v>0</v>
      </c>
      <c r="BC374" s="98" t="e">
        <f t="shared" si="468"/>
        <v>#DIV/0!</v>
      </c>
      <c r="BD374" s="98">
        <f t="shared" si="469"/>
        <v>0</v>
      </c>
      <c r="BE374" s="483"/>
      <c r="BF374" s="90">
        <f t="shared" si="421"/>
        <v>0</v>
      </c>
    </row>
    <row r="375" spans="1:58" ht="30" hidden="1" customHeight="1" x14ac:dyDescent="0.2">
      <c r="A375" s="12"/>
      <c r="B375" s="3"/>
      <c r="C375" s="3"/>
      <c r="D375" s="8"/>
      <c r="E375" s="7"/>
      <c r="F375" s="3"/>
      <c r="G375" s="4"/>
      <c r="H375" s="219" t="s">
        <v>164</v>
      </c>
      <c r="I375" s="220"/>
      <c r="J375" s="221"/>
      <c r="K375" s="222"/>
      <c r="L375" s="222"/>
      <c r="M375" s="223"/>
      <c r="N375" s="224" t="s">
        <v>165</v>
      </c>
      <c r="O375" s="225">
        <v>0</v>
      </c>
      <c r="P375" s="226">
        <f t="shared" ref="P375:S377" si="470">P376</f>
        <v>0</v>
      </c>
      <c r="Q375" s="226">
        <f t="shared" si="470"/>
        <v>0</v>
      </c>
      <c r="R375" s="226">
        <f t="shared" si="470"/>
        <v>0</v>
      </c>
      <c r="S375" s="226">
        <f t="shared" si="470"/>
        <v>0</v>
      </c>
      <c r="T375" s="226"/>
      <c r="U375" s="226">
        <f t="shared" ref="U375:W377" si="471">U376</f>
        <v>0</v>
      </c>
      <c r="V375" s="226">
        <f t="shared" si="471"/>
        <v>0</v>
      </c>
      <c r="W375" s="226">
        <f t="shared" si="471"/>
        <v>0</v>
      </c>
      <c r="X375" s="226">
        <f>U375+V375+W375</f>
        <v>0</v>
      </c>
      <c r="Y375" s="50" t="e">
        <f t="shared" si="431"/>
        <v>#DIV/0!</v>
      </c>
      <c r="AA375" s="226">
        <f t="shared" ref="AA375:AC377" si="472">AA376</f>
        <v>0</v>
      </c>
      <c r="AB375" s="226">
        <f t="shared" si="472"/>
        <v>0</v>
      </c>
      <c r="AC375" s="226">
        <f t="shared" si="472"/>
        <v>0</v>
      </c>
      <c r="AD375" s="226">
        <f>AA375+AB375+AC375</f>
        <v>0</v>
      </c>
      <c r="AE375" s="96" t="e">
        <f t="shared" si="433"/>
        <v>#DIV/0!</v>
      </c>
      <c r="AG375" s="226">
        <f t="shared" si="434"/>
        <v>0</v>
      </c>
      <c r="AH375" s="226" t="e">
        <f t="shared" si="435"/>
        <v>#DIV/0!</v>
      </c>
      <c r="AJ375" s="226">
        <f t="shared" ref="AJ375:AL377" si="473">AJ376</f>
        <v>0</v>
      </c>
      <c r="AK375" s="226">
        <f t="shared" si="473"/>
        <v>0</v>
      </c>
      <c r="AL375" s="226">
        <f t="shared" si="473"/>
        <v>0</v>
      </c>
      <c r="AM375" s="226">
        <f>AJ375+AK375+AL375</f>
        <v>0</v>
      </c>
      <c r="AN375" s="96" t="e">
        <f t="shared" si="437"/>
        <v>#DIV/0!</v>
      </c>
      <c r="AP375" s="226">
        <f t="shared" ref="AP375:AR377" si="474">AP376</f>
        <v>0</v>
      </c>
      <c r="AQ375" s="226">
        <f t="shared" si="474"/>
        <v>0</v>
      </c>
      <c r="AR375" s="226">
        <f t="shared" si="474"/>
        <v>0</v>
      </c>
      <c r="AS375" s="226">
        <f>AP375+AQ375+AR375</f>
        <v>0</v>
      </c>
      <c r="AT375" s="96" t="e">
        <f t="shared" si="439"/>
        <v>#DIV/0!</v>
      </c>
      <c r="AV375" s="226">
        <f t="shared" si="463"/>
        <v>0</v>
      </c>
      <c r="AW375" s="50" t="e">
        <f t="shared" si="464"/>
        <v>#DIV/0!</v>
      </c>
      <c r="AY375" s="226">
        <f t="shared" si="465"/>
        <v>0</v>
      </c>
      <c r="AZ375" s="226" t="e">
        <f t="shared" si="466"/>
        <v>#DIV/0!</v>
      </c>
      <c r="BB375" s="225">
        <f t="shared" si="467"/>
        <v>0</v>
      </c>
      <c r="BC375" s="226" t="e">
        <f>BB375/(S375/100)</f>
        <v>#DIV/0!</v>
      </c>
      <c r="BD375" s="226">
        <f t="shared" si="469"/>
        <v>0</v>
      </c>
      <c r="BE375" s="483"/>
      <c r="BF375" s="90">
        <f t="shared" si="421"/>
        <v>0</v>
      </c>
    </row>
    <row r="376" spans="1:58" ht="30" hidden="1" customHeight="1" thickBot="1" x14ac:dyDescent="0.25">
      <c r="A376" s="12"/>
      <c r="B376" s="3"/>
      <c r="C376" s="3"/>
      <c r="D376" s="8"/>
      <c r="E376" s="7"/>
      <c r="F376" s="3"/>
      <c r="G376" s="4"/>
      <c r="H376" s="5"/>
      <c r="I376" s="23">
        <v>2</v>
      </c>
      <c r="J376" s="7"/>
      <c r="K376" s="3"/>
      <c r="L376" s="3"/>
      <c r="M376" s="8"/>
      <c r="N376" s="30" t="s">
        <v>126</v>
      </c>
      <c r="O376" s="46">
        <v>0</v>
      </c>
      <c r="P376" s="95">
        <f t="shared" si="470"/>
        <v>0</v>
      </c>
      <c r="Q376" s="95">
        <f t="shared" si="470"/>
        <v>0</v>
      </c>
      <c r="R376" s="95">
        <f t="shared" si="470"/>
        <v>0</v>
      </c>
      <c r="S376" s="95">
        <f t="shared" si="470"/>
        <v>0</v>
      </c>
      <c r="T376" s="95"/>
      <c r="U376" s="95">
        <f t="shared" si="471"/>
        <v>0</v>
      </c>
      <c r="V376" s="95">
        <f t="shared" si="471"/>
        <v>0</v>
      </c>
      <c r="W376" s="95">
        <f t="shared" si="471"/>
        <v>0</v>
      </c>
      <c r="X376" s="95">
        <f t="shared" si="430"/>
        <v>0</v>
      </c>
      <c r="Y376" s="95" t="e">
        <f t="shared" si="431"/>
        <v>#DIV/0!</v>
      </c>
      <c r="AA376" s="95">
        <f t="shared" si="472"/>
        <v>0</v>
      </c>
      <c r="AB376" s="95">
        <f t="shared" si="472"/>
        <v>0</v>
      </c>
      <c r="AC376" s="95">
        <f t="shared" si="472"/>
        <v>0</v>
      </c>
      <c r="AD376" s="95">
        <f t="shared" si="432"/>
        <v>0</v>
      </c>
      <c r="AE376" s="95" t="e">
        <f t="shared" si="433"/>
        <v>#DIV/0!</v>
      </c>
      <c r="AG376" s="95">
        <f t="shared" si="434"/>
        <v>0</v>
      </c>
      <c r="AH376" s="95" t="e">
        <f t="shared" si="435"/>
        <v>#DIV/0!</v>
      </c>
      <c r="AJ376" s="95">
        <f t="shared" si="473"/>
        <v>0</v>
      </c>
      <c r="AK376" s="95">
        <f t="shared" si="473"/>
        <v>0</v>
      </c>
      <c r="AL376" s="95">
        <f t="shared" si="473"/>
        <v>0</v>
      </c>
      <c r="AM376" s="95">
        <f t="shared" si="436"/>
        <v>0</v>
      </c>
      <c r="AN376" s="95" t="e">
        <f t="shared" si="437"/>
        <v>#DIV/0!</v>
      </c>
      <c r="AP376" s="95">
        <f t="shared" si="474"/>
        <v>0</v>
      </c>
      <c r="AQ376" s="95">
        <f t="shared" si="474"/>
        <v>0</v>
      </c>
      <c r="AR376" s="95">
        <f t="shared" si="474"/>
        <v>0</v>
      </c>
      <c r="AS376" s="95">
        <f t="shared" si="438"/>
        <v>0</v>
      </c>
      <c r="AT376" s="95" t="e">
        <f t="shared" si="439"/>
        <v>#DIV/0!</v>
      </c>
      <c r="AV376" s="95">
        <f t="shared" si="440"/>
        <v>0</v>
      </c>
      <c r="AW376" s="95" t="e">
        <f t="shared" si="441"/>
        <v>#DIV/0!</v>
      </c>
      <c r="AY376" s="95">
        <f t="shared" si="442"/>
        <v>0</v>
      </c>
      <c r="AZ376" s="95" t="e">
        <f t="shared" si="443"/>
        <v>#DIV/0!</v>
      </c>
      <c r="BB376" s="46">
        <f t="shared" ref="BB376:BB400" si="475">S376-AY376</f>
        <v>0</v>
      </c>
      <c r="BC376" s="95" t="e">
        <f t="shared" ref="BC376:BC400" si="476">BB376/(S376/100)</f>
        <v>#DIV/0!</v>
      </c>
      <c r="BD376" s="95">
        <f t="shared" ref="BD376:BD400" si="477">S376-BB376</f>
        <v>0</v>
      </c>
      <c r="BE376" s="483"/>
      <c r="BF376" s="90">
        <f t="shared" si="421"/>
        <v>0</v>
      </c>
    </row>
    <row r="377" spans="1:58" ht="30" hidden="1" customHeight="1" thickBot="1" x14ac:dyDescent="0.25">
      <c r="A377" s="12"/>
      <c r="B377" s="3"/>
      <c r="C377" s="3"/>
      <c r="D377" s="8"/>
      <c r="E377" s="7"/>
      <c r="F377" s="3"/>
      <c r="G377" s="4"/>
      <c r="H377" s="19"/>
      <c r="I377" s="20"/>
      <c r="J377" s="24" t="s">
        <v>74</v>
      </c>
      <c r="K377" s="10"/>
      <c r="L377" s="10"/>
      <c r="M377" s="11"/>
      <c r="N377" s="31" t="s">
        <v>24</v>
      </c>
      <c r="O377" s="44">
        <v>0</v>
      </c>
      <c r="P377" s="62">
        <f t="shared" si="470"/>
        <v>0</v>
      </c>
      <c r="Q377" s="62">
        <f t="shared" si="470"/>
        <v>0</v>
      </c>
      <c r="R377" s="62">
        <f t="shared" si="470"/>
        <v>0</v>
      </c>
      <c r="S377" s="62">
        <f t="shared" si="470"/>
        <v>0</v>
      </c>
      <c r="T377" s="62"/>
      <c r="U377" s="62">
        <f t="shared" si="471"/>
        <v>0</v>
      </c>
      <c r="V377" s="62">
        <f t="shared" si="471"/>
        <v>0</v>
      </c>
      <c r="W377" s="62">
        <f t="shared" si="471"/>
        <v>0</v>
      </c>
      <c r="X377" s="62">
        <f t="shared" si="430"/>
        <v>0</v>
      </c>
      <c r="Y377" s="50" t="e">
        <f t="shared" si="431"/>
        <v>#DIV/0!</v>
      </c>
      <c r="AA377" s="62">
        <f t="shared" si="472"/>
        <v>0</v>
      </c>
      <c r="AB377" s="62">
        <f t="shared" si="472"/>
        <v>0</v>
      </c>
      <c r="AC377" s="62">
        <f t="shared" si="472"/>
        <v>0</v>
      </c>
      <c r="AD377" s="62">
        <f t="shared" si="432"/>
        <v>0</v>
      </c>
      <c r="AE377" s="96" t="e">
        <f t="shared" si="433"/>
        <v>#DIV/0!</v>
      </c>
      <c r="AG377" s="62">
        <f t="shared" si="434"/>
        <v>0</v>
      </c>
      <c r="AH377" s="62" t="e">
        <f t="shared" si="435"/>
        <v>#DIV/0!</v>
      </c>
      <c r="AJ377" s="62">
        <f t="shared" si="473"/>
        <v>0</v>
      </c>
      <c r="AK377" s="62">
        <f t="shared" si="473"/>
        <v>0</v>
      </c>
      <c r="AL377" s="62">
        <f t="shared" si="473"/>
        <v>0</v>
      </c>
      <c r="AM377" s="62">
        <f t="shared" si="436"/>
        <v>0</v>
      </c>
      <c r="AN377" s="96" t="e">
        <f t="shared" si="437"/>
        <v>#DIV/0!</v>
      </c>
      <c r="AP377" s="62">
        <f t="shared" si="474"/>
        <v>0</v>
      </c>
      <c r="AQ377" s="62">
        <f t="shared" si="474"/>
        <v>0</v>
      </c>
      <c r="AR377" s="62">
        <f t="shared" si="474"/>
        <v>0</v>
      </c>
      <c r="AS377" s="62">
        <f t="shared" si="438"/>
        <v>0</v>
      </c>
      <c r="AT377" s="96" t="e">
        <f t="shared" si="439"/>
        <v>#DIV/0!</v>
      </c>
      <c r="AV377" s="62">
        <f t="shared" si="440"/>
        <v>0</v>
      </c>
      <c r="AW377" s="50" t="e">
        <f t="shared" si="441"/>
        <v>#DIV/0!</v>
      </c>
      <c r="AY377" s="62">
        <f t="shared" si="442"/>
        <v>0</v>
      </c>
      <c r="AZ377" s="62" t="e">
        <f t="shared" si="443"/>
        <v>#DIV/0!</v>
      </c>
      <c r="BB377" s="44">
        <f t="shared" si="475"/>
        <v>0</v>
      </c>
      <c r="BC377" s="62" t="e">
        <f t="shared" si="476"/>
        <v>#DIV/0!</v>
      </c>
      <c r="BD377" s="62">
        <f t="shared" si="477"/>
        <v>0</v>
      </c>
      <c r="BE377" s="483"/>
      <c r="BF377" s="90">
        <f t="shared" si="421"/>
        <v>0</v>
      </c>
    </row>
    <row r="378" spans="1:58" ht="30" hidden="1" customHeight="1" x14ac:dyDescent="0.2">
      <c r="A378" s="12"/>
      <c r="B378" s="3"/>
      <c r="C378" s="3"/>
      <c r="D378" s="8"/>
      <c r="E378" s="7"/>
      <c r="F378" s="3"/>
      <c r="G378" s="4"/>
      <c r="H378" s="5"/>
      <c r="I378" s="6"/>
      <c r="J378" s="7"/>
      <c r="K378" s="59">
        <v>1</v>
      </c>
      <c r="L378" s="142"/>
      <c r="M378" s="8"/>
      <c r="N378" s="41" t="s">
        <v>31</v>
      </c>
      <c r="O378" s="45">
        <v>0</v>
      </c>
      <c r="P378" s="98"/>
      <c r="Q378" s="98"/>
      <c r="R378" s="98"/>
      <c r="S378" s="98"/>
      <c r="T378" s="98"/>
      <c r="U378" s="98"/>
      <c r="V378" s="98"/>
      <c r="W378" s="98"/>
      <c r="X378" s="98">
        <f t="shared" si="430"/>
        <v>0</v>
      </c>
      <c r="Y378" s="50" t="e">
        <f t="shared" si="431"/>
        <v>#DIV/0!</v>
      </c>
      <c r="AA378" s="98"/>
      <c r="AB378" s="98"/>
      <c r="AC378" s="98"/>
      <c r="AD378" s="98">
        <f t="shared" si="432"/>
        <v>0</v>
      </c>
      <c r="AE378" s="96" t="e">
        <f t="shared" si="433"/>
        <v>#DIV/0!</v>
      </c>
      <c r="AG378" s="98">
        <f t="shared" si="434"/>
        <v>0</v>
      </c>
      <c r="AH378" s="98" t="e">
        <f t="shared" si="435"/>
        <v>#DIV/0!</v>
      </c>
      <c r="AJ378" s="98"/>
      <c r="AK378" s="98"/>
      <c r="AL378" s="98"/>
      <c r="AM378" s="98">
        <f t="shared" si="436"/>
        <v>0</v>
      </c>
      <c r="AN378" s="96" t="e">
        <f t="shared" si="437"/>
        <v>#DIV/0!</v>
      </c>
      <c r="AP378" s="98"/>
      <c r="AQ378" s="98"/>
      <c r="AR378" s="98"/>
      <c r="AS378" s="98">
        <f t="shared" si="438"/>
        <v>0</v>
      </c>
      <c r="AT378" s="96" t="e">
        <f t="shared" si="439"/>
        <v>#DIV/0!</v>
      </c>
      <c r="AV378" s="98">
        <f t="shared" si="440"/>
        <v>0</v>
      </c>
      <c r="AW378" s="50" t="e">
        <f t="shared" si="441"/>
        <v>#DIV/0!</v>
      </c>
      <c r="AY378" s="98">
        <f t="shared" si="442"/>
        <v>0</v>
      </c>
      <c r="AZ378" s="98" t="e">
        <f t="shared" si="443"/>
        <v>#DIV/0!</v>
      </c>
      <c r="BB378" s="98">
        <f t="shared" si="475"/>
        <v>0</v>
      </c>
      <c r="BC378" s="98" t="e">
        <f t="shared" si="476"/>
        <v>#DIV/0!</v>
      </c>
      <c r="BD378" s="98">
        <f t="shared" si="477"/>
        <v>0</v>
      </c>
      <c r="BE378" s="483"/>
      <c r="BF378" s="90">
        <f t="shared" si="421"/>
        <v>0</v>
      </c>
    </row>
    <row r="379" spans="1:58" ht="30" customHeight="1" x14ac:dyDescent="0.2">
      <c r="A379" s="12"/>
      <c r="B379" s="3"/>
      <c r="C379" s="3"/>
      <c r="D379" s="14" t="s">
        <v>146</v>
      </c>
      <c r="E379" s="7"/>
      <c r="F379" s="3"/>
      <c r="G379" s="4"/>
      <c r="H379" s="5"/>
      <c r="I379" s="6"/>
      <c r="J379" s="7"/>
      <c r="K379" s="27"/>
      <c r="L379" s="142"/>
      <c r="M379" s="8"/>
      <c r="N379" s="195" t="s">
        <v>123</v>
      </c>
      <c r="O379" s="196">
        <v>390000</v>
      </c>
      <c r="P379" s="197">
        <f t="shared" ref="P379:W383" si="478">P380</f>
        <v>0</v>
      </c>
      <c r="Q379" s="198">
        <f t="shared" si="478"/>
        <v>0</v>
      </c>
      <c r="R379" s="199">
        <f t="shared" si="478"/>
        <v>0</v>
      </c>
      <c r="S379" s="197">
        <f t="shared" si="478"/>
        <v>1284000</v>
      </c>
      <c r="T379" s="197"/>
      <c r="U379" s="197">
        <f t="shared" si="478"/>
        <v>227000</v>
      </c>
      <c r="V379" s="197">
        <f t="shared" si="478"/>
        <v>108000</v>
      </c>
      <c r="W379" s="197">
        <f t="shared" si="478"/>
        <v>108000</v>
      </c>
      <c r="X379" s="197">
        <f t="shared" si="430"/>
        <v>443000</v>
      </c>
      <c r="Y379" s="197">
        <f t="shared" si="431"/>
        <v>34.501557632398757</v>
      </c>
      <c r="AA379" s="197">
        <f t="shared" ref="AA379:AC383" si="479">AA380</f>
        <v>129000</v>
      </c>
      <c r="AB379" s="197">
        <f t="shared" si="479"/>
        <v>130000</v>
      </c>
      <c r="AC379" s="197">
        <f t="shared" si="479"/>
        <v>128000</v>
      </c>
      <c r="AD379" s="197">
        <f t="shared" si="432"/>
        <v>387000</v>
      </c>
      <c r="AE379" s="197">
        <f t="shared" si="433"/>
        <v>30.140186915887849</v>
      </c>
      <c r="AG379" s="197">
        <f t="shared" si="434"/>
        <v>830000</v>
      </c>
      <c r="AH379" s="197">
        <f t="shared" si="435"/>
        <v>64.64174454828661</v>
      </c>
      <c r="AJ379" s="197">
        <f t="shared" ref="AJ379:AL383" si="480">AJ380</f>
        <v>124000</v>
      </c>
      <c r="AK379" s="197">
        <f t="shared" si="480"/>
        <v>124000</v>
      </c>
      <c r="AL379" s="197">
        <f t="shared" si="480"/>
        <v>131000</v>
      </c>
      <c r="AM379" s="197">
        <f t="shared" si="436"/>
        <v>379000</v>
      </c>
      <c r="AN379" s="197">
        <f t="shared" si="437"/>
        <v>29.517133956386292</v>
      </c>
      <c r="AP379" s="197">
        <f t="shared" ref="AP379:AR383" si="481">AP380</f>
        <v>0</v>
      </c>
      <c r="AQ379" s="197">
        <f t="shared" si="481"/>
        <v>0</v>
      </c>
      <c r="AR379" s="197">
        <f t="shared" si="481"/>
        <v>75000</v>
      </c>
      <c r="AS379" s="197">
        <f t="shared" si="438"/>
        <v>75000</v>
      </c>
      <c r="AT379" s="197">
        <f t="shared" si="439"/>
        <v>5.8411214953271031</v>
      </c>
      <c r="AV379" s="197">
        <f t="shared" si="440"/>
        <v>454000</v>
      </c>
      <c r="AW379" s="197">
        <f t="shared" si="441"/>
        <v>35.358255451713397</v>
      </c>
      <c r="AY379" s="197">
        <f t="shared" si="442"/>
        <v>1284000</v>
      </c>
      <c r="AZ379" s="197">
        <f t="shared" si="443"/>
        <v>100</v>
      </c>
      <c r="BB379" s="196">
        <f t="shared" si="475"/>
        <v>0</v>
      </c>
      <c r="BC379" s="197">
        <f t="shared" si="476"/>
        <v>0</v>
      </c>
      <c r="BD379" s="197">
        <f t="shared" si="477"/>
        <v>1284000</v>
      </c>
      <c r="BE379" s="483"/>
      <c r="BF379" s="90">
        <f t="shared" si="421"/>
        <v>0</v>
      </c>
    </row>
    <row r="380" spans="1:58" ht="30" customHeight="1" x14ac:dyDescent="0.2">
      <c r="A380" s="12"/>
      <c r="B380" s="3"/>
      <c r="C380" s="3"/>
      <c r="D380" s="8"/>
      <c r="E380" s="1" t="s">
        <v>73</v>
      </c>
      <c r="F380" s="3"/>
      <c r="G380" s="4"/>
      <c r="H380" s="5"/>
      <c r="I380" s="6"/>
      <c r="J380" s="7"/>
      <c r="K380" s="27"/>
      <c r="L380" s="142"/>
      <c r="M380" s="8"/>
      <c r="N380" s="40" t="s">
        <v>14</v>
      </c>
      <c r="O380" s="43">
        <v>390000</v>
      </c>
      <c r="P380" s="99">
        <f t="shared" si="478"/>
        <v>0</v>
      </c>
      <c r="Q380" s="50">
        <f t="shared" si="478"/>
        <v>0</v>
      </c>
      <c r="R380" s="192">
        <f t="shared" si="478"/>
        <v>0</v>
      </c>
      <c r="S380" s="99">
        <f t="shared" si="478"/>
        <v>1284000</v>
      </c>
      <c r="T380" s="99"/>
      <c r="U380" s="99">
        <f t="shared" si="478"/>
        <v>227000</v>
      </c>
      <c r="V380" s="99">
        <f t="shared" si="478"/>
        <v>108000</v>
      </c>
      <c r="W380" s="99">
        <f t="shared" si="478"/>
        <v>108000</v>
      </c>
      <c r="X380" s="99">
        <f t="shared" si="430"/>
        <v>443000</v>
      </c>
      <c r="Y380" s="99">
        <f t="shared" si="431"/>
        <v>34.501557632398757</v>
      </c>
      <c r="AA380" s="99">
        <f t="shared" si="479"/>
        <v>129000</v>
      </c>
      <c r="AB380" s="99">
        <f t="shared" si="479"/>
        <v>130000</v>
      </c>
      <c r="AC380" s="99">
        <f t="shared" si="479"/>
        <v>128000</v>
      </c>
      <c r="AD380" s="99">
        <f t="shared" si="432"/>
        <v>387000</v>
      </c>
      <c r="AE380" s="99">
        <f t="shared" si="433"/>
        <v>30.140186915887849</v>
      </c>
      <c r="AG380" s="99">
        <f t="shared" si="434"/>
        <v>830000</v>
      </c>
      <c r="AH380" s="99">
        <f t="shared" si="435"/>
        <v>64.64174454828661</v>
      </c>
      <c r="AJ380" s="99">
        <f t="shared" si="480"/>
        <v>124000</v>
      </c>
      <c r="AK380" s="99">
        <f t="shared" si="480"/>
        <v>124000</v>
      </c>
      <c r="AL380" s="99">
        <f t="shared" si="480"/>
        <v>131000</v>
      </c>
      <c r="AM380" s="99">
        <f t="shared" si="436"/>
        <v>379000</v>
      </c>
      <c r="AN380" s="99">
        <f t="shared" si="437"/>
        <v>29.517133956386292</v>
      </c>
      <c r="AP380" s="99">
        <f t="shared" si="481"/>
        <v>0</v>
      </c>
      <c r="AQ380" s="99">
        <f t="shared" si="481"/>
        <v>0</v>
      </c>
      <c r="AR380" s="99">
        <f t="shared" si="481"/>
        <v>75000</v>
      </c>
      <c r="AS380" s="99">
        <f t="shared" si="438"/>
        <v>75000</v>
      </c>
      <c r="AT380" s="99">
        <f t="shared" si="439"/>
        <v>5.8411214953271031</v>
      </c>
      <c r="AV380" s="99">
        <f t="shared" si="440"/>
        <v>454000</v>
      </c>
      <c r="AW380" s="99">
        <f t="shared" si="441"/>
        <v>35.358255451713397</v>
      </c>
      <c r="AY380" s="99">
        <f t="shared" si="442"/>
        <v>1284000</v>
      </c>
      <c r="AZ380" s="99">
        <f t="shared" si="443"/>
        <v>100</v>
      </c>
      <c r="BB380" s="43">
        <f t="shared" si="475"/>
        <v>0</v>
      </c>
      <c r="BC380" s="99">
        <f t="shared" si="476"/>
        <v>0</v>
      </c>
      <c r="BD380" s="99">
        <f t="shared" si="477"/>
        <v>1284000</v>
      </c>
      <c r="BE380" s="483"/>
      <c r="BF380" s="90">
        <f t="shared" si="421"/>
        <v>0</v>
      </c>
    </row>
    <row r="381" spans="1:58" ht="30" customHeight="1" x14ac:dyDescent="0.2">
      <c r="A381" s="12"/>
      <c r="B381" s="3"/>
      <c r="C381" s="3"/>
      <c r="D381" s="8"/>
      <c r="E381" s="7"/>
      <c r="F381" s="17">
        <v>4</v>
      </c>
      <c r="G381" s="4"/>
      <c r="H381" s="5"/>
      <c r="I381" s="6"/>
      <c r="J381" s="7"/>
      <c r="K381" s="27"/>
      <c r="L381" s="142"/>
      <c r="M381" s="8"/>
      <c r="N381" s="31" t="s">
        <v>41</v>
      </c>
      <c r="O381" s="44">
        <v>390000</v>
      </c>
      <c r="P381" s="97">
        <f t="shared" si="478"/>
        <v>0</v>
      </c>
      <c r="Q381" s="193">
        <f t="shared" si="478"/>
        <v>0</v>
      </c>
      <c r="R381" s="194">
        <f t="shared" si="478"/>
        <v>0</v>
      </c>
      <c r="S381" s="97">
        <f t="shared" si="478"/>
        <v>1284000</v>
      </c>
      <c r="T381" s="97"/>
      <c r="U381" s="97">
        <f t="shared" si="478"/>
        <v>227000</v>
      </c>
      <c r="V381" s="97">
        <f t="shared" si="478"/>
        <v>108000</v>
      </c>
      <c r="W381" s="97">
        <f t="shared" si="478"/>
        <v>108000</v>
      </c>
      <c r="X381" s="97">
        <f t="shared" si="430"/>
        <v>443000</v>
      </c>
      <c r="Y381" s="97">
        <f t="shared" si="431"/>
        <v>34.501557632398757</v>
      </c>
      <c r="AA381" s="97">
        <f t="shared" si="479"/>
        <v>129000</v>
      </c>
      <c r="AB381" s="97">
        <f t="shared" si="479"/>
        <v>130000</v>
      </c>
      <c r="AC381" s="97">
        <f t="shared" si="479"/>
        <v>128000</v>
      </c>
      <c r="AD381" s="97">
        <f t="shared" si="432"/>
        <v>387000</v>
      </c>
      <c r="AE381" s="97">
        <f t="shared" si="433"/>
        <v>30.140186915887849</v>
      </c>
      <c r="AG381" s="97">
        <f t="shared" si="434"/>
        <v>830000</v>
      </c>
      <c r="AH381" s="97">
        <f t="shared" si="435"/>
        <v>64.64174454828661</v>
      </c>
      <c r="AJ381" s="97">
        <f t="shared" si="480"/>
        <v>124000</v>
      </c>
      <c r="AK381" s="97">
        <f t="shared" si="480"/>
        <v>124000</v>
      </c>
      <c r="AL381" s="97">
        <f t="shared" si="480"/>
        <v>131000</v>
      </c>
      <c r="AM381" s="97">
        <f t="shared" si="436"/>
        <v>379000</v>
      </c>
      <c r="AN381" s="97">
        <f t="shared" si="437"/>
        <v>29.517133956386292</v>
      </c>
      <c r="AP381" s="97">
        <f t="shared" si="481"/>
        <v>0</v>
      </c>
      <c r="AQ381" s="97">
        <f t="shared" si="481"/>
        <v>0</v>
      </c>
      <c r="AR381" s="97">
        <f t="shared" si="481"/>
        <v>75000</v>
      </c>
      <c r="AS381" s="97">
        <f t="shared" si="438"/>
        <v>75000</v>
      </c>
      <c r="AT381" s="97">
        <f t="shared" si="439"/>
        <v>5.8411214953271031</v>
      </c>
      <c r="AV381" s="97">
        <f t="shared" si="440"/>
        <v>454000</v>
      </c>
      <c r="AW381" s="97">
        <f t="shared" si="441"/>
        <v>35.358255451713397</v>
      </c>
      <c r="AY381" s="97">
        <f t="shared" si="442"/>
        <v>1284000</v>
      </c>
      <c r="AZ381" s="97">
        <f t="shared" si="443"/>
        <v>100</v>
      </c>
      <c r="BB381" s="44">
        <f t="shared" si="475"/>
        <v>0</v>
      </c>
      <c r="BC381" s="97">
        <f t="shared" si="476"/>
        <v>0</v>
      </c>
      <c r="BD381" s="97">
        <f t="shared" si="477"/>
        <v>1284000</v>
      </c>
      <c r="BE381" s="483"/>
      <c r="BF381" s="90">
        <f t="shared" si="421"/>
        <v>0</v>
      </c>
    </row>
    <row r="382" spans="1:58" ht="30" customHeight="1" x14ac:dyDescent="0.2">
      <c r="A382" s="12"/>
      <c r="B382" s="3"/>
      <c r="C382" s="3"/>
      <c r="D382" s="8"/>
      <c r="E382" s="7"/>
      <c r="F382" s="3"/>
      <c r="G382" s="21">
        <v>1</v>
      </c>
      <c r="H382" s="22"/>
      <c r="I382" s="6"/>
      <c r="J382" s="7"/>
      <c r="K382" s="27"/>
      <c r="L382" s="142"/>
      <c r="M382" s="8"/>
      <c r="N382" s="31" t="s">
        <v>112</v>
      </c>
      <c r="O382" s="44">
        <v>390000</v>
      </c>
      <c r="P382" s="97">
        <f t="shared" si="478"/>
        <v>0</v>
      </c>
      <c r="Q382" s="193">
        <f t="shared" si="478"/>
        <v>0</v>
      </c>
      <c r="R382" s="194">
        <f t="shared" si="478"/>
        <v>0</v>
      </c>
      <c r="S382" s="97">
        <f t="shared" si="478"/>
        <v>1284000</v>
      </c>
      <c r="T382" s="97"/>
      <c r="U382" s="97">
        <f t="shared" si="478"/>
        <v>227000</v>
      </c>
      <c r="V382" s="97">
        <f t="shared" si="478"/>
        <v>108000</v>
      </c>
      <c r="W382" s="97">
        <f t="shared" si="478"/>
        <v>108000</v>
      </c>
      <c r="X382" s="97">
        <f t="shared" si="430"/>
        <v>443000</v>
      </c>
      <c r="Y382" s="97">
        <f t="shared" si="431"/>
        <v>34.501557632398757</v>
      </c>
      <c r="AA382" s="97">
        <f t="shared" si="479"/>
        <v>129000</v>
      </c>
      <c r="AB382" s="97">
        <f t="shared" si="479"/>
        <v>130000</v>
      </c>
      <c r="AC382" s="97">
        <f t="shared" si="479"/>
        <v>128000</v>
      </c>
      <c r="AD382" s="97">
        <f t="shared" si="432"/>
        <v>387000</v>
      </c>
      <c r="AE382" s="97">
        <f t="shared" si="433"/>
        <v>30.140186915887849</v>
      </c>
      <c r="AG382" s="97">
        <f t="shared" si="434"/>
        <v>830000</v>
      </c>
      <c r="AH382" s="97">
        <f t="shared" si="435"/>
        <v>64.64174454828661</v>
      </c>
      <c r="AJ382" s="97">
        <f t="shared" si="480"/>
        <v>124000</v>
      </c>
      <c r="AK382" s="97">
        <f t="shared" si="480"/>
        <v>124000</v>
      </c>
      <c r="AL382" s="97">
        <f t="shared" si="480"/>
        <v>131000</v>
      </c>
      <c r="AM382" s="97">
        <f t="shared" si="436"/>
        <v>379000</v>
      </c>
      <c r="AN382" s="97">
        <f t="shared" si="437"/>
        <v>29.517133956386292</v>
      </c>
      <c r="AP382" s="97">
        <f t="shared" si="481"/>
        <v>0</v>
      </c>
      <c r="AQ382" s="97">
        <f t="shared" si="481"/>
        <v>0</v>
      </c>
      <c r="AR382" s="97">
        <f t="shared" si="481"/>
        <v>75000</v>
      </c>
      <c r="AS382" s="97">
        <f t="shared" si="438"/>
        <v>75000</v>
      </c>
      <c r="AT382" s="97">
        <f t="shared" si="439"/>
        <v>5.8411214953271031</v>
      </c>
      <c r="AV382" s="97">
        <f t="shared" si="440"/>
        <v>454000</v>
      </c>
      <c r="AW382" s="97">
        <f t="shared" si="441"/>
        <v>35.358255451713397</v>
      </c>
      <c r="AY382" s="97">
        <f t="shared" si="442"/>
        <v>1284000</v>
      </c>
      <c r="AZ382" s="97">
        <f t="shared" si="443"/>
        <v>100</v>
      </c>
      <c r="BB382" s="44">
        <f t="shared" si="475"/>
        <v>0</v>
      </c>
      <c r="BC382" s="97">
        <f t="shared" si="476"/>
        <v>0</v>
      </c>
      <c r="BD382" s="97">
        <f t="shared" si="477"/>
        <v>1284000</v>
      </c>
      <c r="BE382" s="483"/>
      <c r="BF382" s="90">
        <f t="shared" si="421"/>
        <v>0</v>
      </c>
    </row>
    <row r="383" spans="1:58" ht="30" customHeight="1" x14ac:dyDescent="0.2">
      <c r="A383" s="12"/>
      <c r="B383" s="3"/>
      <c r="C383" s="3"/>
      <c r="D383" s="8"/>
      <c r="E383" s="7"/>
      <c r="F383" s="3"/>
      <c r="G383" s="21"/>
      <c r="H383" s="92" t="s">
        <v>97</v>
      </c>
      <c r="I383" s="6"/>
      <c r="J383" s="7"/>
      <c r="K383" s="27"/>
      <c r="L383" s="142"/>
      <c r="M383" s="8"/>
      <c r="N383" s="31" t="s">
        <v>112</v>
      </c>
      <c r="O383" s="44">
        <v>390000</v>
      </c>
      <c r="P383" s="97">
        <f t="shared" si="478"/>
        <v>0</v>
      </c>
      <c r="Q383" s="193">
        <f t="shared" si="478"/>
        <v>0</v>
      </c>
      <c r="R383" s="194">
        <f t="shared" si="478"/>
        <v>0</v>
      </c>
      <c r="S383" s="97">
        <f t="shared" si="478"/>
        <v>1284000</v>
      </c>
      <c r="T383" s="97"/>
      <c r="U383" s="97">
        <f t="shared" si="478"/>
        <v>227000</v>
      </c>
      <c r="V383" s="97">
        <f t="shared" si="478"/>
        <v>108000</v>
      </c>
      <c r="W383" s="97">
        <f t="shared" si="478"/>
        <v>108000</v>
      </c>
      <c r="X383" s="97">
        <f t="shared" si="430"/>
        <v>443000</v>
      </c>
      <c r="Y383" s="97">
        <f t="shared" si="431"/>
        <v>34.501557632398757</v>
      </c>
      <c r="AA383" s="97">
        <f t="shared" si="479"/>
        <v>129000</v>
      </c>
      <c r="AB383" s="97">
        <f t="shared" si="479"/>
        <v>130000</v>
      </c>
      <c r="AC383" s="97">
        <f t="shared" si="479"/>
        <v>128000</v>
      </c>
      <c r="AD383" s="97">
        <f t="shared" si="432"/>
        <v>387000</v>
      </c>
      <c r="AE383" s="97">
        <f t="shared" si="433"/>
        <v>30.140186915887849</v>
      </c>
      <c r="AG383" s="97">
        <f t="shared" si="434"/>
        <v>830000</v>
      </c>
      <c r="AH383" s="97">
        <f t="shared" si="435"/>
        <v>64.64174454828661</v>
      </c>
      <c r="AJ383" s="97">
        <f t="shared" si="480"/>
        <v>124000</v>
      </c>
      <c r="AK383" s="97">
        <f t="shared" si="480"/>
        <v>124000</v>
      </c>
      <c r="AL383" s="97">
        <f t="shared" si="480"/>
        <v>131000</v>
      </c>
      <c r="AM383" s="97">
        <f t="shared" si="436"/>
        <v>379000</v>
      </c>
      <c r="AN383" s="97">
        <f t="shared" si="437"/>
        <v>29.517133956386292</v>
      </c>
      <c r="AP383" s="97">
        <f t="shared" si="481"/>
        <v>0</v>
      </c>
      <c r="AQ383" s="97">
        <f t="shared" si="481"/>
        <v>0</v>
      </c>
      <c r="AR383" s="97">
        <f t="shared" si="481"/>
        <v>75000</v>
      </c>
      <c r="AS383" s="97">
        <f t="shared" si="438"/>
        <v>75000</v>
      </c>
      <c r="AT383" s="97">
        <f t="shared" si="439"/>
        <v>5.8411214953271031</v>
      </c>
      <c r="AV383" s="97">
        <f t="shared" si="440"/>
        <v>454000</v>
      </c>
      <c r="AW383" s="97">
        <f t="shared" si="441"/>
        <v>35.358255451713397</v>
      </c>
      <c r="AY383" s="97">
        <f t="shared" si="442"/>
        <v>1284000</v>
      </c>
      <c r="AZ383" s="97">
        <f t="shared" si="443"/>
        <v>100</v>
      </c>
      <c r="BB383" s="44">
        <f t="shared" si="475"/>
        <v>0</v>
      </c>
      <c r="BC383" s="97">
        <f t="shared" si="476"/>
        <v>0</v>
      </c>
      <c r="BD383" s="97">
        <f t="shared" si="477"/>
        <v>1284000</v>
      </c>
      <c r="BE383" s="483"/>
      <c r="BF383" s="90">
        <f t="shared" si="421"/>
        <v>0</v>
      </c>
    </row>
    <row r="384" spans="1:58" ht="30" customHeight="1" thickBot="1" x14ac:dyDescent="0.25">
      <c r="A384" s="12"/>
      <c r="B384" s="3"/>
      <c r="C384" s="3"/>
      <c r="D384" s="8"/>
      <c r="E384" s="7"/>
      <c r="F384" s="3"/>
      <c r="G384" s="4"/>
      <c r="H384" s="5"/>
      <c r="I384" s="23">
        <v>2</v>
      </c>
      <c r="J384" s="7"/>
      <c r="K384" s="27"/>
      <c r="L384" s="142"/>
      <c r="M384" s="8"/>
      <c r="N384" s="30" t="s">
        <v>126</v>
      </c>
      <c r="O384" s="46">
        <v>390000</v>
      </c>
      <c r="P384" s="100">
        <f>P385+P388+P391</f>
        <v>0</v>
      </c>
      <c r="Q384" s="202">
        <f>Q385+Q388+Q391</f>
        <v>0</v>
      </c>
      <c r="R384" s="203">
        <f>R385+R388+R391</f>
        <v>0</v>
      </c>
      <c r="S384" s="100">
        <f>S385+S388+S391</f>
        <v>1284000</v>
      </c>
      <c r="T384" s="100"/>
      <c r="U384" s="100">
        <f>U385+U388+U391</f>
        <v>227000</v>
      </c>
      <c r="V384" s="100">
        <f>V385+V388+V391</f>
        <v>108000</v>
      </c>
      <c r="W384" s="100">
        <f>W385+W388+W391</f>
        <v>108000</v>
      </c>
      <c r="X384" s="100">
        <f t="shared" si="430"/>
        <v>443000</v>
      </c>
      <c r="Y384" s="100">
        <f t="shared" si="431"/>
        <v>34.501557632398757</v>
      </c>
      <c r="AA384" s="100">
        <f>AA385+AA388+AA391</f>
        <v>129000</v>
      </c>
      <c r="AB384" s="100">
        <f>AB385+AB388+AB391</f>
        <v>130000</v>
      </c>
      <c r="AC384" s="100">
        <f>AC385+AC388+AC391</f>
        <v>128000</v>
      </c>
      <c r="AD384" s="100">
        <f t="shared" si="432"/>
        <v>387000</v>
      </c>
      <c r="AE384" s="100">
        <f t="shared" si="433"/>
        <v>30.140186915887849</v>
      </c>
      <c r="AG384" s="100">
        <f t="shared" si="434"/>
        <v>830000</v>
      </c>
      <c r="AH384" s="100">
        <f t="shared" si="435"/>
        <v>64.64174454828661</v>
      </c>
      <c r="AJ384" s="100">
        <f>AJ385+AJ388+AJ391</f>
        <v>124000</v>
      </c>
      <c r="AK384" s="100">
        <f>AK385+AK388+AK391</f>
        <v>124000</v>
      </c>
      <c r="AL384" s="100">
        <f>AL385+AL388+AL391</f>
        <v>131000</v>
      </c>
      <c r="AM384" s="100">
        <f t="shared" si="436"/>
        <v>379000</v>
      </c>
      <c r="AN384" s="100">
        <f t="shared" si="437"/>
        <v>29.517133956386292</v>
      </c>
      <c r="AP384" s="100">
        <f>AP385+AP388+AP391</f>
        <v>0</v>
      </c>
      <c r="AQ384" s="100">
        <f>AQ385+AQ388+AQ391</f>
        <v>0</v>
      </c>
      <c r="AR384" s="100">
        <f>AR385+AR388+AR391</f>
        <v>75000</v>
      </c>
      <c r="AS384" s="100">
        <f t="shared" si="438"/>
        <v>75000</v>
      </c>
      <c r="AT384" s="100">
        <f t="shared" si="439"/>
        <v>5.8411214953271031</v>
      </c>
      <c r="AV384" s="100">
        <f t="shared" si="440"/>
        <v>454000</v>
      </c>
      <c r="AW384" s="100">
        <f t="shared" si="441"/>
        <v>35.358255451713397</v>
      </c>
      <c r="AY384" s="100">
        <f t="shared" si="442"/>
        <v>1284000</v>
      </c>
      <c r="AZ384" s="100">
        <f t="shared" si="443"/>
        <v>100</v>
      </c>
      <c r="BB384" s="46">
        <f t="shared" si="475"/>
        <v>0</v>
      </c>
      <c r="BC384" s="100">
        <f t="shared" si="476"/>
        <v>0</v>
      </c>
      <c r="BD384" s="100">
        <f t="shared" si="477"/>
        <v>1284000</v>
      </c>
      <c r="BE384" s="483"/>
      <c r="BF384" s="90">
        <f t="shared" si="421"/>
        <v>0</v>
      </c>
    </row>
    <row r="385" spans="1:58" ht="30" customHeight="1" thickBot="1" x14ac:dyDescent="0.25">
      <c r="A385" s="12"/>
      <c r="B385" s="3"/>
      <c r="C385" s="3"/>
      <c r="D385" s="8"/>
      <c r="E385" s="7"/>
      <c r="F385" s="3"/>
      <c r="G385" s="4"/>
      <c r="H385" s="5"/>
      <c r="I385" s="6"/>
      <c r="J385" s="24" t="s">
        <v>74</v>
      </c>
      <c r="K385" s="27"/>
      <c r="L385" s="142"/>
      <c r="M385" s="8"/>
      <c r="N385" s="31" t="s">
        <v>24</v>
      </c>
      <c r="O385" s="97">
        <v>293000</v>
      </c>
      <c r="P385" s="97">
        <f>P386+P387</f>
        <v>0</v>
      </c>
      <c r="Q385" s="193">
        <f>Q386+Q387</f>
        <v>0</v>
      </c>
      <c r="R385" s="194">
        <f>R386+R387</f>
        <v>0</v>
      </c>
      <c r="S385" s="97">
        <f>S386+S387</f>
        <v>1111000</v>
      </c>
      <c r="T385" s="97"/>
      <c r="U385" s="97">
        <f>U386+U387</f>
        <v>201000</v>
      </c>
      <c r="V385" s="97">
        <f>V386+V387</f>
        <v>100000</v>
      </c>
      <c r="W385" s="97">
        <f>W386+W387</f>
        <v>100000</v>
      </c>
      <c r="X385" s="97">
        <f t="shared" si="430"/>
        <v>401000</v>
      </c>
      <c r="Y385" s="97">
        <f t="shared" si="431"/>
        <v>36.093609360936092</v>
      </c>
      <c r="AA385" s="97">
        <f>AA386+AA387</f>
        <v>111000</v>
      </c>
      <c r="AB385" s="97">
        <f>AB386+AB387</f>
        <v>111000</v>
      </c>
      <c r="AC385" s="97">
        <f>AC386+AC387</f>
        <v>111000</v>
      </c>
      <c r="AD385" s="97">
        <f t="shared" si="432"/>
        <v>333000</v>
      </c>
      <c r="AE385" s="96" t="e">
        <f t="shared" ref="AE385:AE390" si="482">AD385/(P385/100)</f>
        <v>#DIV/0!</v>
      </c>
      <c r="AG385" s="97">
        <f t="shared" si="434"/>
        <v>734000</v>
      </c>
      <c r="AH385" s="97">
        <f t="shared" si="435"/>
        <v>66.066606660666068</v>
      </c>
      <c r="AJ385" s="97">
        <f>AJ386+AJ387</f>
        <v>101000</v>
      </c>
      <c r="AK385" s="97">
        <f>AK386+AK387</f>
        <v>101000</v>
      </c>
      <c r="AL385" s="97">
        <f>AL386+AL387</f>
        <v>100000</v>
      </c>
      <c r="AM385" s="97">
        <f t="shared" si="436"/>
        <v>302000</v>
      </c>
      <c r="AN385" s="96" t="e">
        <f t="shared" ref="AN385:AN390" si="483">AM385/(P385/100)</f>
        <v>#DIV/0!</v>
      </c>
      <c r="AP385" s="97">
        <f>AP386+AP387</f>
        <v>0</v>
      </c>
      <c r="AQ385" s="97">
        <f>AQ386+AQ387</f>
        <v>0</v>
      </c>
      <c r="AR385" s="97">
        <f>AR386+AR387</f>
        <v>75000</v>
      </c>
      <c r="AS385" s="97">
        <f t="shared" si="438"/>
        <v>75000</v>
      </c>
      <c r="AT385" s="96" t="e">
        <f t="shared" ref="AT385:AT390" si="484">AS385/(P385/100)</f>
        <v>#DIV/0!</v>
      </c>
      <c r="AV385" s="97">
        <f t="shared" si="440"/>
        <v>377000</v>
      </c>
      <c r="AW385" s="97">
        <f t="shared" si="441"/>
        <v>33.933393339333932</v>
      </c>
      <c r="AY385" s="97">
        <f t="shared" si="442"/>
        <v>1111000</v>
      </c>
      <c r="AZ385" s="97">
        <f t="shared" si="443"/>
        <v>100</v>
      </c>
      <c r="BB385" s="44">
        <f t="shared" ref="BB385:BB395" si="485">S385-AY385</f>
        <v>0</v>
      </c>
      <c r="BC385" s="97">
        <f t="shared" ref="BC385:BC395" si="486">BB385/(S385/100)</f>
        <v>0</v>
      </c>
      <c r="BD385" s="97">
        <f t="shared" ref="BD385:BD395" si="487">S385-BB385</f>
        <v>1111000</v>
      </c>
      <c r="BE385" s="483"/>
      <c r="BF385" s="90">
        <f t="shared" si="421"/>
        <v>0</v>
      </c>
    </row>
    <row r="386" spans="1:58" ht="30" customHeight="1" thickBot="1" x14ac:dyDescent="0.25">
      <c r="A386" s="12"/>
      <c r="B386" s="3"/>
      <c r="C386" s="3"/>
      <c r="D386" s="8"/>
      <c r="E386" s="7"/>
      <c r="F386" s="3"/>
      <c r="G386" s="4"/>
      <c r="H386" s="5"/>
      <c r="I386" s="6"/>
      <c r="J386" s="7"/>
      <c r="K386" s="59">
        <v>1</v>
      </c>
      <c r="L386" s="142"/>
      <c r="M386" s="8"/>
      <c r="N386" s="41" t="s">
        <v>31</v>
      </c>
      <c r="O386" s="98">
        <v>283000</v>
      </c>
      <c r="P386" s="98"/>
      <c r="Q386" s="98"/>
      <c r="R386" s="98"/>
      <c r="S386" s="332">
        <v>1105000</v>
      </c>
      <c r="T386" s="98"/>
      <c r="U386" s="332">
        <v>200000</v>
      </c>
      <c r="V386" s="332">
        <v>100000</v>
      </c>
      <c r="W386" s="332">
        <v>100000</v>
      </c>
      <c r="X386" s="98">
        <f>U386+V386+W386</f>
        <v>400000</v>
      </c>
      <c r="Y386" s="98">
        <f>X386/(S386/100)</f>
        <v>36.199095022624434</v>
      </c>
      <c r="AA386" s="332">
        <v>110000</v>
      </c>
      <c r="AB386" s="332">
        <v>110000</v>
      </c>
      <c r="AC386" s="332">
        <v>110000</v>
      </c>
      <c r="AD386" s="98">
        <f t="shared" si="432"/>
        <v>330000</v>
      </c>
      <c r="AE386" s="96" t="e">
        <f t="shared" si="482"/>
        <v>#DIV/0!</v>
      </c>
      <c r="AG386" s="98">
        <f>X386+AD386</f>
        <v>730000</v>
      </c>
      <c r="AH386" s="98">
        <f>AG386/(S386/100)</f>
        <v>66.0633484162896</v>
      </c>
      <c r="AJ386" s="98">
        <v>100000</v>
      </c>
      <c r="AK386" s="98">
        <v>100000</v>
      </c>
      <c r="AL386" s="98">
        <v>100000</v>
      </c>
      <c r="AM386" s="98">
        <f t="shared" si="436"/>
        <v>300000</v>
      </c>
      <c r="AN386" s="96" t="e">
        <f t="shared" si="483"/>
        <v>#DIV/0!</v>
      </c>
      <c r="AP386" s="98">
        <v>0</v>
      </c>
      <c r="AQ386" s="98">
        <v>0</v>
      </c>
      <c r="AR386" s="98">
        <v>75000</v>
      </c>
      <c r="AS386" s="98">
        <f t="shared" si="438"/>
        <v>75000</v>
      </c>
      <c r="AT386" s="96" t="e">
        <f t="shared" si="484"/>
        <v>#DIV/0!</v>
      </c>
      <c r="AV386" s="98">
        <f>AM386+AS386</f>
        <v>375000</v>
      </c>
      <c r="AW386" s="98">
        <f>AV386/(S386/100)</f>
        <v>33.936651583710407</v>
      </c>
      <c r="AY386" s="98">
        <f>AG386+AV386</f>
        <v>1105000</v>
      </c>
      <c r="AZ386" s="98">
        <f>AY386/(S386/100)</f>
        <v>100</v>
      </c>
      <c r="BB386" s="98">
        <f t="shared" si="485"/>
        <v>0</v>
      </c>
      <c r="BC386" s="98">
        <f t="shared" si="486"/>
        <v>0</v>
      </c>
      <c r="BD386" s="98">
        <f t="shared" si="487"/>
        <v>1105000</v>
      </c>
      <c r="BE386" s="483"/>
      <c r="BF386" s="90">
        <f t="shared" si="421"/>
        <v>0</v>
      </c>
    </row>
    <row r="387" spans="1:58" ht="30" customHeight="1" thickBot="1" x14ac:dyDescent="0.25">
      <c r="A387" s="12"/>
      <c r="B387" s="3"/>
      <c r="C387" s="3"/>
      <c r="D387" s="8"/>
      <c r="E387" s="7"/>
      <c r="F387" s="3"/>
      <c r="G387" s="4"/>
      <c r="H387" s="5"/>
      <c r="I387" s="6"/>
      <c r="J387" s="7"/>
      <c r="K387" s="59">
        <v>4</v>
      </c>
      <c r="L387" s="142"/>
      <c r="M387" s="8"/>
      <c r="N387" s="41" t="s">
        <v>67</v>
      </c>
      <c r="O387" s="98">
        <v>10000</v>
      </c>
      <c r="P387" s="98"/>
      <c r="Q387" s="98"/>
      <c r="R387" s="98"/>
      <c r="S387" s="332">
        <v>6000</v>
      </c>
      <c r="T387" s="98"/>
      <c r="U387" s="332">
        <v>1000</v>
      </c>
      <c r="V387" s="332">
        <v>0</v>
      </c>
      <c r="W387" s="332">
        <v>0</v>
      </c>
      <c r="X387" s="98">
        <f>U387+V387+W387</f>
        <v>1000</v>
      </c>
      <c r="Y387" s="98">
        <f>X387/(S387/100)</f>
        <v>16.666666666666668</v>
      </c>
      <c r="AA387" s="332">
        <v>1000</v>
      </c>
      <c r="AB387" s="332">
        <v>1000</v>
      </c>
      <c r="AC387" s="332">
        <v>1000</v>
      </c>
      <c r="AD387" s="98">
        <f>AA387+AB387+AC387</f>
        <v>3000</v>
      </c>
      <c r="AE387" s="96" t="e">
        <f>AD387/(P387/100)</f>
        <v>#DIV/0!</v>
      </c>
      <c r="AG387" s="98">
        <f>X387+AD387</f>
        <v>4000</v>
      </c>
      <c r="AH387" s="98">
        <f>AG387/(S387/100)</f>
        <v>66.666666666666671</v>
      </c>
      <c r="AJ387" s="98">
        <v>1000</v>
      </c>
      <c r="AK387" s="98">
        <v>1000</v>
      </c>
      <c r="AL387" s="98">
        <v>0</v>
      </c>
      <c r="AM387" s="98">
        <f>AJ387+AK387+AL387</f>
        <v>2000</v>
      </c>
      <c r="AN387" s="96" t="e">
        <f>AM387/(P387/100)</f>
        <v>#DIV/0!</v>
      </c>
      <c r="AP387" s="98"/>
      <c r="AQ387" s="98"/>
      <c r="AR387" s="98"/>
      <c r="AS387" s="98">
        <f>AP387+AQ387+AR387</f>
        <v>0</v>
      </c>
      <c r="AT387" s="96" t="e">
        <f>AS387/(P387/100)</f>
        <v>#DIV/0!</v>
      </c>
      <c r="AV387" s="98">
        <f>AM387+AS387</f>
        <v>2000</v>
      </c>
      <c r="AW387" s="98">
        <f>AV387/(S387/100)</f>
        <v>33.333333333333336</v>
      </c>
      <c r="AY387" s="98">
        <f>AG387+AV387</f>
        <v>6000</v>
      </c>
      <c r="AZ387" s="98">
        <f>AY387/(S387/100)</f>
        <v>100</v>
      </c>
      <c r="BB387" s="98">
        <f t="shared" si="485"/>
        <v>0</v>
      </c>
      <c r="BC387" s="98">
        <f t="shared" si="486"/>
        <v>0</v>
      </c>
      <c r="BD387" s="98">
        <f t="shared" si="487"/>
        <v>6000</v>
      </c>
      <c r="BE387" s="483"/>
      <c r="BF387" s="90">
        <f t="shared" si="421"/>
        <v>0</v>
      </c>
    </row>
    <row r="388" spans="1:58" ht="30" customHeight="1" thickBot="1" x14ac:dyDescent="0.25">
      <c r="A388" s="12"/>
      <c r="B388" s="3"/>
      <c r="C388" s="3"/>
      <c r="D388" s="8"/>
      <c r="E388" s="7"/>
      <c r="F388" s="3"/>
      <c r="G388" s="4"/>
      <c r="H388" s="5"/>
      <c r="I388" s="6"/>
      <c r="J388" s="24" t="s">
        <v>68</v>
      </c>
      <c r="K388" s="27"/>
      <c r="L388" s="142"/>
      <c r="M388" s="8"/>
      <c r="N388" s="31" t="s">
        <v>32</v>
      </c>
      <c r="O388" s="97">
        <v>69000</v>
      </c>
      <c r="P388" s="97">
        <f>P389+P390</f>
        <v>0</v>
      </c>
      <c r="Q388" s="193">
        <f>Q389+Q390</f>
        <v>0</v>
      </c>
      <c r="R388" s="194">
        <f>R389+R390</f>
        <v>0</v>
      </c>
      <c r="S388" s="97">
        <f>S389+S390</f>
        <v>151000</v>
      </c>
      <c r="T388" s="97"/>
      <c r="U388" s="97">
        <f>U389+U390</f>
        <v>25000</v>
      </c>
      <c r="V388" s="97">
        <f>V389+V390</f>
        <v>6000</v>
      </c>
      <c r="W388" s="97">
        <f>W389+W390</f>
        <v>5000</v>
      </c>
      <c r="X388" s="97">
        <f t="shared" si="430"/>
        <v>36000</v>
      </c>
      <c r="Y388" s="97">
        <f t="shared" si="431"/>
        <v>23.841059602649008</v>
      </c>
      <c r="AA388" s="97">
        <f>AA389+AA390</f>
        <v>15000</v>
      </c>
      <c r="AB388" s="97">
        <f>AB389+AB390</f>
        <v>15000</v>
      </c>
      <c r="AC388" s="97">
        <f>AC389+AC390</f>
        <v>15000</v>
      </c>
      <c r="AD388" s="97">
        <f t="shared" ref="AD388:AD395" si="488">AA388+AB388+AC388</f>
        <v>45000</v>
      </c>
      <c r="AE388" s="96" t="e">
        <f t="shared" si="482"/>
        <v>#DIV/0!</v>
      </c>
      <c r="AG388" s="97">
        <f t="shared" si="434"/>
        <v>81000</v>
      </c>
      <c r="AH388" s="97">
        <f t="shared" si="435"/>
        <v>53.642384105960268</v>
      </c>
      <c r="AJ388" s="97">
        <f>AJ389+AJ390</f>
        <v>20000</v>
      </c>
      <c r="AK388" s="97">
        <f>AK389+AK390</f>
        <v>20000</v>
      </c>
      <c r="AL388" s="97">
        <f>AL389+AL390</f>
        <v>30000</v>
      </c>
      <c r="AM388" s="97">
        <f t="shared" ref="AM388:AM395" si="489">AJ388+AK388+AL388</f>
        <v>70000</v>
      </c>
      <c r="AN388" s="96" t="e">
        <f t="shared" si="483"/>
        <v>#DIV/0!</v>
      </c>
      <c r="AP388" s="97">
        <f>AP389+AP390</f>
        <v>0</v>
      </c>
      <c r="AQ388" s="97">
        <f>AQ389+AQ390</f>
        <v>0</v>
      </c>
      <c r="AR388" s="97">
        <f>AR389+AR390</f>
        <v>0</v>
      </c>
      <c r="AS388" s="97">
        <f t="shared" ref="AS388:AS395" si="490">AP388+AQ388+AR388</f>
        <v>0</v>
      </c>
      <c r="AT388" s="96" t="e">
        <f t="shared" si="484"/>
        <v>#DIV/0!</v>
      </c>
      <c r="AV388" s="97">
        <f t="shared" si="440"/>
        <v>70000</v>
      </c>
      <c r="AW388" s="97">
        <f t="shared" si="441"/>
        <v>46.357615894039732</v>
      </c>
      <c r="AY388" s="97">
        <f t="shared" si="442"/>
        <v>151000</v>
      </c>
      <c r="AZ388" s="97">
        <f t="shared" si="443"/>
        <v>100</v>
      </c>
      <c r="BB388" s="44">
        <f t="shared" si="485"/>
        <v>0</v>
      </c>
      <c r="BC388" s="97">
        <f t="shared" si="486"/>
        <v>0</v>
      </c>
      <c r="BD388" s="97">
        <f t="shared" si="487"/>
        <v>151000</v>
      </c>
      <c r="BE388" s="483"/>
      <c r="BF388" s="90">
        <f t="shared" si="421"/>
        <v>0</v>
      </c>
    </row>
    <row r="389" spans="1:58" ht="30" customHeight="1" thickBot="1" x14ac:dyDescent="0.25">
      <c r="A389" s="12"/>
      <c r="B389" s="3"/>
      <c r="C389" s="3"/>
      <c r="D389" s="8"/>
      <c r="E389" s="7"/>
      <c r="F389" s="3"/>
      <c r="G389" s="4"/>
      <c r="H389" s="5"/>
      <c r="I389" s="6"/>
      <c r="J389" s="7"/>
      <c r="K389" s="59">
        <v>1</v>
      </c>
      <c r="L389" s="142"/>
      <c r="M389" s="8"/>
      <c r="N389" s="41" t="s">
        <v>31</v>
      </c>
      <c r="O389" s="98">
        <v>68000</v>
      </c>
      <c r="P389" s="98"/>
      <c r="Q389" s="98"/>
      <c r="R389" s="98"/>
      <c r="S389" s="332">
        <v>150000</v>
      </c>
      <c r="T389" s="98"/>
      <c r="U389" s="332">
        <v>25000</v>
      </c>
      <c r="V389" s="332">
        <v>5000</v>
      </c>
      <c r="W389" s="332">
        <v>5000</v>
      </c>
      <c r="X389" s="98">
        <f t="shared" ref="X389:X395" si="491">U389+V389+W389</f>
        <v>35000</v>
      </c>
      <c r="Y389" s="98">
        <f t="shared" ref="Y389:Y395" si="492">X389/(S389/100)</f>
        <v>23.333333333333332</v>
      </c>
      <c r="AA389" s="332">
        <v>15000</v>
      </c>
      <c r="AB389" s="332">
        <v>15000</v>
      </c>
      <c r="AC389" s="332">
        <v>15000</v>
      </c>
      <c r="AD389" s="98">
        <f t="shared" si="488"/>
        <v>45000</v>
      </c>
      <c r="AE389" s="96" t="e">
        <f t="shared" si="482"/>
        <v>#DIV/0!</v>
      </c>
      <c r="AG389" s="98">
        <f t="shared" ref="AG389:AG395" si="493">X389+AD389</f>
        <v>80000</v>
      </c>
      <c r="AH389" s="98">
        <f t="shared" ref="AH389:AH395" si="494">AG389/(S389/100)</f>
        <v>53.333333333333336</v>
      </c>
      <c r="AJ389" s="332">
        <v>20000</v>
      </c>
      <c r="AK389" s="332">
        <v>20000</v>
      </c>
      <c r="AL389" s="332">
        <v>30000</v>
      </c>
      <c r="AM389" s="98">
        <f t="shared" si="489"/>
        <v>70000</v>
      </c>
      <c r="AN389" s="96" t="e">
        <f t="shared" si="483"/>
        <v>#DIV/0!</v>
      </c>
      <c r="AP389" s="332">
        <v>0</v>
      </c>
      <c r="AQ389" s="332">
        <v>0</v>
      </c>
      <c r="AR389" s="332">
        <v>0</v>
      </c>
      <c r="AS389" s="98">
        <f t="shared" si="490"/>
        <v>0</v>
      </c>
      <c r="AT389" s="96" t="e">
        <f t="shared" si="484"/>
        <v>#DIV/0!</v>
      </c>
      <c r="AV389" s="98">
        <f t="shared" ref="AV389:AV395" si="495">AM389+AS389</f>
        <v>70000</v>
      </c>
      <c r="AW389" s="98">
        <f t="shared" ref="AW389:AW395" si="496">AV389/(S389/100)</f>
        <v>46.666666666666664</v>
      </c>
      <c r="AY389" s="98">
        <f t="shared" ref="AY389:AY395" si="497">AG389+AV389</f>
        <v>150000</v>
      </c>
      <c r="AZ389" s="98">
        <f t="shared" ref="AZ389:AZ395" si="498">AY389/(S389/100)</f>
        <v>100</v>
      </c>
      <c r="BB389" s="98">
        <f t="shared" si="485"/>
        <v>0</v>
      </c>
      <c r="BC389" s="98">
        <f t="shared" si="486"/>
        <v>0</v>
      </c>
      <c r="BD389" s="98">
        <f t="shared" si="487"/>
        <v>150000</v>
      </c>
      <c r="BE389" s="483"/>
      <c r="BF389" s="90">
        <f t="shared" si="421"/>
        <v>0</v>
      </c>
    </row>
    <row r="390" spans="1:58" ht="30" customHeight="1" x14ac:dyDescent="0.2">
      <c r="A390" s="12"/>
      <c r="B390" s="3"/>
      <c r="C390" s="3"/>
      <c r="D390" s="8"/>
      <c r="E390" s="7"/>
      <c r="F390" s="3"/>
      <c r="G390" s="4"/>
      <c r="H390" s="5"/>
      <c r="I390" s="6"/>
      <c r="J390" s="7"/>
      <c r="K390" s="59">
        <v>4</v>
      </c>
      <c r="L390" s="142"/>
      <c r="M390" s="8"/>
      <c r="N390" s="41" t="s">
        <v>67</v>
      </c>
      <c r="O390" s="98">
        <v>1000</v>
      </c>
      <c r="P390" s="98"/>
      <c r="Q390" s="98"/>
      <c r="R390" s="98"/>
      <c r="S390" s="332">
        <v>1000</v>
      </c>
      <c r="T390" s="98"/>
      <c r="U390" s="332"/>
      <c r="V390" s="332">
        <v>1000</v>
      </c>
      <c r="W390" s="332"/>
      <c r="X390" s="98">
        <f t="shared" si="491"/>
        <v>1000</v>
      </c>
      <c r="Y390" s="98">
        <f t="shared" si="492"/>
        <v>100</v>
      </c>
      <c r="AA390" s="332"/>
      <c r="AB390" s="332"/>
      <c r="AC390" s="332"/>
      <c r="AD390" s="98">
        <f t="shared" si="488"/>
        <v>0</v>
      </c>
      <c r="AE390" s="96" t="e">
        <f t="shared" si="482"/>
        <v>#DIV/0!</v>
      </c>
      <c r="AG390" s="98">
        <f t="shared" si="493"/>
        <v>1000</v>
      </c>
      <c r="AH390" s="98">
        <f t="shared" si="494"/>
        <v>100</v>
      </c>
      <c r="AJ390" s="332"/>
      <c r="AK390" s="332"/>
      <c r="AL390" s="332"/>
      <c r="AM390" s="98">
        <f t="shared" si="489"/>
        <v>0</v>
      </c>
      <c r="AN390" s="96" t="e">
        <f t="shared" si="483"/>
        <v>#DIV/0!</v>
      </c>
      <c r="AP390" s="98"/>
      <c r="AQ390" s="98"/>
      <c r="AR390" s="98"/>
      <c r="AS390" s="98">
        <f t="shared" si="490"/>
        <v>0</v>
      </c>
      <c r="AT390" s="96" t="e">
        <f t="shared" si="484"/>
        <v>#DIV/0!</v>
      </c>
      <c r="AV390" s="98">
        <f t="shared" si="495"/>
        <v>0</v>
      </c>
      <c r="AW390" s="98">
        <f t="shared" si="496"/>
        <v>0</v>
      </c>
      <c r="AY390" s="98">
        <f t="shared" si="497"/>
        <v>1000</v>
      </c>
      <c r="AZ390" s="98">
        <f t="shared" si="498"/>
        <v>100</v>
      </c>
      <c r="BB390" s="98">
        <f t="shared" si="485"/>
        <v>0</v>
      </c>
      <c r="BC390" s="98">
        <f t="shared" si="486"/>
        <v>0</v>
      </c>
      <c r="BD390" s="98">
        <f t="shared" si="487"/>
        <v>1000</v>
      </c>
      <c r="BE390" s="483"/>
      <c r="BF390" s="90">
        <f t="shared" si="421"/>
        <v>0</v>
      </c>
    </row>
    <row r="391" spans="1:58" ht="30" customHeight="1" x14ac:dyDescent="0.2">
      <c r="A391" s="12"/>
      <c r="B391" s="3"/>
      <c r="C391" s="3"/>
      <c r="D391" s="8"/>
      <c r="E391" s="7"/>
      <c r="F391" s="3"/>
      <c r="G391" s="4"/>
      <c r="H391" s="5"/>
      <c r="I391" s="6"/>
      <c r="J391" s="24" t="s">
        <v>69</v>
      </c>
      <c r="K391" s="27"/>
      <c r="L391" s="142"/>
      <c r="M391" s="8"/>
      <c r="N391" s="31" t="s">
        <v>16</v>
      </c>
      <c r="O391" s="44">
        <v>28000</v>
      </c>
      <c r="P391" s="97">
        <f>P392+P393+P394+P395</f>
        <v>0</v>
      </c>
      <c r="Q391" s="193">
        <f>Q392+Q393+Q394+Q395</f>
        <v>0</v>
      </c>
      <c r="R391" s="194">
        <f>R392+R393+R394+R395</f>
        <v>0</v>
      </c>
      <c r="S391" s="97">
        <f>S392+S393+S394+S395</f>
        <v>22000</v>
      </c>
      <c r="T391" s="97"/>
      <c r="U391" s="97">
        <f>U392+U393+U394+U395</f>
        <v>1000</v>
      </c>
      <c r="V391" s="97">
        <f>V392+V393+V394+V395</f>
        <v>2000</v>
      </c>
      <c r="W391" s="97">
        <f>W392+W393+W394+W395</f>
        <v>3000</v>
      </c>
      <c r="X391" s="97">
        <f t="shared" si="491"/>
        <v>6000</v>
      </c>
      <c r="Y391" s="97">
        <f t="shared" si="492"/>
        <v>27.272727272727273</v>
      </c>
      <c r="AA391" s="97">
        <f>AA392+AA393+AA394+AA395</f>
        <v>3000</v>
      </c>
      <c r="AB391" s="97">
        <f>AB392+AB393+AB394+AB395</f>
        <v>4000</v>
      </c>
      <c r="AC391" s="97">
        <f>AC392+AC393+AC394+AC395</f>
        <v>2000</v>
      </c>
      <c r="AD391" s="97">
        <f t="shared" si="488"/>
        <v>9000</v>
      </c>
      <c r="AE391" s="97">
        <f>AD391/(S391/100)</f>
        <v>40.909090909090907</v>
      </c>
      <c r="AG391" s="97">
        <f t="shared" si="493"/>
        <v>15000</v>
      </c>
      <c r="AH391" s="97">
        <f t="shared" si="494"/>
        <v>68.181818181818187</v>
      </c>
      <c r="AJ391" s="97">
        <f>AJ392+AJ393+AJ394+AJ395</f>
        <v>3000</v>
      </c>
      <c r="AK391" s="97">
        <f>AK392+AK393+AK394+AK395</f>
        <v>3000</v>
      </c>
      <c r="AL391" s="97">
        <f>AL392+AL393+AL394+AL395</f>
        <v>1000</v>
      </c>
      <c r="AM391" s="97">
        <f t="shared" si="489"/>
        <v>7000</v>
      </c>
      <c r="AN391" s="97">
        <f>AM391/(S391/100)</f>
        <v>31.818181818181817</v>
      </c>
      <c r="AP391" s="97">
        <f>AP392+AP393+AP394+AP395</f>
        <v>0</v>
      </c>
      <c r="AQ391" s="97">
        <f>AQ392+AQ393+AQ394+AQ395</f>
        <v>0</v>
      </c>
      <c r="AR391" s="97">
        <f>AR392+AR393+AR394+AR395</f>
        <v>0</v>
      </c>
      <c r="AS391" s="97">
        <f t="shared" si="490"/>
        <v>0</v>
      </c>
      <c r="AT391" s="97">
        <f>AS391/(S391/100)</f>
        <v>0</v>
      </c>
      <c r="AV391" s="97">
        <f t="shared" si="495"/>
        <v>7000</v>
      </c>
      <c r="AW391" s="97">
        <f t="shared" si="496"/>
        <v>31.818181818181817</v>
      </c>
      <c r="AY391" s="97">
        <f t="shared" si="497"/>
        <v>22000</v>
      </c>
      <c r="AZ391" s="97">
        <f t="shared" si="498"/>
        <v>100</v>
      </c>
      <c r="BB391" s="44">
        <f t="shared" si="485"/>
        <v>0</v>
      </c>
      <c r="BC391" s="97">
        <f t="shared" si="486"/>
        <v>0</v>
      </c>
      <c r="BD391" s="97">
        <f t="shared" si="487"/>
        <v>22000</v>
      </c>
      <c r="BE391" s="483"/>
      <c r="BF391" s="90">
        <f t="shared" si="421"/>
        <v>0</v>
      </c>
    </row>
    <row r="392" spans="1:58" ht="30" customHeight="1" x14ac:dyDescent="0.2">
      <c r="A392" s="12"/>
      <c r="B392" s="3"/>
      <c r="C392" s="3"/>
      <c r="D392" s="8"/>
      <c r="E392" s="7"/>
      <c r="F392" s="3"/>
      <c r="G392" s="4"/>
      <c r="H392" s="5"/>
      <c r="I392" s="6"/>
      <c r="J392" s="7"/>
      <c r="K392" s="59">
        <v>2</v>
      </c>
      <c r="L392" s="142"/>
      <c r="M392" s="8"/>
      <c r="N392" s="41" t="s">
        <v>17</v>
      </c>
      <c r="O392" s="45">
        <v>7000</v>
      </c>
      <c r="P392" s="98"/>
      <c r="Q392" s="98"/>
      <c r="R392" s="98"/>
      <c r="S392" s="332">
        <v>7000</v>
      </c>
      <c r="T392" s="98"/>
      <c r="U392" s="332"/>
      <c r="V392" s="332">
        <v>0</v>
      </c>
      <c r="W392" s="332">
        <v>1000</v>
      </c>
      <c r="X392" s="98">
        <f t="shared" si="491"/>
        <v>1000</v>
      </c>
      <c r="Y392" s="98">
        <f t="shared" si="492"/>
        <v>14.285714285714286</v>
      </c>
      <c r="AA392" s="332">
        <v>1000</v>
      </c>
      <c r="AB392" s="332">
        <v>2000</v>
      </c>
      <c r="AC392" s="332">
        <v>0</v>
      </c>
      <c r="AD392" s="98">
        <f t="shared" si="488"/>
        <v>3000</v>
      </c>
      <c r="AE392" s="98">
        <f>AD392/(S392/100)</f>
        <v>42.857142857142854</v>
      </c>
      <c r="AG392" s="98">
        <f t="shared" si="493"/>
        <v>4000</v>
      </c>
      <c r="AH392" s="98">
        <f t="shared" si="494"/>
        <v>57.142857142857146</v>
      </c>
      <c r="AJ392" s="332">
        <v>1000</v>
      </c>
      <c r="AK392" s="332">
        <v>1000</v>
      </c>
      <c r="AL392" s="332">
        <v>1000</v>
      </c>
      <c r="AM392" s="98">
        <f t="shared" si="489"/>
        <v>3000</v>
      </c>
      <c r="AN392" s="98">
        <f>AM392/(S392/100)</f>
        <v>42.857142857142854</v>
      </c>
      <c r="AP392" s="332"/>
      <c r="AQ392" s="332"/>
      <c r="AR392" s="332"/>
      <c r="AS392" s="98">
        <f t="shared" si="490"/>
        <v>0</v>
      </c>
      <c r="AT392" s="98">
        <f>AS392/(S392/100)</f>
        <v>0</v>
      </c>
      <c r="AV392" s="98">
        <f t="shared" si="495"/>
        <v>3000</v>
      </c>
      <c r="AW392" s="98">
        <f t="shared" si="496"/>
        <v>42.857142857142854</v>
      </c>
      <c r="AY392" s="98">
        <f t="shared" si="497"/>
        <v>7000</v>
      </c>
      <c r="AZ392" s="98">
        <f t="shared" si="498"/>
        <v>100</v>
      </c>
      <c r="BB392" s="98">
        <f t="shared" si="485"/>
        <v>0</v>
      </c>
      <c r="BC392" s="98">
        <f t="shared" si="486"/>
        <v>0</v>
      </c>
      <c r="BD392" s="98">
        <f t="shared" si="487"/>
        <v>7000</v>
      </c>
      <c r="BE392" s="483"/>
      <c r="BF392" s="90">
        <f t="shared" si="421"/>
        <v>0</v>
      </c>
    </row>
    <row r="393" spans="1:58" ht="30" customHeight="1" x14ac:dyDescent="0.2">
      <c r="A393" s="12"/>
      <c r="B393" s="3"/>
      <c r="C393" s="3"/>
      <c r="D393" s="8"/>
      <c r="E393" s="7"/>
      <c r="F393" s="3"/>
      <c r="G393" s="4"/>
      <c r="H393" s="5"/>
      <c r="I393" s="6"/>
      <c r="J393" s="7"/>
      <c r="K393" s="59">
        <v>3</v>
      </c>
      <c r="L393" s="142"/>
      <c r="M393" s="8"/>
      <c r="N393" s="41" t="s">
        <v>18</v>
      </c>
      <c r="O393" s="45">
        <v>10000</v>
      </c>
      <c r="P393" s="98"/>
      <c r="Q393" s="98"/>
      <c r="R393" s="98"/>
      <c r="S393" s="332">
        <v>8000</v>
      </c>
      <c r="T393" s="98"/>
      <c r="U393" s="332">
        <v>1000</v>
      </c>
      <c r="V393" s="332">
        <v>1000</v>
      </c>
      <c r="W393" s="332">
        <v>1000</v>
      </c>
      <c r="X393" s="98">
        <f t="shared" si="491"/>
        <v>3000</v>
      </c>
      <c r="Y393" s="98">
        <f t="shared" si="492"/>
        <v>37.5</v>
      </c>
      <c r="AA393" s="332">
        <v>1000</v>
      </c>
      <c r="AB393" s="332">
        <v>1000</v>
      </c>
      <c r="AC393" s="332">
        <v>1000</v>
      </c>
      <c r="AD393" s="98">
        <f t="shared" si="488"/>
        <v>3000</v>
      </c>
      <c r="AE393" s="98">
        <f>AD393/(S393/100)</f>
        <v>37.5</v>
      </c>
      <c r="AG393" s="98">
        <f t="shared" si="493"/>
        <v>6000</v>
      </c>
      <c r="AH393" s="98">
        <f t="shared" si="494"/>
        <v>75</v>
      </c>
      <c r="AJ393" s="332">
        <v>1000</v>
      </c>
      <c r="AK393" s="332">
        <v>1000</v>
      </c>
      <c r="AL393" s="332">
        <v>0</v>
      </c>
      <c r="AM393" s="98">
        <f t="shared" si="489"/>
        <v>2000</v>
      </c>
      <c r="AN393" s="98">
        <f>AM393/(S393/100)</f>
        <v>25</v>
      </c>
      <c r="AP393" s="332"/>
      <c r="AQ393" s="332"/>
      <c r="AR393" s="332"/>
      <c r="AS393" s="98">
        <f t="shared" si="490"/>
        <v>0</v>
      </c>
      <c r="AT393" s="98">
        <f>AS393/(S393/100)</f>
        <v>0</v>
      </c>
      <c r="AV393" s="98">
        <f t="shared" si="495"/>
        <v>2000</v>
      </c>
      <c r="AW393" s="98">
        <f t="shared" si="496"/>
        <v>25</v>
      </c>
      <c r="AY393" s="98">
        <f t="shared" si="497"/>
        <v>8000</v>
      </c>
      <c r="AZ393" s="98">
        <f t="shared" si="498"/>
        <v>100</v>
      </c>
      <c r="BB393" s="98">
        <f t="shared" si="485"/>
        <v>0</v>
      </c>
      <c r="BC393" s="98">
        <f t="shared" si="486"/>
        <v>0</v>
      </c>
      <c r="BD393" s="98">
        <f t="shared" si="487"/>
        <v>8000</v>
      </c>
      <c r="BE393" s="483"/>
      <c r="BF393" s="90">
        <f t="shared" si="421"/>
        <v>0</v>
      </c>
    </row>
    <row r="394" spans="1:58" ht="30" customHeight="1" x14ac:dyDescent="0.2">
      <c r="A394" s="12"/>
      <c r="B394" s="3"/>
      <c r="C394" s="3"/>
      <c r="D394" s="8"/>
      <c r="E394" s="7"/>
      <c r="F394" s="3"/>
      <c r="G394" s="4"/>
      <c r="H394" s="5"/>
      <c r="I394" s="6"/>
      <c r="J394" s="7"/>
      <c r="K394" s="59">
        <v>5</v>
      </c>
      <c r="L394" s="142"/>
      <c r="M394" s="8"/>
      <c r="N394" s="41" t="s">
        <v>19</v>
      </c>
      <c r="O394" s="45">
        <v>1000</v>
      </c>
      <c r="P394" s="98"/>
      <c r="Q394" s="98"/>
      <c r="R394" s="98"/>
      <c r="S394" s="332">
        <v>1000</v>
      </c>
      <c r="T394" s="98"/>
      <c r="U394" s="332">
        <v>0</v>
      </c>
      <c r="V394" s="332">
        <v>1000</v>
      </c>
      <c r="W394" s="332">
        <v>0</v>
      </c>
      <c r="X394" s="98">
        <f t="shared" si="491"/>
        <v>1000</v>
      </c>
      <c r="Y394" s="98">
        <f t="shared" si="492"/>
        <v>100</v>
      </c>
      <c r="AA394" s="332"/>
      <c r="AB394" s="332"/>
      <c r="AC394" s="332"/>
      <c r="AD394" s="98">
        <f t="shared" si="488"/>
        <v>0</v>
      </c>
      <c r="AE394" s="98">
        <f>AD394/(S394/100)</f>
        <v>0</v>
      </c>
      <c r="AG394" s="98">
        <f t="shared" si="493"/>
        <v>1000</v>
      </c>
      <c r="AH394" s="98">
        <f t="shared" si="494"/>
        <v>100</v>
      </c>
      <c r="AJ394" s="332"/>
      <c r="AK394" s="332"/>
      <c r="AL394" s="332"/>
      <c r="AM394" s="98">
        <f t="shared" si="489"/>
        <v>0</v>
      </c>
      <c r="AN394" s="98">
        <f>AM394/(S394/100)</f>
        <v>0</v>
      </c>
      <c r="AP394" s="332"/>
      <c r="AQ394" s="332"/>
      <c r="AR394" s="332"/>
      <c r="AS394" s="98">
        <f t="shared" si="490"/>
        <v>0</v>
      </c>
      <c r="AT394" s="98">
        <f>AS394/(S394/100)</f>
        <v>0</v>
      </c>
      <c r="AV394" s="98">
        <f t="shared" si="495"/>
        <v>0</v>
      </c>
      <c r="AW394" s="98">
        <f t="shared" si="496"/>
        <v>0</v>
      </c>
      <c r="AY394" s="98">
        <f t="shared" si="497"/>
        <v>1000</v>
      </c>
      <c r="AZ394" s="98">
        <f t="shared" si="498"/>
        <v>100</v>
      </c>
      <c r="BB394" s="98">
        <f t="shared" si="485"/>
        <v>0</v>
      </c>
      <c r="BC394" s="98">
        <f t="shared" si="486"/>
        <v>0</v>
      </c>
      <c r="BD394" s="98">
        <f t="shared" si="487"/>
        <v>1000</v>
      </c>
      <c r="BE394" s="483"/>
      <c r="BF394" s="90">
        <f t="shared" si="421"/>
        <v>0</v>
      </c>
    </row>
    <row r="395" spans="1:58" ht="30" customHeight="1" x14ac:dyDescent="0.2">
      <c r="A395" s="12"/>
      <c r="B395" s="3"/>
      <c r="C395" s="3"/>
      <c r="D395" s="8"/>
      <c r="E395" s="7"/>
      <c r="F395" s="3"/>
      <c r="G395" s="4"/>
      <c r="H395" s="5"/>
      <c r="I395" s="6"/>
      <c r="J395" s="7"/>
      <c r="K395" s="59">
        <v>7</v>
      </c>
      <c r="L395" s="142"/>
      <c r="M395" s="8"/>
      <c r="N395" s="41" t="s">
        <v>110</v>
      </c>
      <c r="O395" s="45">
        <v>10000</v>
      </c>
      <c r="P395" s="98"/>
      <c r="Q395" s="98"/>
      <c r="R395" s="98"/>
      <c r="S395" s="332">
        <v>6000</v>
      </c>
      <c r="T395" s="98"/>
      <c r="U395" s="332">
        <v>0</v>
      </c>
      <c r="V395" s="332">
        <v>0</v>
      </c>
      <c r="W395" s="332">
        <v>1000</v>
      </c>
      <c r="X395" s="98">
        <f t="shared" si="491"/>
        <v>1000</v>
      </c>
      <c r="Y395" s="98">
        <f t="shared" si="492"/>
        <v>16.666666666666668</v>
      </c>
      <c r="AA395" s="332">
        <v>1000</v>
      </c>
      <c r="AB395" s="332">
        <v>1000</v>
      </c>
      <c r="AC395" s="332">
        <v>1000</v>
      </c>
      <c r="AD395" s="98">
        <f t="shared" si="488"/>
        <v>3000</v>
      </c>
      <c r="AE395" s="98">
        <f>AD395/(S395/100)</f>
        <v>50</v>
      </c>
      <c r="AG395" s="98">
        <f t="shared" si="493"/>
        <v>4000</v>
      </c>
      <c r="AH395" s="98">
        <f t="shared" si="494"/>
        <v>66.666666666666671</v>
      </c>
      <c r="AJ395" s="332">
        <v>1000</v>
      </c>
      <c r="AK395" s="332">
        <v>1000</v>
      </c>
      <c r="AL395" s="332">
        <v>0</v>
      </c>
      <c r="AM395" s="98">
        <f t="shared" si="489"/>
        <v>2000</v>
      </c>
      <c r="AN395" s="98">
        <f>AM395/(S395/100)</f>
        <v>33.333333333333336</v>
      </c>
      <c r="AP395" s="332"/>
      <c r="AQ395" s="332"/>
      <c r="AR395" s="332"/>
      <c r="AS395" s="98">
        <f t="shared" si="490"/>
        <v>0</v>
      </c>
      <c r="AT395" s="98">
        <f>AS395/(S395/100)</f>
        <v>0</v>
      </c>
      <c r="AV395" s="98">
        <f t="shared" si="495"/>
        <v>2000</v>
      </c>
      <c r="AW395" s="98">
        <f t="shared" si="496"/>
        <v>33.333333333333336</v>
      </c>
      <c r="AY395" s="98">
        <f t="shared" si="497"/>
        <v>6000</v>
      </c>
      <c r="AZ395" s="98">
        <f t="shared" si="498"/>
        <v>100</v>
      </c>
      <c r="BB395" s="98">
        <f t="shared" si="485"/>
        <v>0</v>
      </c>
      <c r="BC395" s="98">
        <f t="shared" si="486"/>
        <v>0</v>
      </c>
      <c r="BD395" s="98">
        <f t="shared" si="487"/>
        <v>6000</v>
      </c>
      <c r="BE395" s="483"/>
      <c r="BF395" s="90">
        <f t="shared" si="421"/>
        <v>0</v>
      </c>
    </row>
    <row r="396" spans="1:58" ht="30" customHeight="1" x14ac:dyDescent="0.2">
      <c r="A396" s="12"/>
      <c r="B396" s="3"/>
      <c r="C396" s="13" t="s">
        <v>76</v>
      </c>
      <c r="D396" s="8"/>
      <c r="E396" s="7"/>
      <c r="F396" s="3"/>
      <c r="G396" s="4"/>
      <c r="H396" s="5"/>
      <c r="I396" s="6"/>
      <c r="J396" s="7"/>
      <c r="K396" s="27"/>
      <c r="L396" s="142"/>
      <c r="M396" s="8"/>
      <c r="N396" s="236" t="s">
        <v>147</v>
      </c>
      <c r="O396" s="237">
        <v>27822000</v>
      </c>
      <c r="P396" s="238">
        <f>P397+P434+P477+P518+P556</f>
        <v>0</v>
      </c>
      <c r="Q396" s="239">
        <f>Q397+Q434+Q477+Q518+Q556</f>
        <v>0</v>
      </c>
      <c r="R396" s="240">
        <f>R397+R434+R477+R518+R556</f>
        <v>0</v>
      </c>
      <c r="S396" s="238">
        <f>S397+S434+S477+S518+S556</f>
        <v>44250000</v>
      </c>
      <c r="T396" s="238"/>
      <c r="U396" s="238">
        <f>U397+U434+U477+U518+U556</f>
        <v>6820000</v>
      </c>
      <c r="V396" s="238">
        <f>V397+V434+V477+V518+V556</f>
        <v>2485000</v>
      </c>
      <c r="W396" s="238">
        <f>W397+W434+W477+W518+W556</f>
        <v>2469000</v>
      </c>
      <c r="X396" s="238">
        <f t="shared" si="430"/>
        <v>11774000</v>
      </c>
      <c r="Y396" s="238">
        <f t="shared" si="431"/>
        <v>26.607909604519772</v>
      </c>
      <c r="AA396" s="238">
        <f>AA397+AA434+AA477+AA518+AA556</f>
        <v>3615000</v>
      </c>
      <c r="AB396" s="238">
        <f>AB397+AB434+AB477+AB518+AB556</f>
        <v>3604000</v>
      </c>
      <c r="AC396" s="238">
        <f>AC397+AC434+AC477+AC518+AC556</f>
        <v>3603000</v>
      </c>
      <c r="AD396" s="238">
        <f t="shared" si="432"/>
        <v>10822000</v>
      </c>
      <c r="AE396" s="238">
        <f t="shared" si="433"/>
        <v>24.456497175141244</v>
      </c>
      <c r="AG396" s="238">
        <f t="shared" si="434"/>
        <v>22596000</v>
      </c>
      <c r="AH396" s="238">
        <f t="shared" si="435"/>
        <v>51.06440677966102</v>
      </c>
      <c r="AJ396" s="238">
        <f>AJ397+AJ434+AJ477+AJ518+AJ556</f>
        <v>3803000</v>
      </c>
      <c r="AK396" s="238">
        <f>AK397+AK434+AK477+AK518+AK556</f>
        <v>3782000</v>
      </c>
      <c r="AL396" s="238">
        <f>AL397+AL434+AL477+AL518+AL556</f>
        <v>3801000</v>
      </c>
      <c r="AM396" s="238">
        <f t="shared" si="436"/>
        <v>11386000</v>
      </c>
      <c r="AN396" s="238">
        <f t="shared" si="437"/>
        <v>25.731073446327684</v>
      </c>
      <c r="AP396" s="238">
        <f>AP397+AP434+AP477+AP518+AP556</f>
        <v>3209000</v>
      </c>
      <c r="AQ396" s="238">
        <f>AQ397+AQ434+AQ477+AQ518+AQ556</f>
        <v>3204000</v>
      </c>
      <c r="AR396" s="238">
        <f>AR397+AR434+AR477+AR518+AR556</f>
        <v>3855000</v>
      </c>
      <c r="AS396" s="238">
        <f t="shared" si="438"/>
        <v>10268000</v>
      </c>
      <c r="AT396" s="238">
        <f t="shared" si="439"/>
        <v>23.204519774011299</v>
      </c>
      <c r="AV396" s="238">
        <f t="shared" si="440"/>
        <v>21654000</v>
      </c>
      <c r="AW396" s="238">
        <f t="shared" si="441"/>
        <v>48.93559322033898</v>
      </c>
      <c r="AY396" s="238">
        <f t="shared" si="442"/>
        <v>44250000</v>
      </c>
      <c r="AZ396" s="238">
        <f t="shared" si="443"/>
        <v>100</v>
      </c>
      <c r="BB396" s="237">
        <f t="shared" si="475"/>
        <v>0</v>
      </c>
      <c r="BC396" s="238">
        <f t="shared" si="476"/>
        <v>0</v>
      </c>
      <c r="BD396" s="238">
        <f t="shared" si="477"/>
        <v>44250000</v>
      </c>
      <c r="BE396" s="483"/>
      <c r="BF396" s="90">
        <f t="shared" ref="BF396:BF459" si="499">S396-AY396</f>
        <v>0</v>
      </c>
    </row>
    <row r="397" spans="1:58" ht="30" customHeight="1" x14ac:dyDescent="0.2">
      <c r="A397" s="12"/>
      <c r="B397" s="3"/>
      <c r="C397" s="3"/>
      <c r="D397" s="14" t="s">
        <v>70</v>
      </c>
      <c r="E397" s="7"/>
      <c r="F397" s="3"/>
      <c r="G397" s="4"/>
      <c r="H397" s="5"/>
      <c r="I397" s="6"/>
      <c r="J397" s="7"/>
      <c r="K397" s="27"/>
      <c r="L397" s="142"/>
      <c r="M397" s="8"/>
      <c r="N397" s="195" t="s">
        <v>60</v>
      </c>
      <c r="O397" s="196">
        <v>1883000</v>
      </c>
      <c r="P397" s="197">
        <f>P398</f>
        <v>0</v>
      </c>
      <c r="Q397" s="197">
        <f t="shared" ref="P397:W398" si="500">Q398</f>
        <v>0</v>
      </c>
      <c r="R397" s="197">
        <f t="shared" si="500"/>
        <v>0</v>
      </c>
      <c r="S397" s="197">
        <f>S398</f>
        <v>3680000</v>
      </c>
      <c r="T397" s="197"/>
      <c r="U397" s="197">
        <f>U398</f>
        <v>572000</v>
      </c>
      <c r="V397" s="197">
        <f>V398</f>
        <v>162000</v>
      </c>
      <c r="W397" s="197">
        <f>W398</f>
        <v>148000</v>
      </c>
      <c r="X397" s="197">
        <f t="shared" si="430"/>
        <v>882000</v>
      </c>
      <c r="Y397" s="197">
        <f t="shared" si="431"/>
        <v>23.967391304347824</v>
      </c>
      <c r="AA397" s="197">
        <f t="shared" ref="AA397:AC398" si="501">AA398</f>
        <v>317000</v>
      </c>
      <c r="AB397" s="197">
        <f t="shared" si="501"/>
        <v>311000</v>
      </c>
      <c r="AC397" s="197">
        <f t="shared" si="501"/>
        <v>310000</v>
      </c>
      <c r="AD397" s="197">
        <f t="shared" si="432"/>
        <v>938000</v>
      </c>
      <c r="AE397" s="197">
        <f t="shared" si="433"/>
        <v>25.489130434782609</v>
      </c>
      <c r="AG397" s="197">
        <f t="shared" si="434"/>
        <v>1820000</v>
      </c>
      <c r="AH397" s="197">
        <f t="shared" si="435"/>
        <v>49.456521739130437</v>
      </c>
      <c r="AJ397" s="197">
        <f t="shared" ref="AJ397:AL398" si="502">AJ398</f>
        <v>353000</v>
      </c>
      <c r="AK397" s="197">
        <f t="shared" si="502"/>
        <v>346000</v>
      </c>
      <c r="AL397" s="197">
        <f t="shared" si="502"/>
        <v>346000</v>
      </c>
      <c r="AM397" s="197">
        <f t="shared" si="436"/>
        <v>1045000</v>
      </c>
      <c r="AN397" s="197">
        <f t="shared" si="437"/>
        <v>28.396739130434781</v>
      </c>
      <c r="AP397" s="197">
        <f t="shared" ref="AP397:AR398" si="503">AP398</f>
        <v>278000</v>
      </c>
      <c r="AQ397" s="197">
        <f t="shared" si="503"/>
        <v>298000</v>
      </c>
      <c r="AR397" s="197">
        <f t="shared" si="503"/>
        <v>239000</v>
      </c>
      <c r="AS397" s="197">
        <f t="shared" si="438"/>
        <v>815000</v>
      </c>
      <c r="AT397" s="197">
        <f t="shared" si="439"/>
        <v>22.146739130434781</v>
      </c>
      <c r="AV397" s="197">
        <f t="shared" si="440"/>
        <v>1860000</v>
      </c>
      <c r="AW397" s="197">
        <f t="shared" si="441"/>
        <v>50.543478260869563</v>
      </c>
      <c r="AY397" s="197">
        <f t="shared" si="442"/>
        <v>3680000</v>
      </c>
      <c r="AZ397" s="197">
        <f t="shared" si="443"/>
        <v>100</v>
      </c>
      <c r="BB397" s="196">
        <f t="shared" si="475"/>
        <v>0</v>
      </c>
      <c r="BC397" s="197">
        <f t="shared" si="476"/>
        <v>0</v>
      </c>
      <c r="BD397" s="197">
        <f t="shared" si="477"/>
        <v>3680000</v>
      </c>
      <c r="BE397" s="483"/>
      <c r="BF397" s="90">
        <f t="shared" si="499"/>
        <v>0</v>
      </c>
    </row>
    <row r="398" spans="1:58" ht="30" customHeight="1" x14ac:dyDescent="0.2">
      <c r="A398" s="12"/>
      <c r="B398" s="3"/>
      <c r="C398" s="3"/>
      <c r="D398" s="8"/>
      <c r="E398" s="1" t="s">
        <v>73</v>
      </c>
      <c r="F398" s="3"/>
      <c r="G398" s="4"/>
      <c r="H398" s="5"/>
      <c r="I398" s="6"/>
      <c r="J398" s="7"/>
      <c r="K398" s="27"/>
      <c r="L398" s="142"/>
      <c r="M398" s="8"/>
      <c r="N398" s="40" t="s">
        <v>14</v>
      </c>
      <c r="O398" s="43">
        <v>1883000</v>
      </c>
      <c r="P398" s="99">
        <f t="shared" si="500"/>
        <v>0</v>
      </c>
      <c r="Q398" s="50">
        <f t="shared" si="500"/>
        <v>0</v>
      </c>
      <c r="R398" s="192">
        <f t="shared" si="500"/>
        <v>0</v>
      </c>
      <c r="S398" s="99">
        <f t="shared" si="500"/>
        <v>3680000</v>
      </c>
      <c r="T398" s="99"/>
      <c r="U398" s="99">
        <f t="shared" si="500"/>
        <v>572000</v>
      </c>
      <c r="V398" s="99">
        <f t="shared" si="500"/>
        <v>162000</v>
      </c>
      <c r="W398" s="99">
        <f t="shared" si="500"/>
        <v>148000</v>
      </c>
      <c r="X398" s="99">
        <f t="shared" si="430"/>
        <v>882000</v>
      </c>
      <c r="Y398" s="99">
        <f t="shared" si="431"/>
        <v>23.967391304347824</v>
      </c>
      <c r="AA398" s="99">
        <f t="shared" si="501"/>
        <v>317000</v>
      </c>
      <c r="AB398" s="99">
        <f t="shared" si="501"/>
        <v>311000</v>
      </c>
      <c r="AC398" s="99">
        <f t="shared" si="501"/>
        <v>310000</v>
      </c>
      <c r="AD398" s="99">
        <f t="shared" si="432"/>
        <v>938000</v>
      </c>
      <c r="AE398" s="99">
        <f t="shared" si="433"/>
        <v>25.489130434782609</v>
      </c>
      <c r="AG398" s="99">
        <f t="shared" si="434"/>
        <v>1820000</v>
      </c>
      <c r="AH398" s="99">
        <f t="shared" si="435"/>
        <v>49.456521739130437</v>
      </c>
      <c r="AJ398" s="99">
        <f t="shared" si="502"/>
        <v>353000</v>
      </c>
      <c r="AK398" s="99">
        <f t="shared" si="502"/>
        <v>346000</v>
      </c>
      <c r="AL398" s="99">
        <f t="shared" si="502"/>
        <v>346000</v>
      </c>
      <c r="AM398" s="99">
        <f t="shared" si="436"/>
        <v>1045000</v>
      </c>
      <c r="AN398" s="99">
        <f t="shared" si="437"/>
        <v>28.396739130434781</v>
      </c>
      <c r="AP398" s="99">
        <f t="shared" si="503"/>
        <v>278000</v>
      </c>
      <c r="AQ398" s="99">
        <f t="shared" si="503"/>
        <v>298000</v>
      </c>
      <c r="AR398" s="99">
        <f t="shared" si="503"/>
        <v>239000</v>
      </c>
      <c r="AS398" s="99">
        <f t="shared" si="438"/>
        <v>815000</v>
      </c>
      <c r="AT398" s="99">
        <f t="shared" si="439"/>
        <v>22.146739130434781</v>
      </c>
      <c r="AV398" s="99">
        <f t="shared" si="440"/>
        <v>1860000</v>
      </c>
      <c r="AW398" s="99">
        <f t="shared" si="441"/>
        <v>50.543478260869563</v>
      </c>
      <c r="AY398" s="99">
        <f t="shared" si="442"/>
        <v>3680000</v>
      </c>
      <c r="AZ398" s="99">
        <f t="shared" si="443"/>
        <v>100</v>
      </c>
      <c r="BB398" s="43">
        <f t="shared" si="475"/>
        <v>0</v>
      </c>
      <c r="BC398" s="99">
        <f t="shared" si="476"/>
        <v>0</v>
      </c>
      <c r="BD398" s="99">
        <f t="shared" si="477"/>
        <v>3680000</v>
      </c>
      <c r="BE398" s="483"/>
      <c r="BF398" s="90">
        <f t="shared" si="499"/>
        <v>0</v>
      </c>
    </row>
    <row r="399" spans="1:58" ht="30" customHeight="1" x14ac:dyDescent="0.2">
      <c r="A399" s="12"/>
      <c r="B399" s="3"/>
      <c r="C399" s="3"/>
      <c r="D399" s="8"/>
      <c r="E399" s="7"/>
      <c r="F399" s="17">
        <v>4</v>
      </c>
      <c r="G399" s="4"/>
      <c r="H399" s="5"/>
      <c r="I399" s="6"/>
      <c r="J399" s="7"/>
      <c r="K399" s="27"/>
      <c r="L399" s="142"/>
      <c r="M399" s="8"/>
      <c r="N399" s="31" t="s">
        <v>41</v>
      </c>
      <c r="O399" s="44">
        <v>1883000</v>
      </c>
      <c r="P399" s="97">
        <f>P400+P420</f>
        <v>0</v>
      </c>
      <c r="Q399" s="193">
        <f>Q400+Q420</f>
        <v>0</v>
      </c>
      <c r="R399" s="194">
        <f>R400+R420</f>
        <v>0</v>
      </c>
      <c r="S399" s="97">
        <f>S400+S420</f>
        <v>3680000</v>
      </c>
      <c r="T399" s="97"/>
      <c r="U399" s="97">
        <f>U400+U420</f>
        <v>572000</v>
      </c>
      <c r="V399" s="97">
        <f>V400+V420</f>
        <v>162000</v>
      </c>
      <c r="W399" s="97">
        <f>W400+W420</f>
        <v>148000</v>
      </c>
      <c r="X399" s="97">
        <f t="shared" si="430"/>
        <v>882000</v>
      </c>
      <c r="Y399" s="97">
        <f t="shared" si="431"/>
        <v>23.967391304347824</v>
      </c>
      <c r="AA399" s="97">
        <f>AA400+AA420</f>
        <v>317000</v>
      </c>
      <c r="AB399" s="97">
        <f>AB400+AB420</f>
        <v>311000</v>
      </c>
      <c r="AC399" s="97">
        <f>AC400+AC420</f>
        <v>310000</v>
      </c>
      <c r="AD399" s="97">
        <f t="shared" si="432"/>
        <v>938000</v>
      </c>
      <c r="AE399" s="97">
        <f t="shared" si="433"/>
        <v>25.489130434782609</v>
      </c>
      <c r="AG399" s="97">
        <f t="shared" si="434"/>
        <v>1820000</v>
      </c>
      <c r="AH399" s="97">
        <f t="shared" si="435"/>
        <v>49.456521739130437</v>
      </c>
      <c r="AJ399" s="97">
        <f>AJ400+AJ420</f>
        <v>353000</v>
      </c>
      <c r="AK399" s="97">
        <f>AK400+AK420</f>
        <v>346000</v>
      </c>
      <c r="AL399" s="97">
        <f>AL400+AL420</f>
        <v>346000</v>
      </c>
      <c r="AM399" s="97">
        <f t="shared" si="436"/>
        <v>1045000</v>
      </c>
      <c r="AN399" s="97">
        <f t="shared" si="437"/>
        <v>28.396739130434781</v>
      </c>
      <c r="AP399" s="97">
        <f>AP400+AP420</f>
        <v>278000</v>
      </c>
      <c r="AQ399" s="97">
        <f>AQ400+AQ420</f>
        <v>298000</v>
      </c>
      <c r="AR399" s="97">
        <f>AR400+AR420</f>
        <v>239000</v>
      </c>
      <c r="AS399" s="97">
        <f t="shared" si="438"/>
        <v>815000</v>
      </c>
      <c r="AT399" s="97">
        <f t="shared" si="439"/>
        <v>22.146739130434781</v>
      </c>
      <c r="AV399" s="97">
        <f t="shared" si="440"/>
        <v>1860000</v>
      </c>
      <c r="AW399" s="97">
        <f t="shared" si="441"/>
        <v>50.543478260869563</v>
      </c>
      <c r="AY399" s="97">
        <f t="shared" si="442"/>
        <v>3680000</v>
      </c>
      <c r="AZ399" s="97">
        <f t="shared" si="443"/>
        <v>100</v>
      </c>
      <c r="BB399" s="44">
        <f t="shared" si="475"/>
        <v>0</v>
      </c>
      <c r="BC399" s="97">
        <f t="shared" si="476"/>
        <v>0</v>
      </c>
      <c r="BD399" s="97">
        <f t="shared" si="477"/>
        <v>3680000</v>
      </c>
      <c r="BE399" s="483"/>
      <c r="BF399" s="90">
        <f t="shared" si="499"/>
        <v>0</v>
      </c>
    </row>
    <row r="400" spans="1:58" ht="30" customHeight="1" x14ac:dyDescent="0.2">
      <c r="A400" s="12"/>
      <c r="B400" s="3"/>
      <c r="C400" s="3"/>
      <c r="D400" s="8"/>
      <c r="E400" s="7"/>
      <c r="F400" s="3"/>
      <c r="G400" s="21">
        <v>1</v>
      </c>
      <c r="H400" s="22"/>
      <c r="I400" s="6"/>
      <c r="J400" s="7"/>
      <c r="K400" s="27"/>
      <c r="L400" s="142"/>
      <c r="M400" s="8"/>
      <c r="N400" s="31" t="s">
        <v>42</v>
      </c>
      <c r="O400" s="44">
        <v>590000</v>
      </c>
      <c r="P400" s="97">
        <f>P401+P407+P413</f>
        <v>0</v>
      </c>
      <c r="Q400" s="193">
        <f>Q401+Q407+Q413</f>
        <v>0</v>
      </c>
      <c r="R400" s="194">
        <f>R401+R407+R413</f>
        <v>0</v>
      </c>
      <c r="S400" s="97">
        <f>S401+S407+S413</f>
        <v>552000</v>
      </c>
      <c r="T400" s="97"/>
      <c r="U400" s="97">
        <f>U401+U407+U413</f>
        <v>105000</v>
      </c>
      <c r="V400" s="97">
        <f>V401+V407+V413</f>
        <v>44000</v>
      </c>
      <c r="W400" s="97">
        <f>W401+W407+W413</f>
        <v>35000</v>
      </c>
      <c r="X400" s="97">
        <f t="shared" si="430"/>
        <v>184000</v>
      </c>
      <c r="Y400" s="97">
        <f t="shared" si="431"/>
        <v>33.333333333333336</v>
      </c>
      <c r="AA400" s="97">
        <f>AA401+AA407+AA413</f>
        <v>55000</v>
      </c>
      <c r="AB400" s="97">
        <f>AB401+AB407+AB413</f>
        <v>54000</v>
      </c>
      <c r="AC400" s="97">
        <f>AC401+AC407+AC413</f>
        <v>53000</v>
      </c>
      <c r="AD400" s="97">
        <f t="shared" si="432"/>
        <v>162000</v>
      </c>
      <c r="AE400" s="97">
        <f t="shared" si="433"/>
        <v>29.347826086956523</v>
      </c>
      <c r="AG400" s="97">
        <f t="shared" si="434"/>
        <v>346000</v>
      </c>
      <c r="AH400" s="97">
        <f t="shared" si="435"/>
        <v>62.681159420289852</v>
      </c>
      <c r="AJ400" s="97">
        <f>AJ401+AJ407+AJ413</f>
        <v>45000</v>
      </c>
      <c r="AK400" s="97">
        <f>AK401+AK407+AK413</f>
        <v>38000</v>
      </c>
      <c r="AL400" s="97">
        <f>AL401+AL407+AL413</f>
        <v>37000</v>
      </c>
      <c r="AM400" s="97">
        <f t="shared" si="436"/>
        <v>120000</v>
      </c>
      <c r="AN400" s="97">
        <f t="shared" si="437"/>
        <v>21.739130434782609</v>
      </c>
      <c r="AP400" s="97">
        <f>AP401+AP407+AP413</f>
        <v>18000</v>
      </c>
      <c r="AQ400" s="97">
        <f>AQ401+AQ407+AQ413</f>
        <v>38000</v>
      </c>
      <c r="AR400" s="97">
        <f>AR401+AR407+AR413</f>
        <v>30000</v>
      </c>
      <c r="AS400" s="97">
        <f t="shared" si="438"/>
        <v>86000</v>
      </c>
      <c r="AT400" s="97">
        <f t="shared" si="439"/>
        <v>15.579710144927537</v>
      </c>
      <c r="AV400" s="97">
        <f t="shared" si="440"/>
        <v>206000</v>
      </c>
      <c r="AW400" s="97">
        <f t="shared" si="441"/>
        <v>37.318840579710148</v>
      </c>
      <c r="AY400" s="97">
        <f t="shared" si="442"/>
        <v>552000</v>
      </c>
      <c r="AZ400" s="97">
        <f t="shared" si="443"/>
        <v>100</v>
      </c>
      <c r="BB400" s="44">
        <f t="shared" si="475"/>
        <v>0</v>
      </c>
      <c r="BC400" s="97">
        <f t="shared" si="476"/>
        <v>0</v>
      </c>
      <c r="BD400" s="97">
        <f t="shared" si="477"/>
        <v>552000</v>
      </c>
      <c r="BE400" s="483"/>
      <c r="BF400" s="90">
        <f t="shared" si="499"/>
        <v>0</v>
      </c>
    </row>
    <row r="401" spans="1:58" ht="30" customHeight="1" x14ac:dyDescent="0.2">
      <c r="A401" s="12"/>
      <c r="B401" s="3"/>
      <c r="C401" s="3"/>
      <c r="D401" s="8"/>
      <c r="E401" s="7"/>
      <c r="F401" s="3"/>
      <c r="G401" s="21"/>
      <c r="H401" s="71" t="s">
        <v>72</v>
      </c>
      <c r="I401" s="66"/>
      <c r="J401" s="67"/>
      <c r="K401" s="170"/>
      <c r="L401" s="146"/>
      <c r="M401" s="116"/>
      <c r="N401" s="69" t="s">
        <v>100</v>
      </c>
      <c r="O401" s="70">
        <v>10000</v>
      </c>
      <c r="P401" s="103">
        <f t="shared" ref="P401:S402" si="504">P402</f>
        <v>0</v>
      </c>
      <c r="Q401" s="200">
        <f t="shared" si="504"/>
        <v>0</v>
      </c>
      <c r="R401" s="201">
        <f t="shared" si="504"/>
        <v>0</v>
      </c>
      <c r="S401" s="103">
        <f t="shared" si="504"/>
        <v>19000</v>
      </c>
      <c r="T401" s="103"/>
      <c r="U401" s="103">
        <f t="shared" ref="U401:W402" si="505">U402</f>
        <v>2000</v>
      </c>
      <c r="V401" s="103">
        <f t="shared" si="505"/>
        <v>2000</v>
      </c>
      <c r="W401" s="103">
        <f t="shared" si="505"/>
        <v>2000</v>
      </c>
      <c r="X401" s="103">
        <f>SUM(U401:W401)</f>
        <v>6000</v>
      </c>
      <c r="Y401" s="103">
        <f t="shared" si="431"/>
        <v>31.578947368421051</v>
      </c>
      <c r="AA401" s="103">
        <f t="shared" ref="AA401:AC402" si="506">AA402</f>
        <v>1000</v>
      </c>
      <c r="AB401" s="103">
        <f t="shared" si="506"/>
        <v>1000</v>
      </c>
      <c r="AC401" s="103">
        <f t="shared" si="506"/>
        <v>0</v>
      </c>
      <c r="AD401" s="103">
        <f>SUM(AA401:AC401)</f>
        <v>2000</v>
      </c>
      <c r="AE401" s="103">
        <f t="shared" si="433"/>
        <v>10.526315789473685</v>
      </c>
      <c r="AG401" s="103">
        <f t="shared" si="434"/>
        <v>8000</v>
      </c>
      <c r="AH401" s="103">
        <f t="shared" si="435"/>
        <v>42.10526315789474</v>
      </c>
      <c r="AJ401" s="103">
        <f t="shared" ref="AJ401:AL402" si="507">AJ402</f>
        <v>2000</v>
      </c>
      <c r="AK401" s="103">
        <f t="shared" si="507"/>
        <v>2000</v>
      </c>
      <c r="AL401" s="103">
        <f t="shared" si="507"/>
        <v>1000</v>
      </c>
      <c r="AM401" s="103">
        <f>SUM(AJ401:AL401)</f>
        <v>5000</v>
      </c>
      <c r="AN401" s="103">
        <f t="shared" si="437"/>
        <v>26.315789473684209</v>
      </c>
      <c r="AP401" s="103">
        <f t="shared" ref="AP401:AR402" si="508">AP402</f>
        <v>2000</v>
      </c>
      <c r="AQ401" s="103">
        <f t="shared" si="508"/>
        <v>2000</v>
      </c>
      <c r="AR401" s="103">
        <f t="shared" si="508"/>
        <v>2000</v>
      </c>
      <c r="AS401" s="103">
        <f>SUM(AP401:AR401)</f>
        <v>6000</v>
      </c>
      <c r="AT401" s="103">
        <f t="shared" si="439"/>
        <v>31.578947368421051</v>
      </c>
      <c r="AV401" s="103">
        <f>AM401+AS401</f>
        <v>11000</v>
      </c>
      <c r="AW401" s="103">
        <f t="shared" si="441"/>
        <v>57.89473684210526</v>
      </c>
      <c r="AY401" s="103">
        <f t="shared" si="442"/>
        <v>19000</v>
      </c>
      <c r="AZ401" s="103">
        <f t="shared" si="443"/>
        <v>100</v>
      </c>
      <c r="BB401" s="70">
        <f t="shared" ref="BB401:BB406" si="509">S401-AY401</f>
        <v>0</v>
      </c>
      <c r="BC401" s="98">
        <f t="shared" ref="BC401:BC406" si="510">BB401/(S401/100)</f>
        <v>0</v>
      </c>
      <c r="BD401" s="103">
        <f t="shared" ref="BD401:BD406" si="511">S401-BB401</f>
        <v>19000</v>
      </c>
      <c r="BE401" s="483"/>
      <c r="BF401" s="90">
        <f t="shared" si="499"/>
        <v>0</v>
      </c>
    </row>
    <row r="402" spans="1:58" ht="30" customHeight="1" x14ac:dyDescent="0.2">
      <c r="A402" s="12"/>
      <c r="B402" s="3"/>
      <c r="C402" s="3"/>
      <c r="D402" s="8"/>
      <c r="E402" s="7"/>
      <c r="F402" s="3"/>
      <c r="G402" s="4"/>
      <c r="H402" s="5"/>
      <c r="I402" s="23">
        <v>2</v>
      </c>
      <c r="J402" s="7"/>
      <c r="K402" s="27"/>
      <c r="L402" s="142"/>
      <c r="M402" s="8"/>
      <c r="N402" s="30" t="s">
        <v>126</v>
      </c>
      <c r="O402" s="46">
        <v>10000</v>
      </c>
      <c r="P402" s="100">
        <f t="shared" si="504"/>
        <v>0</v>
      </c>
      <c r="Q402" s="202">
        <f t="shared" si="504"/>
        <v>0</v>
      </c>
      <c r="R402" s="203">
        <f t="shared" si="504"/>
        <v>0</v>
      </c>
      <c r="S402" s="100">
        <f t="shared" si="504"/>
        <v>19000</v>
      </c>
      <c r="T402" s="100"/>
      <c r="U402" s="100">
        <f t="shared" si="505"/>
        <v>2000</v>
      </c>
      <c r="V402" s="100">
        <f t="shared" si="505"/>
        <v>2000</v>
      </c>
      <c r="W402" s="100">
        <f t="shared" si="505"/>
        <v>2000</v>
      </c>
      <c r="X402" s="100">
        <f>X403</f>
        <v>6000</v>
      </c>
      <c r="Y402" s="100">
        <f>X402/(S402/100)</f>
        <v>31.578947368421051</v>
      </c>
      <c r="AA402" s="100">
        <f t="shared" si="506"/>
        <v>1000</v>
      </c>
      <c r="AB402" s="100">
        <f t="shared" si="506"/>
        <v>1000</v>
      </c>
      <c r="AC402" s="100">
        <f t="shared" si="506"/>
        <v>0</v>
      </c>
      <c r="AD402" s="100">
        <f>AD403</f>
        <v>2000</v>
      </c>
      <c r="AE402" s="100">
        <f>AD402/(S402/100)</f>
        <v>10.526315789473685</v>
      </c>
      <c r="AG402" s="100">
        <f>X402+AD402</f>
        <v>8000</v>
      </c>
      <c r="AH402" s="100">
        <f>AG402/(S402/100)</f>
        <v>42.10526315789474</v>
      </c>
      <c r="AJ402" s="100">
        <f t="shared" si="507"/>
        <v>2000</v>
      </c>
      <c r="AK402" s="100">
        <f t="shared" si="507"/>
        <v>2000</v>
      </c>
      <c r="AL402" s="100">
        <f t="shared" si="507"/>
        <v>1000</v>
      </c>
      <c r="AM402" s="100">
        <f>AM403</f>
        <v>5000</v>
      </c>
      <c r="AN402" s="100">
        <f>AM402/(S402/100)</f>
        <v>26.315789473684209</v>
      </c>
      <c r="AP402" s="100">
        <f t="shared" si="508"/>
        <v>2000</v>
      </c>
      <c r="AQ402" s="100">
        <f t="shared" si="508"/>
        <v>2000</v>
      </c>
      <c r="AR402" s="100">
        <f t="shared" si="508"/>
        <v>2000</v>
      </c>
      <c r="AS402" s="100">
        <f>AS403</f>
        <v>6000</v>
      </c>
      <c r="AT402" s="100">
        <f>AS402/(S402/100)</f>
        <v>31.578947368421051</v>
      </c>
      <c r="AV402" s="100">
        <f>AV403</f>
        <v>11000</v>
      </c>
      <c r="AW402" s="100">
        <f t="shared" ref="AW402:AW419" si="512">AV402/(S402/100)</f>
        <v>57.89473684210526</v>
      </c>
      <c r="AY402" s="100">
        <f t="shared" ref="AY402:AY419" si="513">AG402+AV402</f>
        <v>19000</v>
      </c>
      <c r="AZ402" s="100">
        <f t="shared" ref="AZ402:AZ419" si="514">AY402/(S402/100)</f>
        <v>100</v>
      </c>
      <c r="BB402" s="46">
        <f t="shared" si="509"/>
        <v>0</v>
      </c>
      <c r="BC402" s="98">
        <f t="shared" si="510"/>
        <v>0</v>
      </c>
      <c r="BD402" s="100">
        <f t="shared" si="511"/>
        <v>19000</v>
      </c>
      <c r="BE402" s="483"/>
      <c r="BF402" s="90">
        <f t="shared" si="499"/>
        <v>0</v>
      </c>
    </row>
    <row r="403" spans="1:58" ht="30" customHeight="1" x14ac:dyDescent="0.2">
      <c r="A403" s="12"/>
      <c r="B403" s="3"/>
      <c r="C403" s="3"/>
      <c r="D403" s="8"/>
      <c r="E403" s="7"/>
      <c r="F403" s="3"/>
      <c r="G403" s="4"/>
      <c r="H403" s="5"/>
      <c r="I403" s="6"/>
      <c r="J403" s="24" t="s">
        <v>69</v>
      </c>
      <c r="K403" s="27"/>
      <c r="L403" s="142"/>
      <c r="M403" s="8"/>
      <c r="N403" s="31" t="s">
        <v>16</v>
      </c>
      <c r="O403" s="44">
        <v>10000</v>
      </c>
      <c r="P403" s="97">
        <f>P404+P405+P406</f>
        <v>0</v>
      </c>
      <c r="Q403" s="193">
        <f>Q404+Q405+Q406</f>
        <v>0</v>
      </c>
      <c r="R403" s="194">
        <f>R404+R405+R406</f>
        <v>0</v>
      </c>
      <c r="S403" s="97">
        <f>S404+S405+S406</f>
        <v>19000</v>
      </c>
      <c r="T403" s="97"/>
      <c r="U403" s="97">
        <f>U404+U405+U406</f>
        <v>2000</v>
      </c>
      <c r="V403" s="97">
        <f>V404+V405+V406</f>
        <v>2000</v>
      </c>
      <c r="W403" s="97">
        <f>W404+W405+W406</f>
        <v>2000</v>
      </c>
      <c r="X403" s="97">
        <f>SUM(U403:W403)</f>
        <v>6000</v>
      </c>
      <c r="Y403" s="97">
        <f>X403/(S403/100)</f>
        <v>31.578947368421051</v>
      </c>
      <c r="AA403" s="97">
        <f>AA404+AA405+AA406</f>
        <v>1000</v>
      </c>
      <c r="AB403" s="97">
        <f>AB404+AB405+AB406</f>
        <v>1000</v>
      </c>
      <c r="AC403" s="97">
        <f>AC404+AC405+AC406</f>
        <v>0</v>
      </c>
      <c r="AD403" s="97">
        <f>SUM(AA403:AC403)</f>
        <v>2000</v>
      </c>
      <c r="AE403" s="97">
        <f>AD403/(S403/100)</f>
        <v>10.526315789473685</v>
      </c>
      <c r="AG403" s="97">
        <f>X403+AD403</f>
        <v>8000</v>
      </c>
      <c r="AH403" s="97">
        <f>AG403/(S403/100)</f>
        <v>42.10526315789474</v>
      </c>
      <c r="AJ403" s="97">
        <f>AJ404+AJ405+AJ406</f>
        <v>2000</v>
      </c>
      <c r="AK403" s="97">
        <f>AK404+AK405+AK406</f>
        <v>2000</v>
      </c>
      <c r="AL403" s="97">
        <f>AL404+AL405+AL406</f>
        <v>1000</v>
      </c>
      <c r="AM403" s="97">
        <f>SUM(AJ403:AL403)</f>
        <v>5000</v>
      </c>
      <c r="AN403" s="97">
        <f>AM403/(S403/100)</f>
        <v>26.315789473684209</v>
      </c>
      <c r="AP403" s="97">
        <f>AP404+AP405+AP406</f>
        <v>2000</v>
      </c>
      <c r="AQ403" s="97">
        <f>AQ404+AQ405+AQ406</f>
        <v>2000</v>
      </c>
      <c r="AR403" s="97">
        <f>AR404+AR405+AR406</f>
        <v>2000</v>
      </c>
      <c r="AS403" s="97">
        <f>SUM(AP403:AR403)</f>
        <v>6000</v>
      </c>
      <c r="AT403" s="97">
        <f>AS403/(S403/100)</f>
        <v>31.578947368421051</v>
      </c>
      <c r="AV403" s="97">
        <f t="shared" ref="AV403:AV419" si="515">AM403+AS403</f>
        <v>11000</v>
      </c>
      <c r="AW403" s="97">
        <f t="shared" si="512"/>
        <v>57.89473684210526</v>
      </c>
      <c r="AY403" s="97">
        <f t="shared" si="513"/>
        <v>19000</v>
      </c>
      <c r="AZ403" s="97">
        <f t="shared" si="514"/>
        <v>100</v>
      </c>
      <c r="BB403" s="44">
        <f t="shared" si="509"/>
        <v>0</v>
      </c>
      <c r="BC403" s="98">
        <f t="shared" si="510"/>
        <v>0</v>
      </c>
      <c r="BD403" s="97">
        <f t="shared" si="511"/>
        <v>19000</v>
      </c>
      <c r="BE403" s="483"/>
      <c r="BF403" s="90">
        <f t="shared" si="499"/>
        <v>0</v>
      </c>
    </row>
    <row r="404" spans="1:58" ht="30" customHeight="1" x14ac:dyDescent="0.2">
      <c r="A404" s="12"/>
      <c r="B404" s="3"/>
      <c r="C404" s="3"/>
      <c r="D404" s="8"/>
      <c r="E404" s="7"/>
      <c r="F404" s="3"/>
      <c r="G404" s="4"/>
      <c r="H404" s="5"/>
      <c r="I404" s="6"/>
      <c r="J404" s="7"/>
      <c r="K404" s="59">
        <v>2</v>
      </c>
      <c r="L404" s="142"/>
      <c r="M404" s="8"/>
      <c r="N404" s="41" t="s">
        <v>17</v>
      </c>
      <c r="O404" s="45">
        <v>7000</v>
      </c>
      <c r="P404" s="98"/>
      <c r="Q404" s="98"/>
      <c r="R404" s="98"/>
      <c r="S404" s="98">
        <v>14000</v>
      </c>
      <c r="T404" s="98"/>
      <c r="U404" s="98">
        <v>0</v>
      </c>
      <c r="V404" s="98">
        <v>1000</v>
      </c>
      <c r="W404" s="98">
        <v>2000</v>
      </c>
      <c r="X404" s="98">
        <f>SUM(U404:W404)</f>
        <v>3000</v>
      </c>
      <c r="Y404" s="98">
        <f t="shared" ref="Y404:Y406" si="516">X404/(S404/100)</f>
        <v>21.428571428571427</v>
      </c>
      <c r="AA404" s="98">
        <v>0</v>
      </c>
      <c r="AB404" s="98">
        <v>0</v>
      </c>
      <c r="AC404" s="98">
        <v>0</v>
      </c>
      <c r="AD404" s="98">
        <f>SUM(AA404:AC404)</f>
        <v>0</v>
      </c>
      <c r="AE404" s="98">
        <f t="shared" ref="AE404:AE406" si="517">AD404/(S404/100)</f>
        <v>0</v>
      </c>
      <c r="AG404" s="98">
        <f t="shared" ref="AG404:AG406" si="518">X404+AD404</f>
        <v>3000</v>
      </c>
      <c r="AH404" s="98">
        <f t="shared" ref="AH404:AH406" si="519">AG404/(S404/100)</f>
        <v>21.428571428571427</v>
      </c>
      <c r="AJ404" s="98">
        <v>2000</v>
      </c>
      <c r="AK404" s="98">
        <v>2000</v>
      </c>
      <c r="AL404" s="98">
        <v>1000</v>
      </c>
      <c r="AM404" s="98">
        <f>SUM(AJ404:AL404)</f>
        <v>5000</v>
      </c>
      <c r="AN404" s="98">
        <f t="shared" ref="AN404:AN406" si="520">AM404/(S404/100)</f>
        <v>35.714285714285715</v>
      </c>
      <c r="AP404" s="98">
        <v>2000</v>
      </c>
      <c r="AQ404" s="98">
        <v>2000</v>
      </c>
      <c r="AR404" s="98">
        <v>2000</v>
      </c>
      <c r="AS404" s="98">
        <f>SUM(AP404:AR404)</f>
        <v>6000</v>
      </c>
      <c r="AT404" s="98">
        <f t="shared" ref="AT404:AT406" si="521">AS404/(S404/100)</f>
        <v>42.857142857142854</v>
      </c>
      <c r="AV404" s="98">
        <f>AM404+AS404</f>
        <v>11000</v>
      </c>
      <c r="AW404" s="98">
        <f t="shared" si="512"/>
        <v>78.571428571428569</v>
      </c>
      <c r="AY404" s="98">
        <f t="shared" si="513"/>
        <v>14000</v>
      </c>
      <c r="AZ404" s="98">
        <f t="shared" si="514"/>
        <v>100</v>
      </c>
      <c r="BB404" s="98">
        <f t="shared" si="509"/>
        <v>0</v>
      </c>
      <c r="BC404" s="98">
        <f t="shared" si="510"/>
        <v>0</v>
      </c>
      <c r="BD404" s="98">
        <f t="shared" si="511"/>
        <v>14000</v>
      </c>
      <c r="BE404" s="483"/>
      <c r="BF404" s="90">
        <f t="shared" si="499"/>
        <v>0</v>
      </c>
    </row>
    <row r="405" spans="1:58" ht="30" customHeight="1" x14ac:dyDescent="0.2">
      <c r="A405" s="12"/>
      <c r="B405" s="3"/>
      <c r="C405" s="3"/>
      <c r="D405" s="8"/>
      <c r="E405" s="7"/>
      <c r="F405" s="3"/>
      <c r="G405" s="4"/>
      <c r="H405" s="5"/>
      <c r="I405" s="6"/>
      <c r="J405" s="7"/>
      <c r="K405" s="59">
        <v>5</v>
      </c>
      <c r="L405" s="142"/>
      <c r="M405" s="8"/>
      <c r="N405" s="41" t="s">
        <v>19</v>
      </c>
      <c r="O405" s="45">
        <v>2000</v>
      </c>
      <c r="P405" s="98"/>
      <c r="Q405" s="98"/>
      <c r="R405" s="98"/>
      <c r="S405" s="98">
        <v>2000</v>
      </c>
      <c r="T405" s="98"/>
      <c r="U405" s="98">
        <v>1000</v>
      </c>
      <c r="V405" s="98">
        <v>1000</v>
      </c>
      <c r="W405" s="98">
        <v>0</v>
      </c>
      <c r="X405" s="98">
        <f>SUM(U405:W405)</f>
        <v>2000</v>
      </c>
      <c r="Y405" s="98">
        <f t="shared" si="516"/>
        <v>100</v>
      </c>
      <c r="AA405" s="98"/>
      <c r="AB405" s="98"/>
      <c r="AC405" s="98"/>
      <c r="AD405" s="98">
        <f>SUM(AA405:AC405)</f>
        <v>0</v>
      </c>
      <c r="AE405" s="98">
        <f t="shared" si="517"/>
        <v>0</v>
      </c>
      <c r="AG405" s="98">
        <f t="shared" si="518"/>
        <v>2000</v>
      </c>
      <c r="AH405" s="98">
        <f t="shared" si="519"/>
        <v>100</v>
      </c>
      <c r="AJ405" s="98"/>
      <c r="AK405" s="98"/>
      <c r="AL405" s="98"/>
      <c r="AM405" s="98">
        <f>SUM(AJ405:AL405)</f>
        <v>0</v>
      </c>
      <c r="AN405" s="98">
        <f t="shared" si="520"/>
        <v>0</v>
      </c>
      <c r="AP405" s="98"/>
      <c r="AQ405" s="98"/>
      <c r="AR405" s="98"/>
      <c r="AS405" s="98">
        <f>SUM(AP405:AR405)</f>
        <v>0</v>
      </c>
      <c r="AT405" s="98">
        <f t="shared" si="521"/>
        <v>0</v>
      </c>
      <c r="AV405" s="98">
        <f>AM405+AS405</f>
        <v>0</v>
      </c>
      <c r="AW405" s="98">
        <f t="shared" si="512"/>
        <v>0</v>
      </c>
      <c r="AY405" s="98">
        <f t="shared" si="513"/>
        <v>2000</v>
      </c>
      <c r="AZ405" s="98">
        <f t="shared" si="514"/>
        <v>100</v>
      </c>
      <c r="BB405" s="98">
        <f t="shared" si="509"/>
        <v>0</v>
      </c>
      <c r="BC405" s="98">
        <f t="shared" si="510"/>
        <v>0</v>
      </c>
      <c r="BD405" s="98">
        <f t="shared" si="511"/>
        <v>2000</v>
      </c>
      <c r="BE405" s="483"/>
      <c r="BF405" s="90">
        <f t="shared" si="499"/>
        <v>0</v>
      </c>
    </row>
    <row r="406" spans="1:58" ht="30" customHeight="1" x14ac:dyDescent="0.2">
      <c r="A406" s="12"/>
      <c r="B406" s="3"/>
      <c r="C406" s="3"/>
      <c r="D406" s="8"/>
      <c r="E406" s="7"/>
      <c r="F406" s="3"/>
      <c r="G406" s="4"/>
      <c r="H406" s="5"/>
      <c r="I406" s="6"/>
      <c r="J406" s="7"/>
      <c r="K406" s="59">
        <v>7</v>
      </c>
      <c r="L406" s="142"/>
      <c r="M406" s="8"/>
      <c r="N406" s="41" t="s">
        <v>110</v>
      </c>
      <c r="O406" s="45">
        <v>1000</v>
      </c>
      <c r="P406" s="98"/>
      <c r="Q406" s="98"/>
      <c r="R406" s="98"/>
      <c r="S406" s="98">
        <v>3000</v>
      </c>
      <c r="T406" s="98"/>
      <c r="U406" s="98">
        <v>1000</v>
      </c>
      <c r="V406" s="98">
        <v>0</v>
      </c>
      <c r="W406" s="98"/>
      <c r="X406" s="98">
        <f>SUM(U406:W406)</f>
        <v>1000</v>
      </c>
      <c r="Y406" s="98">
        <f t="shared" si="516"/>
        <v>33.333333333333336</v>
      </c>
      <c r="AA406" s="98">
        <v>1000</v>
      </c>
      <c r="AB406" s="98">
        <v>1000</v>
      </c>
      <c r="AC406" s="98">
        <v>0</v>
      </c>
      <c r="AD406" s="98">
        <f>SUM(AA406:AC406)</f>
        <v>2000</v>
      </c>
      <c r="AE406" s="98">
        <f t="shared" si="517"/>
        <v>66.666666666666671</v>
      </c>
      <c r="AG406" s="98">
        <f t="shared" si="518"/>
        <v>3000</v>
      </c>
      <c r="AH406" s="98">
        <f t="shared" si="519"/>
        <v>100</v>
      </c>
      <c r="AJ406" s="98">
        <v>0</v>
      </c>
      <c r="AK406" s="98">
        <v>0</v>
      </c>
      <c r="AL406" s="98">
        <v>0</v>
      </c>
      <c r="AM406" s="98">
        <f>SUM(AJ406:AL406)</f>
        <v>0</v>
      </c>
      <c r="AN406" s="98">
        <f t="shared" si="520"/>
        <v>0</v>
      </c>
      <c r="AP406" s="98"/>
      <c r="AQ406" s="98"/>
      <c r="AR406" s="98"/>
      <c r="AS406" s="98">
        <f>SUM(AP406:AR406)</f>
        <v>0</v>
      </c>
      <c r="AT406" s="98">
        <f t="shared" si="521"/>
        <v>0</v>
      </c>
      <c r="AV406" s="98">
        <f>AM406+AS406</f>
        <v>0</v>
      </c>
      <c r="AW406" s="98">
        <f t="shared" si="512"/>
        <v>0</v>
      </c>
      <c r="AY406" s="98">
        <f t="shared" si="513"/>
        <v>3000</v>
      </c>
      <c r="AZ406" s="98">
        <f t="shared" si="514"/>
        <v>100</v>
      </c>
      <c r="BB406" s="98">
        <f t="shared" si="509"/>
        <v>0</v>
      </c>
      <c r="BC406" s="98">
        <f t="shared" si="510"/>
        <v>0</v>
      </c>
      <c r="BD406" s="98">
        <f t="shared" si="511"/>
        <v>3000</v>
      </c>
      <c r="BE406" s="483"/>
      <c r="BF406" s="90">
        <f t="shared" si="499"/>
        <v>0</v>
      </c>
    </row>
    <row r="407" spans="1:58" ht="30" hidden="1" customHeight="1" x14ac:dyDescent="0.2">
      <c r="A407" s="12"/>
      <c r="B407" s="3"/>
      <c r="C407" s="3"/>
      <c r="D407" s="8"/>
      <c r="E407" s="7"/>
      <c r="F407" s="3"/>
      <c r="G407" s="21"/>
      <c r="H407" s="72" t="s">
        <v>75</v>
      </c>
      <c r="I407" s="88"/>
      <c r="J407" s="57"/>
      <c r="K407" s="171"/>
      <c r="L407" s="147"/>
      <c r="M407" s="58"/>
      <c r="N407" s="73" t="s">
        <v>101</v>
      </c>
      <c r="O407" s="60">
        <v>7000</v>
      </c>
      <c r="P407" s="104">
        <f t="shared" ref="P407:S408" si="522">P408</f>
        <v>0</v>
      </c>
      <c r="Q407" s="204">
        <f t="shared" si="522"/>
        <v>0</v>
      </c>
      <c r="R407" s="205">
        <f t="shared" si="522"/>
        <v>0</v>
      </c>
      <c r="S407" s="104">
        <f t="shared" si="522"/>
        <v>0</v>
      </c>
      <c r="T407" s="104"/>
      <c r="U407" s="104">
        <f t="shared" ref="U407:W408" si="523">U408</f>
        <v>0</v>
      </c>
      <c r="V407" s="104">
        <f t="shared" si="523"/>
        <v>0</v>
      </c>
      <c r="W407" s="104">
        <f t="shared" si="523"/>
        <v>0</v>
      </c>
      <c r="X407" s="104">
        <f>SUM(U407:W407)</f>
        <v>0</v>
      </c>
      <c r="Y407" s="104" t="e">
        <f t="shared" ref="Y407:Y419" si="524">X407/(S407/100)</f>
        <v>#DIV/0!</v>
      </c>
      <c r="AA407" s="104">
        <f t="shared" ref="AA407:AC408" si="525">AA408</f>
        <v>0</v>
      </c>
      <c r="AB407" s="104">
        <f t="shared" si="525"/>
        <v>0</v>
      </c>
      <c r="AC407" s="104">
        <f t="shared" si="525"/>
        <v>0</v>
      </c>
      <c r="AD407" s="104">
        <f>SUM(AA407:AC407)</f>
        <v>0</v>
      </c>
      <c r="AE407" s="104" t="e">
        <f t="shared" ref="AE407:AE419" si="526">AD407/(S407/100)</f>
        <v>#DIV/0!</v>
      </c>
      <c r="AG407" s="104">
        <f t="shared" ref="AG407:AG419" si="527">X407+AD407</f>
        <v>0</v>
      </c>
      <c r="AH407" s="104" t="e">
        <f t="shared" ref="AH407:AH419" si="528">AG407/(S407/100)</f>
        <v>#DIV/0!</v>
      </c>
      <c r="AJ407" s="104">
        <f t="shared" ref="AJ407:AL408" si="529">AJ408</f>
        <v>0</v>
      </c>
      <c r="AK407" s="104">
        <f t="shared" si="529"/>
        <v>0</v>
      </c>
      <c r="AL407" s="104">
        <f t="shared" si="529"/>
        <v>0</v>
      </c>
      <c r="AM407" s="104">
        <f>SUM(AJ407:AL407)</f>
        <v>0</v>
      </c>
      <c r="AN407" s="104" t="e">
        <f t="shared" ref="AN407:AN419" si="530">AM407/(S407/100)</f>
        <v>#DIV/0!</v>
      </c>
      <c r="AP407" s="104">
        <f t="shared" ref="AP407:AR408" si="531">AP408</f>
        <v>0</v>
      </c>
      <c r="AQ407" s="104">
        <f t="shared" si="531"/>
        <v>0</v>
      </c>
      <c r="AR407" s="104">
        <f t="shared" si="531"/>
        <v>0</v>
      </c>
      <c r="AS407" s="104">
        <f>SUM(AP407:AR407)</f>
        <v>0</v>
      </c>
      <c r="AT407" s="104" t="e">
        <f t="shared" ref="AT407:AT419" si="532">AS407/(S407/100)</f>
        <v>#DIV/0!</v>
      </c>
      <c r="AV407" s="104">
        <f t="shared" si="515"/>
        <v>0</v>
      </c>
      <c r="AW407" s="104" t="e">
        <f t="shared" si="512"/>
        <v>#DIV/0!</v>
      </c>
      <c r="AY407" s="104">
        <f t="shared" si="513"/>
        <v>0</v>
      </c>
      <c r="AZ407" s="354" t="e">
        <f t="shared" si="514"/>
        <v>#DIV/0!</v>
      </c>
      <c r="BB407" s="60">
        <f t="shared" ref="BB407:BB419" si="533">S407-AY407</f>
        <v>0</v>
      </c>
      <c r="BC407" s="104" t="e">
        <f t="shared" ref="BC407:BC419" si="534">BB407/(P407/100)</f>
        <v>#DIV/0!</v>
      </c>
      <c r="BD407" s="104">
        <f t="shared" ref="BD407:BD419" si="535">S407-BB407</f>
        <v>0</v>
      </c>
      <c r="BE407" s="483"/>
      <c r="BF407" s="90">
        <f t="shared" si="499"/>
        <v>0</v>
      </c>
    </row>
    <row r="408" spans="1:58" ht="30" hidden="1" customHeight="1" x14ac:dyDescent="0.2">
      <c r="A408" s="12"/>
      <c r="B408" s="3"/>
      <c r="C408" s="3"/>
      <c r="D408" s="8"/>
      <c r="E408" s="7"/>
      <c r="F408" s="3"/>
      <c r="G408" s="4"/>
      <c r="H408" s="5"/>
      <c r="I408" s="23">
        <v>2</v>
      </c>
      <c r="J408" s="7"/>
      <c r="K408" s="27"/>
      <c r="L408" s="142"/>
      <c r="M408" s="8"/>
      <c r="N408" s="30" t="s">
        <v>126</v>
      </c>
      <c r="O408" s="46">
        <v>7000</v>
      </c>
      <c r="P408" s="100">
        <f t="shared" si="522"/>
        <v>0</v>
      </c>
      <c r="Q408" s="202">
        <f t="shared" si="522"/>
        <v>0</v>
      </c>
      <c r="R408" s="203">
        <f t="shared" si="522"/>
        <v>0</v>
      </c>
      <c r="S408" s="100">
        <f t="shared" si="522"/>
        <v>0</v>
      </c>
      <c r="T408" s="100"/>
      <c r="U408" s="100">
        <f t="shared" si="523"/>
        <v>0</v>
      </c>
      <c r="V408" s="100">
        <f t="shared" si="523"/>
        <v>0</v>
      </c>
      <c r="W408" s="100">
        <f t="shared" si="523"/>
        <v>0</v>
      </c>
      <c r="X408" s="100">
        <f>X409</f>
        <v>0</v>
      </c>
      <c r="Y408" s="100" t="e">
        <f t="shared" si="524"/>
        <v>#DIV/0!</v>
      </c>
      <c r="AA408" s="100">
        <f t="shared" si="525"/>
        <v>0</v>
      </c>
      <c r="AB408" s="100">
        <f t="shared" si="525"/>
        <v>0</v>
      </c>
      <c r="AC408" s="100">
        <f t="shared" si="525"/>
        <v>0</v>
      </c>
      <c r="AD408" s="100">
        <f>AD409</f>
        <v>0</v>
      </c>
      <c r="AE408" s="100" t="e">
        <f t="shared" si="526"/>
        <v>#DIV/0!</v>
      </c>
      <c r="AG408" s="100">
        <f t="shared" si="527"/>
        <v>0</v>
      </c>
      <c r="AH408" s="100" t="e">
        <f t="shared" si="528"/>
        <v>#DIV/0!</v>
      </c>
      <c r="AJ408" s="100">
        <f t="shared" si="529"/>
        <v>0</v>
      </c>
      <c r="AK408" s="100">
        <f t="shared" si="529"/>
        <v>0</v>
      </c>
      <c r="AL408" s="100">
        <f t="shared" si="529"/>
        <v>0</v>
      </c>
      <c r="AM408" s="100">
        <f>AM409</f>
        <v>0</v>
      </c>
      <c r="AN408" s="100" t="e">
        <f t="shared" si="530"/>
        <v>#DIV/0!</v>
      </c>
      <c r="AP408" s="100">
        <f t="shared" si="531"/>
        <v>0</v>
      </c>
      <c r="AQ408" s="100">
        <f t="shared" si="531"/>
        <v>0</v>
      </c>
      <c r="AR408" s="100">
        <f t="shared" si="531"/>
        <v>0</v>
      </c>
      <c r="AS408" s="100">
        <f>AS409</f>
        <v>0</v>
      </c>
      <c r="AT408" s="100" t="e">
        <f t="shared" si="532"/>
        <v>#DIV/0!</v>
      </c>
      <c r="AV408" s="100">
        <f t="shared" si="515"/>
        <v>0</v>
      </c>
      <c r="AW408" s="100" t="e">
        <f t="shared" si="512"/>
        <v>#DIV/0!</v>
      </c>
      <c r="AY408" s="100">
        <f t="shared" si="513"/>
        <v>0</v>
      </c>
      <c r="AZ408" s="352" t="e">
        <f t="shared" si="514"/>
        <v>#DIV/0!</v>
      </c>
      <c r="BB408" s="46">
        <f t="shared" si="533"/>
        <v>0</v>
      </c>
      <c r="BC408" s="100" t="e">
        <f t="shared" si="534"/>
        <v>#DIV/0!</v>
      </c>
      <c r="BD408" s="100">
        <f t="shared" si="535"/>
        <v>0</v>
      </c>
      <c r="BE408" s="483"/>
      <c r="BF408" s="90">
        <f t="shared" si="499"/>
        <v>0</v>
      </c>
    </row>
    <row r="409" spans="1:58" ht="30" hidden="1" customHeight="1" x14ac:dyDescent="0.2">
      <c r="A409" s="12"/>
      <c r="B409" s="3"/>
      <c r="C409" s="3"/>
      <c r="D409" s="8"/>
      <c r="E409" s="7"/>
      <c r="F409" s="3"/>
      <c r="G409" s="4"/>
      <c r="H409" s="5"/>
      <c r="I409" s="6"/>
      <c r="J409" s="24" t="s">
        <v>69</v>
      </c>
      <c r="K409" s="27"/>
      <c r="L409" s="142"/>
      <c r="M409" s="8"/>
      <c r="N409" s="31" t="s">
        <v>16</v>
      </c>
      <c r="O409" s="44">
        <v>7000</v>
      </c>
      <c r="P409" s="97">
        <f>P410+P411+P412</f>
        <v>0</v>
      </c>
      <c r="Q409" s="193">
        <f>Q410+Q411+Q412</f>
        <v>0</v>
      </c>
      <c r="R409" s="194">
        <f>R410+R411+R412</f>
        <v>0</v>
      </c>
      <c r="S409" s="97">
        <f>S410+S411+S412</f>
        <v>0</v>
      </c>
      <c r="T409" s="97"/>
      <c r="U409" s="97">
        <f>U410+U411+U412</f>
        <v>0</v>
      </c>
      <c r="V409" s="97">
        <f>V410+V411+V412</f>
        <v>0</v>
      </c>
      <c r="W409" s="97">
        <f>W410+W411+W412</f>
        <v>0</v>
      </c>
      <c r="X409" s="97">
        <f>X410+X411+X412</f>
        <v>0</v>
      </c>
      <c r="Y409" s="97" t="e">
        <f t="shared" si="524"/>
        <v>#DIV/0!</v>
      </c>
      <c r="AA409" s="97">
        <f>AA410+AA411+AA412</f>
        <v>0</v>
      </c>
      <c r="AB409" s="97">
        <f>AB410+AB411+AB412</f>
        <v>0</v>
      </c>
      <c r="AC409" s="97">
        <f>AC410+AC411+AC412</f>
        <v>0</v>
      </c>
      <c r="AD409" s="97">
        <f>AD410+AD411+AD412</f>
        <v>0</v>
      </c>
      <c r="AE409" s="97" t="e">
        <f t="shared" si="526"/>
        <v>#DIV/0!</v>
      </c>
      <c r="AG409" s="97">
        <f t="shared" si="527"/>
        <v>0</v>
      </c>
      <c r="AH409" s="97" t="e">
        <f t="shared" si="528"/>
        <v>#DIV/0!</v>
      </c>
      <c r="AJ409" s="97">
        <f>AJ410+AJ411+AJ412</f>
        <v>0</v>
      </c>
      <c r="AK409" s="97">
        <f>AK410+AK411+AK412</f>
        <v>0</v>
      </c>
      <c r="AL409" s="97">
        <f>AL410+AL411+AL412</f>
        <v>0</v>
      </c>
      <c r="AM409" s="97">
        <f>AM410+AM411+AM412</f>
        <v>0</v>
      </c>
      <c r="AN409" s="97" t="e">
        <f t="shared" si="530"/>
        <v>#DIV/0!</v>
      </c>
      <c r="AP409" s="97">
        <f>AP410+AP411+AP412</f>
        <v>0</v>
      </c>
      <c r="AQ409" s="97">
        <f>AQ410+AQ411+AQ412</f>
        <v>0</v>
      </c>
      <c r="AR409" s="97">
        <f>AR410+AR411+AR412</f>
        <v>0</v>
      </c>
      <c r="AS409" s="97">
        <f>AS410+AS411+AS412</f>
        <v>0</v>
      </c>
      <c r="AT409" s="97" t="e">
        <f t="shared" si="532"/>
        <v>#DIV/0!</v>
      </c>
      <c r="AV409" s="97">
        <f t="shared" si="515"/>
        <v>0</v>
      </c>
      <c r="AW409" s="97" t="e">
        <f t="shared" si="512"/>
        <v>#DIV/0!</v>
      </c>
      <c r="AY409" s="97">
        <f t="shared" si="513"/>
        <v>0</v>
      </c>
      <c r="AZ409" s="350" t="e">
        <f t="shared" si="514"/>
        <v>#DIV/0!</v>
      </c>
      <c r="BB409" s="44">
        <f t="shared" si="533"/>
        <v>0</v>
      </c>
      <c r="BC409" s="97" t="e">
        <f t="shared" si="534"/>
        <v>#DIV/0!</v>
      </c>
      <c r="BD409" s="97">
        <f t="shared" si="535"/>
        <v>0</v>
      </c>
      <c r="BE409" s="483"/>
      <c r="BF409" s="90">
        <f t="shared" si="499"/>
        <v>0</v>
      </c>
    </row>
    <row r="410" spans="1:58" ht="30" hidden="1" customHeight="1" x14ac:dyDescent="0.2">
      <c r="A410" s="12"/>
      <c r="B410" s="3"/>
      <c r="C410" s="3"/>
      <c r="D410" s="8"/>
      <c r="E410" s="7"/>
      <c r="F410" s="3"/>
      <c r="G410" s="4"/>
      <c r="H410" s="5"/>
      <c r="I410" s="6"/>
      <c r="J410" s="7"/>
      <c r="K410" s="59">
        <v>2</v>
      </c>
      <c r="L410" s="142"/>
      <c r="M410" s="8"/>
      <c r="N410" s="41" t="s">
        <v>17</v>
      </c>
      <c r="O410" s="45">
        <v>3000</v>
      </c>
      <c r="P410" s="98"/>
      <c r="Q410" s="98"/>
      <c r="R410" s="98"/>
      <c r="S410" s="98"/>
      <c r="T410" s="98"/>
      <c r="U410" s="98"/>
      <c r="V410" s="98"/>
      <c r="W410" s="98"/>
      <c r="X410" s="98">
        <f>SUM(U410:W410)</f>
        <v>0</v>
      </c>
      <c r="Y410" s="98" t="e">
        <f t="shared" si="524"/>
        <v>#DIV/0!</v>
      </c>
      <c r="AA410" s="98"/>
      <c r="AB410" s="98"/>
      <c r="AC410" s="98"/>
      <c r="AD410" s="98">
        <f>SUM(AA410:AC410)</f>
        <v>0</v>
      </c>
      <c r="AE410" s="98" t="e">
        <f t="shared" si="526"/>
        <v>#DIV/0!</v>
      </c>
      <c r="AG410" s="98">
        <f t="shared" si="527"/>
        <v>0</v>
      </c>
      <c r="AH410" s="98" t="e">
        <f t="shared" si="528"/>
        <v>#DIV/0!</v>
      </c>
      <c r="AJ410" s="98"/>
      <c r="AK410" s="98"/>
      <c r="AL410" s="98"/>
      <c r="AM410" s="98">
        <f>SUM(AJ410:AL410)</f>
        <v>0</v>
      </c>
      <c r="AN410" s="98" t="e">
        <f t="shared" si="530"/>
        <v>#DIV/0!</v>
      </c>
      <c r="AP410" s="98"/>
      <c r="AQ410" s="98"/>
      <c r="AR410" s="98"/>
      <c r="AS410" s="98">
        <f>SUM(AP410:AR410)</f>
        <v>0</v>
      </c>
      <c r="AT410" s="98" t="e">
        <f t="shared" si="532"/>
        <v>#DIV/0!</v>
      </c>
      <c r="AV410" s="98">
        <f t="shared" si="515"/>
        <v>0</v>
      </c>
      <c r="AW410" s="98" t="e">
        <f t="shared" si="512"/>
        <v>#DIV/0!</v>
      </c>
      <c r="AY410" s="98">
        <f t="shared" si="513"/>
        <v>0</v>
      </c>
      <c r="AZ410" s="353" t="e">
        <f t="shared" si="514"/>
        <v>#DIV/0!</v>
      </c>
      <c r="BB410" s="98">
        <f t="shared" si="533"/>
        <v>0</v>
      </c>
      <c r="BC410" s="98" t="e">
        <f t="shared" si="534"/>
        <v>#DIV/0!</v>
      </c>
      <c r="BD410" s="98">
        <f t="shared" si="535"/>
        <v>0</v>
      </c>
      <c r="BE410" s="483"/>
      <c r="BF410" s="90">
        <f t="shared" si="499"/>
        <v>0</v>
      </c>
    </row>
    <row r="411" spans="1:58" ht="30" hidden="1" customHeight="1" x14ac:dyDescent="0.2">
      <c r="A411" s="12"/>
      <c r="B411" s="3"/>
      <c r="C411" s="3"/>
      <c r="D411" s="8"/>
      <c r="E411" s="7"/>
      <c r="F411" s="3"/>
      <c r="G411" s="4"/>
      <c r="H411" s="5"/>
      <c r="I411" s="6"/>
      <c r="J411" s="7"/>
      <c r="K411" s="59">
        <v>5</v>
      </c>
      <c r="L411" s="142"/>
      <c r="M411" s="8"/>
      <c r="N411" s="41" t="s">
        <v>19</v>
      </c>
      <c r="O411" s="45">
        <v>2000</v>
      </c>
      <c r="P411" s="98"/>
      <c r="Q411" s="98"/>
      <c r="R411" s="98"/>
      <c r="S411" s="98"/>
      <c r="T411" s="98"/>
      <c r="U411" s="98"/>
      <c r="V411" s="98"/>
      <c r="W411" s="98"/>
      <c r="X411" s="98">
        <f>SUM(U411:W411)</f>
        <v>0</v>
      </c>
      <c r="Y411" s="98" t="e">
        <f t="shared" si="524"/>
        <v>#DIV/0!</v>
      </c>
      <c r="AA411" s="98"/>
      <c r="AB411" s="98"/>
      <c r="AC411" s="98"/>
      <c r="AD411" s="98">
        <f>SUM(AA411:AC411)</f>
        <v>0</v>
      </c>
      <c r="AE411" s="98" t="e">
        <f t="shared" si="526"/>
        <v>#DIV/0!</v>
      </c>
      <c r="AG411" s="98">
        <f t="shared" si="527"/>
        <v>0</v>
      </c>
      <c r="AH411" s="98" t="e">
        <f t="shared" si="528"/>
        <v>#DIV/0!</v>
      </c>
      <c r="AJ411" s="98"/>
      <c r="AK411" s="98"/>
      <c r="AL411" s="98"/>
      <c r="AM411" s="98">
        <f>SUM(AJ411:AL411)</f>
        <v>0</v>
      </c>
      <c r="AN411" s="98" t="e">
        <f t="shared" si="530"/>
        <v>#DIV/0!</v>
      </c>
      <c r="AP411" s="98"/>
      <c r="AQ411" s="98"/>
      <c r="AR411" s="98"/>
      <c r="AS411" s="98">
        <f>SUM(AP411:AR411)</f>
        <v>0</v>
      </c>
      <c r="AT411" s="98" t="e">
        <f t="shared" si="532"/>
        <v>#DIV/0!</v>
      </c>
      <c r="AV411" s="98">
        <f t="shared" si="515"/>
        <v>0</v>
      </c>
      <c r="AW411" s="98" t="e">
        <f t="shared" si="512"/>
        <v>#DIV/0!</v>
      </c>
      <c r="AY411" s="98">
        <f t="shared" si="513"/>
        <v>0</v>
      </c>
      <c r="AZ411" s="353" t="e">
        <f t="shared" si="514"/>
        <v>#DIV/0!</v>
      </c>
      <c r="BB411" s="98">
        <f t="shared" si="533"/>
        <v>0</v>
      </c>
      <c r="BC411" s="98" t="e">
        <f t="shared" si="534"/>
        <v>#DIV/0!</v>
      </c>
      <c r="BD411" s="98">
        <f t="shared" si="535"/>
        <v>0</v>
      </c>
      <c r="BE411" s="483"/>
      <c r="BF411" s="90">
        <f t="shared" si="499"/>
        <v>0</v>
      </c>
    </row>
    <row r="412" spans="1:58" ht="30" hidden="1" customHeight="1" x14ac:dyDescent="0.2">
      <c r="A412" s="12"/>
      <c r="B412" s="3"/>
      <c r="C412" s="3"/>
      <c r="D412" s="8"/>
      <c r="E412" s="7"/>
      <c r="F412" s="3"/>
      <c r="G412" s="4"/>
      <c r="H412" s="5"/>
      <c r="I412" s="6"/>
      <c r="J412" s="7"/>
      <c r="K412" s="59">
        <v>7</v>
      </c>
      <c r="L412" s="142"/>
      <c r="M412" s="8"/>
      <c r="N412" s="41" t="s">
        <v>110</v>
      </c>
      <c r="O412" s="45">
        <v>2000</v>
      </c>
      <c r="P412" s="98"/>
      <c r="Q412" s="98"/>
      <c r="R412" s="98"/>
      <c r="S412" s="98"/>
      <c r="T412" s="98"/>
      <c r="U412" s="98"/>
      <c r="V412" s="98"/>
      <c r="W412" s="98"/>
      <c r="X412" s="98">
        <f>SUM(U412:W412)</f>
        <v>0</v>
      </c>
      <c r="Y412" s="98" t="e">
        <f t="shared" si="524"/>
        <v>#DIV/0!</v>
      </c>
      <c r="AA412" s="98"/>
      <c r="AB412" s="98"/>
      <c r="AC412" s="98"/>
      <c r="AD412" s="98">
        <f>SUM(AA412:AC412)</f>
        <v>0</v>
      </c>
      <c r="AE412" s="98" t="e">
        <f t="shared" si="526"/>
        <v>#DIV/0!</v>
      </c>
      <c r="AG412" s="98">
        <f t="shared" si="527"/>
        <v>0</v>
      </c>
      <c r="AH412" s="98" t="e">
        <f t="shared" si="528"/>
        <v>#DIV/0!</v>
      </c>
      <c r="AJ412" s="98"/>
      <c r="AK412" s="98"/>
      <c r="AL412" s="98"/>
      <c r="AM412" s="98">
        <f>SUM(AJ412:AL412)</f>
        <v>0</v>
      </c>
      <c r="AN412" s="98" t="e">
        <f t="shared" si="530"/>
        <v>#DIV/0!</v>
      </c>
      <c r="AP412" s="98"/>
      <c r="AQ412" s="98"/>
      <c r="AR412" s="98"/>
      <c r="AS412" s="98">
        <f>SUM(AP412:AR412)</f>
        <v>0</v>
      </c>
      <c r="AT412" s="98" t="e">
        <f t="shared" si="532"/>
        <v>#DIV/0!</v>
      </c>
      <c r="AV412" s="98">
        <f t="shared" si="515"/>
        <v>0</v>
      </c>
      <c r="AW412" s="98" t="e">
        <f t="shared" si="512"/>
        <v>#DIV/0!</v>
      </c>
      <c r="AY412" s="98">
        <f t="shared" si="513"/>
        <v>0</v>
      </c>
      <c r="AZ412" s="353" t="e">
        <f t="shared" si="514"/>
        <v>#DIV/0!</v>
      </c>
      <c r="BB412" s="98">
        <f t="shared" si="533"/>
        <v>0</v>
      </c>
      <c r="BC412" s="98" t="e">
        <f t="shared" si="534"/>
        <v>#DIV/0!</v>
      </c>
      <c r="BD412" s="98">
        <f t="shared" si="535"/>
        <v>0</v>
      </c>
      <c r="BE412" s="483"/>
      <c r="BF412" s="90">
        <f t="shared" si="499"/>
        <v>0</v>
      </c>
    </row>
    <row r="413" spans="1:58" ht="30" customHeight="1" x14ac:dyDescent="0.2">
      <c r="A413" s="12"/>
      <c r="B413" s="3"/>
      <c r="C413" s="3"/>
      <c r="D413" s="8"/>
      <c r="E413" s="7"/>
      <c r="F413" s="3"/>
      <c r="G413" s="21"/>
      <c r="H413" s="74" t="s">
        <v>73</v>
      </c>
      <c r="I413" s="127"/>
      <c r="J413" s="117"/>
      <c r="K413" s="173"/>
      <c r="L413" s="149"/>
      <c r="M413" s="118"/>
      <c r="N413" s="79" t="s">
        <v>108</v>
      </c>
      <c r="O413" s="80">
        <v>573000</v>
      </c>
      <c r="P413" s="106">
        <f>P414</f>
        <v>0</v>
      </c>
      <c r="Q413" s="206">
        <f>Q414</f>
        <v>0</v>
      </c>
      <c r="R413" s="207">
        <f>R414</f>
        <v>0</v>
      </c>
      <c r="S413" s="106">
        <f>S414</f>
        <v>533000</v>
      </c>
      <c r="T413" s="106"/>
      <c r="U413" s="106">
        <f>U414</f>
        <v>103000</v>
      </c>
      <c r="V413" s="106">
        <f>V414</f>
        <v>42000</v>
      </c>
      <c r="W413" s="106">
        <f>W414</f>
        <v>33000</v>
      </c>
      <c r="X413" s="106">
        <f>X414</f>
        <v>178000</v>
      </c>
      <c r="Y413" s="106">
        <f t="shared" si="524"/>
        <v>33.395872420262663</v>
      </c>
      <c r="AA413" s="106">
        <f>AA414</f>
        <v>54000</v>
      </c>
      <c r="AB413" s="106">
        <f>AB414</f>
        <v>53000</v>
      </c>
      <c r="AC413" s="106">
        <f>AC414</f>
        <v>53000</v>
      </c>
      <c r="AD413" s="106">
        <f>AD414</f>
        <v>160000</v>
      </c>
      <c r="AE413" s="106">
        <f t="shared" si="526"/>
        <v>30.0187617260788</v>
      </c>
      <c r="AG413" s="106">
        <f t="shared" si="527"/>
        <v>338000</v>
      </c>
      <c r="AH413" s="106">
        <f t="shared" si="528"/>
        <v>63.414634146341463</v>
      </c>
      <c r="AJ413" s="106">
        <f>AJ414</f>
        <v>43000</v>
      </c>
      <c r="AK413" s="106">
        <f>AK414</f>
        <v>36000</v>
      </c>
      <c r="AL413" s="106">
        <f>AL414</f>
        <v>36000</v>
      </c>
      <c r="AM413" s="106">
        <f>AM414</f>
        <v>115000</v>
      </c>
      <c r="AN413" s="106">
        <f t="shared" si="530"/>
        <v>21.575984990619137</v>
      </c>
      <c r="AP413" s="106">
        <f>AP414</f>
        <v>16000</v>
      </c>
      <c r="AQ413" s="106">
        <f>AQ414</f>
        <v>36000</v>
      </c>
      <c r="AR413" s="106">
        <f>AR414</f>
        <v>28000</v>
      </c>
      <c r="AS413" s="106">
        <f>AS414</f>
        <v>80000</v>
      </c>
      <c r="AT413" s="106">
        <f t="shared" si="532"/>
        <v>15.0093808630394</v>
      </c>
      <c r="AV413" s="106">
        <f t="shared" si="515"/>
        <v>195000</v>
      </c>
      <c r="AW413" s="106">
        <f t="shared" si="512"/>
        <v>36.585365853658537</v>
      </c>
      <c r="AY413" s="106">
        <f t="shared" si="513"/>
        <v>533000</v>
      </c>
      <c r="AZ413" s="106">
        <f t="shared" si="514"/>
        <v>100</v>
      </c>
      <c r="BB413" s="80">
        <f t="shared" si="533"/>
        <v>0</v>
      </c>
      <c r="BC413" s="106" t="e">
        <f t="shared" si="534"/>
        <v>#DIV/0!</v>
      </c>
      <c r="BD413" s="106">
        <f t="shared" si="535"/>
        <v>533000</v>
      </c>
      <c r="BE413" s="483"/>
      <c r="BF413" s="90">
        <f t="shared" si="499"/>
        <v>0</v>
      </c>
    </row>
    <row r="414" spans="1:58" ht="30" customHeight="1" x14ac:dyDescent="0.2">
      <c r="A414" s="12"/>
      <c r="B414" s="3"/>
      <c r="C414" s="3"/>
      <c r="D414" s="8"/>
      <c r="E414" s="7"/>
      <c r="F414" s="3"/>
      <c r="G414" s="4"/>
      <c r="H414" s="5"/>
      <c r="I414" s="23">
        <v>2</v>
      </c>
      <c r="J414" s="7"/>
      <c r="K414" s="27"/>
      <c r="L414" s="142"/>
      <c r="M414" s="8"/>
      <c r="N414" s="30" t="s">
        <v>126</v>
      </c>
      <c r="O414" s="46">
        <v>573000</v>
      </c>
      <c r="P414" s="100">
        <f>P415+P418</f>
        <v>0</v>
      </c>
      <c r="Q414" s="202">
        <f>Q415+Q418</f>
        <v>0</v>
      </c>
      <c r="R414" s="203">
        <f>R415+R418</f>
        <v>0</v>
      </c>
      <c r="S414" s="100">
        <f>S415+S418</f>
        <v>533000</v>
      </c>
      <c r="T414" s="100"/>
      <c r="U414" s="100">
        <f>U415+U418</f>
        <v>103000</v>
      </c>
      <c r="V414" s="100">
        <f>V415+V418</f>
        <v>42000</v>
      </c>
      <c r="W414" s="100">
        <f>W415+W418</f>
        <v>33000</v>
      </c>
      <c r="X414" s="100">
        <f>X415+X418</f>
        <v>178000</v>
      </c>
      <c r="Y414" s="100">
        <f t="shared" si="524"/>
        <v>33.395872420262663</v>
      </c>
      <c r="AA414" s="100">
        <f>AA415+AA418</f>
        <v>54000</v>
      </c>
      <c r="AB414" s="100">
        <f>AB415+AB418</f>
        <v>53000</v>
      </c>
      <c r="AC414" s="100">
        <f>AC415+AC418</f>
        <v>53000</v>
      </c>
      <c r="AD414" s="100">
        <f>AD415+AD418</f>
        <v>160000</v>
      </c>
      <c r="AE414" s="100">
        <f t="shared" si="526"/>
        <v>30.0187617260788</v>
      </c>
      <c r="AG414" s="100">
        <f t="shared" si="527"/>
        <v>338000</v>
      </c>
      <c r="AH414" s="100">
        <f t="shared" si="528"/>
        <v>63.414634146341463</v>
      </c>
      <c r="AJ414" s="100">
        <f>AJ415+AJ418</f>
        <v>43000</v>
      </c>
      <c r="AK414" s="100">
        <f>AK415+AK418</f>
        <v>36000</v>
      </c>
      <c r="AL414" s="100">
        <f>AL415+AL418</f>
        <v>36000</v>
      </c>
      <c r="AM414" s="100">
        <f>AM415+AM418</f>
        <v>115000</v>
      </c>
      <c r="AN414" s="100">
        <f t="shared" si="530"/>
        <v>21.575984990619137</v>
      </c>
      <c r="AP414" s="100">
        <f>AP415+AP418</f>
        <v>16000</v>
      </c>
      <c r="AQ414" s="100">
        <f>AQ415+AQ418</f>
        <v>36000</v>
      </c>
      <c r="AR414" s="100">
        <f>AR415+AR418</f>
        <v>28000</v>
      </c>
      <c r="AS414" s="100">
        <f>AS415+AS418</f>
        <v>80000</v>
      </c>
      <c r="AT414" s="100">
        <f t="shared" si="532"/>
        <v>15.0093808630394</v>
      </c>
      <c r="AV414" s="100">
        <f t="shared" si="515"/>
        <v>195000</v>
      </c>
      <c r="AW414" s="100">
        <f t="shared" si="512"/>
        <v>36.585365853658537</v>
      </c>
      <c r="AY414" s="100">
        <f t="shared" si="513"/>
        <v>533000</v>
      </c>
      <c r="AZ414" s="100">
        <f t="shared" si="514"/>
        <v>100</v>
      </c>
      <c r="BB414" s="46">
        <f t="shared" si="533"/>
        <v>0</v>
      </c>
      <c r="BC414" s="100" t="e">
        <f t="shared" si="534"/>
        <v>#DIV/0!</v>
      </c>
      <c r="BD414" s="100">
        <f t="shared" si="535"/>
        <v>533000</v>
      </c>
      <c r="BE414" s="483"/>
      <c r="BF414" s="90">
        <f t="shared" si="499"/>
        <v>0</v>
      </c>
    </row>
    <row r="415" spans="1:58" ht="30" customHeight="1" x14ac:dyDescent="0.2">
      <c r="A415" s="12"/>
      <c r="B415" s="3"/>
      <c r="C415" s="3"/>
      <c r="D415" s="8"/>
      <c r="E415" s="7"/>
      <c r="F415" s="3"/>
      <c r="G415" s="4"/>
      <c r="H415" s="5"/>
      <c r="I415" s="6"/>
      <c r="J415" s="24" t="s">
        <v>74</v>
      </c>
      <c r="K415" s="27"/>
      <c r="L415" s="142"/>
      <c r="M415" s="8"/>
      <c r="N415" s="31" t="s">
        <v>24</v>
      </c>
      <c r="O415" s="44">
        <v>569000</v>
      </c>
      <c r="P415" s="97">
        <f>P416+P417</f>
        <v>0</v>
      </c>
      <c r="Q415" s="193">
        <f>Q416+Q417</f>
        <v>0</v>
      </c>
      <c r="R415" s="194">
        <f>R416+R417</f>
        <v>0</v>
      </c>
      <c r="S415" s="97">
        <f>S416+S417</f>
        <v>530000</v>
      </c>
      <c r="T415" s="97"/>
      <c r="U415" s="97">
        <f>U416+U417</f>
        <v>102000</v>
      </c>
      <c r="V415" s="97">
        <f>V416+V417</f>
        <v>42000</v>
      </c>
      <c r="W415" s="97">
        <f>W416+W417</f>
        <v>32000</v>
      </c>
      <c r="X415" s="97">
        <f>SUM(U415:W415)</f>
        <v>176000</v>
      </c>
      <c r="Y415" s="97">
        <f t="shared" si="524"/>
        <v>33.20754716981132</v>
      </c>
      <c r="AA415" s="97">
        <f>AA416+AA417</f>
        <v>53000</v>
      </c>
      <c r="AB415" s="97">
        <f>AB416+AB417</f>
        <v>53000</v>
      </c>
      <c r="AC415" s="97">
        <f>AC416+AC417</f>
        <v>53000</v>
      </c>
      <c r="AD415" s="97">
        <f>SUM(AA415:AC415)</f>
        <v>159000</v>
      </c>
      <c r="AE415" s="97">
        <f t="shared" si="526"/>
        <v>30</v>
      </c>
      <c r="AG415" s="97">
        <f t="shared" si="527"/>
        <v>335000</v>
      </c>
      <c r="AH415" s="97">
        <f t="shared" si="528"/>
        <v>63.20754716981132</v>
      </c>
      <c r="AJ415" s="97">
        <f>AJ416+AJ417</f>
        <v>43000</v>
      </c>
      <c r="AK415" s="97">
        <f>AK416+AK417</f>
        <v>36000</v>
      </c>
      <c r="AL415" s="97">
        <f>AL416+AL417</f>
        <v>36000</v>
      </c>
      <c r="AM415" s="97">
        <f>SUM(AJ415:AL415)</f>
        <v>115000</v>
      </c>
      <c r="AN415" s="97">
        <f t="shared" si="530"/>
        <v>21.69811320754717</v>
      </c>
      <c r="AP415" s="97">
        <f>AP416+AP417</f>
        <v>16000</v>
      </c>
      <c r="AQ415" s="97">
        <f>AQ416+AQ417</f>
        <v>36000</v>
      </c>
      <c r="AR415" s="97">
        <f>AR416+AR417</f>
        <v>28000</v>
      </c>
      <c r="AS415" s="97">
        <f>SUM(AP415:AR415)</f>
        <v>80000</v>
      </c>
      <c r="AT415" s="97">
        <f t="shared" si="532"/>
        <v>15.09433962264151</v>
      </c>
      <c r="AV415" s="97">
        <f t="shared" si="515"/>
        <v>195000</v>
      </c>
      <c r="AW415" s="97">
        <f t="shared" si="512"/>
        <v>36.79245283018868</v>
      </c>
      <c r="AY415" s="97">
        <f t="shared" si="513"/>
        <v>530000</v>
      </c>
      <c r="AZ415" s="97">
        <f t="shared" si="514"/>
        <v>100</v>
      </c>
      <c r="BB415" s="44">
        <f t="shared" si="533"/>
        <v>0</v>
      </c>
      <c r="BC415" s="97" t="e">
        <f t="shared" si="534"/>
        <v>#DIV/0!</v>
      </c>
      <c r="BD415" s="97">
        <f t="shared" si="535"/>
        <v>530000</v>
      </c>
      <c r="BE415" s="483"/>
      <c r="BF415" s="90">
        <f t="shared" si="499"/>
        <v>0</v>
      </c>
    </row>
    <row r="416" spans="1:58" ht="30" customHeight="1" x14ac:dyDescent="0.2">
      <c r="A416" s="12"/>
      <c r="B416" s="3"/>
      <c r="C416" s="3"/>
      <c r="D416" s="8"/>
      <c r="E416" s="7"/>
      <c r="F416" s="3"/>
      <c r="G416" s="4"/>
      <c r="H416" s="5"/>
      <c r="I416" s="6"/>
      <c r="J416" s="7"/>
      <c r="K416" s="59">
        <v>1</v>
      </c>
      <c r="L416" s="142"/>
      <c r="M416" s="8"/>
      <c r="N416" s="41" t="s">
        <v>31</v>
      </c>
      <c r="O416" s="45">
        <v>548000</v>
      </c>
      <c r="P416" s="98"/>
      <c r="Q416" s="98"/>
      <c r="R416" s="98"/>
      <c r="S416" s="98">
        <v>524000</v>
      </c>
      <c r="T416" s="98"/>
      <c r="U416" s="98">
        <v>100000</v>
      </c>
      <c r="V416" s="98">
        <v>40000</v>
      </c>
      <c r="W416" s="98">
        <v>30000</v>
      </c>
      <c r="X416" s="98">
        <f>SUM(U416:W416)</f>
        <v>170000</v>
      </c>
      <c r="Y416" s="98">
        <f t="shared" si="524"/>
        <v>32.44274809160305</v>
      </c>
      <c r="AA416" s="98">
        <v>53000</v>
      </c>
      <c r="AB416" s="98">
        <v>53000</v>
      </c>
      <c r="AC416" s="98">
        <v>53000</v>
      </c>
      <c r="AD416" s="98">
        <f>SUM(AA416:AC416)</f>
        <v>159000</v>
      </c>
      <c r="AE416" s="98">
        <f t="shared" si="526"/>
        <v>30.34351145038168</v>
      </c>
      <c r="AG416" s="98">
        <f t="shared" si="527"/>
        <v>329000</v>
      </c>
      <c r="AH416" s="98">
        <f t="shared" si="528"/>
        <v>62.786259541984734</v>
      </c>
      <c r="AJ416" s="98">
        <v>43000</v>
      </c>
      <c r="AK416" s="98">
        <v>36000</v>
      </c>
      <c r="AL416" s="98">
        <v>36000</v>
      </c>
      <c r="AM416" s="98">
        <f>SUM(AJ416:AL416)</f>
        <v>115000</v>
      </c>
      <c r="AN416" s="98">
        <f t="shared" si="530"/>
        <v>21.946564885496183</v>
      </c>
      <c r="AP416" s="98">
        <v>16000</v>
      </c>
      <c r="AQ416" s="98">
        <v>36000</v>
      </c>
      <c r="AR416" s="98">
        <v>28000</v>
      </c>
      <c r="AS416" s="98">
        <f>SUM(AP416:AR416)</f>
        <v>80000</v>
      </c>
      <c r="AT416" s="98">
        <f t="shared" si="532"/>
        <v>15.267175572519085</v>
      </c>
      <c r="AV416" s="98">
        <f t="shared" si="515"/>
        <v>195000</v>
      </c>
      <c r="AW416" s="98">
        <f t="shared" si="512"/>
        <v>37.213740458015266</v>
      </c>
      <c r="AY416" s="98">
        <f t="shared" si="513"/>
        <v>524000</v>
      </c>
      <c r="AZ416" s="98">
        <f t="shared" si="514"/>
        <v>100</v>
      </c>
      <c r="BB416" s="98">
        <f t="shared" si="533"/>
        <v>0</v>
      </c>
      <c r="BC416" s="98" t="e">
        <f t="shared" si="534"/>
        <v>#DIV/0!</v>
      </c>
      <c r="BD416" s="98">
        <f t="shared" si="535"/>
        <v>524000</v>
      </c>
      <c r="BE416" s="483"/>
      <c r="BF416" s="90">
        <f t="shared" si="499"/>
        <v>0</v>
      </c>
    </row>
    <row r="417" spans="1:58" ht="30" customHeight="1" x14ac:dyDescent="0.2">
      <c r="A417" s="12"/>
      <c r="B417" s="3"/>
      <c r="C417" s="3"/>
      <c r="D417" s="8"/>
      <c r="E417" s="7"/>
      <c r="F417" s="3"/>
      <c r="G417" s="4"/>
      <c r="H417" s="5"/>
      <c r="I417" s="6"/>
      <c r="J417" s="7"/>
      <c r="K417" s="59">
        <v>4</v>
      </c>
      <c r="L417" s="142"/>
      <c r="M417" s="8"/>
      <c r="N417" s="41" t="s">
        <v>67</v>
      </c>
      <c r="O417" s="45">
        <v>21000</v>
      </c>
      <c r="P417" s="98"/>
      <c r="Q417" s="98"/>
      <c r="R417" s="98"/>
      <c r="S417" s="98">
        <v>6000</v>
      </c>
      <c r="T417" s="98"/>
      <c r="U417" s="98">
        <v>2000</v>
      </c>
      <c r="V417" s="98">
        <v>2000</v>
      </c>
      <c r="W417" s="98">
        <v>2000</v>
      </c>
      <c r="X417" s="98">
        <f>SUM(U417:W417)</f>
        <v>6000</v>
      </c>
      <c r="Y417" s="98">
        <f t="shared" si="524"/>
        <v>100</v>
      </c>
      <c r="AA417" s="98">
        <v>0</v>
      </c>
      <c r="AB417" s="98">
        <v>0</v>
      </c>
      <c r="AC417" s="98">
        <v>0</v>
      </c>
      <c r="AD417" s="98">
        <f>SUM(AA417:AC417)</f>
        <v>0</v>
      </c>
      <c r="AE417" s="98">
        <f t="shared" si="526"/>
        <v>0</v>
      </c>
      <c r="AG417" s="98">
        <f t="shared" si="527"/>
        <v>6000</v>
      </c>
      <c r="AH417" s="98">
        <f t="shared" si="528"/>
        <v>100</v>
      </c>
      <c r="AJ417" s="98">
        <v>0</v>
      </c>
      <c r="AK417" s="98">
        <v>0</v>
      </c>
      <c r="AL417" s="98"/>
      <c r="AM417" s="98">
        <f>SUM(AJ417:AL417)</f>
        <v>0</v>
      </c>
      <c r="AN417" s="98">
        <f t="shared" si="530"/>
        <v>0</v>
      </c>
      <c r="AP417" s="98"/>
      <c r="AQ417" s="98"/>
      <c r="AR417" s="98"/>
      <c r="AS417" s="98">
        <f>SUM(AP417:AR417)</f>
        <v>0</v>
      </c>
      <c r="AT417" s="98">
        <f t="shared" si="532"/>
        <v>0</v>
      </c>
      <c r="AV417" s="98">
        <f t="shared" si="515"/>
        <v>0</v>
      </c>
      <c r="AW417" s="98">
        <f t="shared" si="512"/>
        <v>0</v>
      </c>
      <c r="AY417" s="98">
        <f t="shared" si="513"/>
        <v>6000</v>
      </c>
      <c r="AZ417" s="98">
        <f t="shared" si="514"/>
        <v>100</v>
      </c>
      <c r="BB417" s="98">
        <f t="shared" si="533"/>
        <v>0</v>
      </c>
      <c r="BC417" s="98" t="e">
        <f t="shared" si="534"/>
        <v>#DIV/0!</v>
      </c>
      <c r="BD417" s="98">
        <f t="shared" si="535"/>
        <v>6000</v>
      </c>
      <c r="BE417" s="483"/>
      <c r="BF417" s="90">
        <f t="shared" si="499"/>
        <v>0</v>
      </c>
    </row>
    <row r="418" spans="1:58" ht="30" customHeight="1" x14ac:dyDescent="0.2">
      <c r="A418" s="12"/>
      <c r="B418" s="3"/>
      <c r="C418" s="3"/>
      <c r="D418" s="8"/>
      <c r="E418" s="7"/>
      <c r="F418" s="3"/>
      <c r="G418" s="4"/>
      <c r="H418" s="5"/>
      <c r="I418" s="6"/>
      <c r="J418" s="24" t="s">
        <v>68</v>
      </c>
      <c r="K418" s="27"/>
      <c r="L418" s="142"/>
      <c r="M418" s="8"/>
      <c r="N418" s="31" t="s">
        <v>32</v>
      </c>
      <c r="O418" s="44">
        <v>4000</v>
      </c>
      <c r="P418" s="97">
        <f>P419</f>
        <v>0</v>
      </c>
      <c r="Q418" s="193">
        <f>Q419</f>
        <v>0</v>
      </c>
      <c r="R418" s="194">
        <f>R419</f>
        <v>0</v>
      </c>
      <c r="S418" s="97">
        <f>S419</f>
        <v>3000</v>
      </c>
      <c r="T418" s="97"/>
      <c r="U418" s="97">
        <f>U419</f>
        <v>1000</v>
      </c>
      <c r="V418" s="97">
        <f>V419</f>
        <v>0</v>
      </c>
      <c r="W418" s="97">
        <f>W419</f>
        <v>1000</v>
      </c>
      <c r="X418" s="97">
        <f>X419</f>
        <v>2000</v>
      </c>
      <c r="Y418" s="97">
        <f t="shared" si="524"/>
        <v>66.666666666666671</v>
      </c>
      <c r="AA418" s="97">
        <f>AA419</f>
        <v>1000</v>
      </c>
      <c r="AB418" s="97">
        <f>AB419</f>
        <v>0</v>
      </c>
      <c r="AC418" s="97">
        <f>AC419</f>
        <v>0</v>
      </c>
      <c r="AD418" s="97">
        <f>AD419</f>
        <v>1000</v>
      </c>
      <c r="AE418" s="97">
        <f t="shared" si="526"/>
        <v>33.333333333333336</v>
      </c>
      <c r="AG418" s="97">
        <f t="shared" si="527"/>
        <v>3000</v>
      </c>
      <c r="AH418" s="97">
        <f t="shared" si="528"/>
        <v>100</v>
      </c>
      <c r="AJ418" s="97">
        <f>AJ419</f>
        <v>0</v>
      </c>
      <c r="AK418" s="97">
        <f>AK419</f>
        <v>0</v>
      </c>
      <c r="AL418" s="97">
        <f>AL419</f>
        <v>0</v>
      </c>
      <c r="AM418" s="97">
        <f>AM419</f>
        <v>0</v>
      </c>
      <c r="AN418" s="97">
        <f t="shared" si="530"/>
        <v>0</v>
      </c>
      <c r="AP418" s="97">
        <f>AP419</f>
        <v>0</v>
      </c>
      <c r="AQ418" s="97">
        <f>AQ419</f>
        <v>0</v>
      </c>
      <c r="AR418" s="97">
        <f>AR419</f>
        <v>0</v>
      </c>
      <c r="AS418" s="97">
        <f>AS419</f>
        <v>0</v>
      </c>
      <c r="AT418" s="97">
        <f t="shared" si="532"/>
        <v>0</v>
      </c>
      <c r="AV418" s="97">
        <f t="shared" si="515"/>
        <v>0</v>
      </c>
      <c r="AW418" s="97">
        <f t="shared" si="512"/>
        <v>0</v>
      </c>
      <c r="AY418" s="97">
        <f t="shared" si="513"/>
        <v>3000</v>
      </c>
      <c r="AZ418" s="97">
        <f t="shared" si="514"/>
        <v>100</v>
      </c>
      <c r="BB418" s="44">
        <f t="shared" si="533"/>
        <v>0</v>
      </c>
      <c r="BC418" s="97" t="e">
        <f t="shared" si="534"/>
        <v>#DIV/0!</v>
      </c>
      <c r="BD418" s="97">
        <f t="shared" si="535"/>
        <v>3000</v>
      </c>
      <c r="BE418" s="483"/>
      <c r="BF418" s="90">
        <f t="shared" si="499"/>
        <v>0</v>
      </c>
    </row>
    <row r="419" spans="1:58" ht="30" customHeight="1" x14ac:dyDescent="0.2">
      <c r="A419" s="12"/>
      <c r="B419" s="3"/>
      <c r="C419" s="3"/>
      <c r="D419" s="8"/>
      <c r="E419" s="7"/>
      <c r="F419" s="3"/>
      <c r="G419" s="4"/>
      <c r="H419" s="5"/>
      <c r="I419" s="6"/>
      <c r="J419" s="7"/>
      <c r="K419" s="59">
        <v>4</v>
      </c>
      <c r="L419" s="142"/>
      <c r="M419" s="8"/>
      <c r="N419" s="41" t="s">
        <v>67</v>
      </c>
      <c r="O419" s="45">
        <v>4000</v>
      </c>
      <c r="P419" s="98"/>
      <c r="Q419" s="98"/>
      <c r="R419" s="98"/>
      <c r="S419" s="98">
        <v>3000</v>
      </c>
      <c r="T419" s="98"/>
      <c r="U419" s="98">
        <v>1000</v>
      </c>
      <c r="V419" s="98">
        <v>0</v>
      </c>
      <c r="W419" s="98">
        <v>1000</v>
      </c>
      <c r="X419" s="98">
        <f>SUM(U419:W419)</f>
        <v>2000</v>
      </c>
      <c r="Y419" s="98">
        <f t="shared" si="524"/>
        <v>66.666666666666671</v>
      </c>
      <c r="AA419" s="98">
        <v>1000</v>
      </c>
      <c r="AB419" s="98">
        <v>0</v>
      </c>
      <c r="AC419" s="98">
        <v>0</v>
      </c>
      <c r="AD419" s="98">
        <f>SUM(AA419:AC419)</f>
        <v>1000</v>
      </c>
      <c r="AE419" s="98">
        <f t="shared" si="526"/>
        <v>33.333333333333336</v>
      </c>
      <c r="AG419" s="98">
        <f t="shared" si="527"/>
        <v>3000</v>
      </c>
      <c r="AH419" s="98">
        <f t="shared" si="528"/>
        <v>100</v>
      </c>
      <c r="AJ419" s="98"/>
      <c r="AK419" s="98"/>
      <c r="AL419" s="98"/>
      <c r="AM419" s="98">
        <f>SUM(AJ419:AL419)</f>
        <v>0</v>
      </c>
      <c r="AN419" s="98">
        <f t="shared" si="530"/>
        <v>0</v>
      </c>
      <c r="AP419" s="98"/>
      <c r="AQ419" s="98"/>
      <c r="AR419" s="98"/>
      <c r="AS419" s="98">
        <f>SUM(AP419:AR419)</f>
        <v>0</v>
      </c>
      <c r="AT419" s="98">
        <f t="shared" si="532"/>
        <v>0</v>
      </c>
      <c r="AV419" s="98">
        <f t="shared" si="515"/>
        <v>0</v>
      </c>
      <c r="AW419" s="98">
        <f t="shared" si="512"/>
        <v>0</v>
      </c>
      <c r="AY419" s="98">
        <f t="shared" si="513"/>
        <v>3000</v>
      </c>
      <c r="AZ419" s="98">
        <f t="shared" si="514"/>
        <v>100</v>
      </c>
      <c r="BB419" s="98">
        <f t="shared" si="533"/>
        <v>0</v>
      </c>
      <c r="BC419" s="98" t="e">
        <f t="shared" si="534"/>
        <v>#DIV/0!</v>
      </c>
      <c r="BD419" s="98">
        <f t="shared" si="535"/>
        <v>3000</v>
      </c>
      <c r="BE419" s="483"/>
      <c r="BF419" s="90">
        <f t="shared" si="499"/>
        <v>0</v>
      </c>
    </row>
    <row r="420" spans="1:58" ht="30" customHeight="1" x14ac:dyDescent="0.2">
      <c r="A420" s="12"/>
      <c r="B420" s="3"/>
      <c r="C420" s="3"/>
      <c r="D420" s="8"/>
      <c r="E420" s="7"/>
      <c r="F420" s="3"/>
      <c r="G420" s="21">
        <v>2</v>
      </c>
      <c r="H420" s="22"/>
      <c r="I420" s="6"/>
      <c r="J420" s="7"/>
      <c r="K420" s="27"/>
      <c r="L420" s="142"/>
      <c r="M420" s="8"/>
      <c r="N420" s="31" t="s">
        <v>2</v>
      </c>
      <c r="O420" s="44">
        <v>1293000</v>
      </c>
      <c r="P420" s="97">
        <f t="shared" ref="P420:W421" si="536">P421</f>
        <v>0</v>
      </c>
      <c r="Q420" s="193">
        <f t="shared" si="536"/>
        <v>0</v>
      </c>
      <c r="R420" s="194">
        <f t="shared" si="536"/>
        <v>0</v>
      </c>
      <c r="S420" s="97">
        <f t="shared" si="536"/>
        <v>3128000</v>
      </c>
      <c r="T420" s="97"/>
      <c r="U420" s="97">
        <f t="shared" si="536"/>
        <v>467000</v>
      </c>
      <c r="V420" s="97">
        <f t="shared" si="536"/>
        <v>118000</v>
      </c>
      <c r="W420" s="97">
        <f t="shared" si="536"/>
        <v>113000</v>
      </c>
      <c r="X420" s="97">
        <f t="shared" ref="X420:X452" si="537">U420+V420+W420</f>
        <v>698000</v>
      </c>
      <c r="Y420" s="97">
        <f t="shared" ref="Y420:Y472" si="538">X420/(S420/100)</f>
        <v>22.314578005115088</v>
      </c>
      <c r="AA420" s="97">
        <f t="shared" ref="AA420:AC421" si="539">AA421</f>
        <v>262000</v>
      </c>
      <c r="AB420" s="97">
        <f t="shared" si="539"/>
        <v>257000</v>
      </c>
      <c r="AC420" s="97">
        <f t="shared" si="539"/>
        <v>257000</v>
      </c>
      <c r="AD420" s="97">
        <f t="shared" ref="AD420:AD444" si="540">AA420+AB420+AC420</f>
        <v>776000</v>
      </c>
      <c r="AE420" s="97">
        <f t="shared" ref="AE420:AE472" si="541">AD420/(S420/100)</f>
        <v>24.808184143222505</v>
      </c>
      <c r="AG420" s="97">
        <f t="shared" ref="AG420:AG472" si="542">X420+AD420</f>
        <v>1474000</v>
      </c>
      <c r="AH420" s="97">
        <f t="shared" ref="AH420:AH472" si="543">AG420/(S420/100)</f>
        <v>47.122762148337593</v>
      </c>
      <c r="AJ420" s="97">
        <f t="shared" ref="AJ420:AL421" si="544">AJ421</f>
        <v>308000</v>
      </c>
      <c r="AK420" s="97">
        <f t="shared" si="544"/>
        <v>308000</v>
      </c>
      <c r="AL420" s="97">
        <f t="shared" si="544"/>
        <v>309000</v>
      </c>
      <c r="AM420" s="97">
        <f t="shared" ref="AM420:AM444" si="545">AJ420+AK420+AL420</f>
        <v>925000</v>
      </c>
      <c r="AN420" s="97">
        <f t="shared" ref="AN420:AN472" si="546">AM420/(S420/100)</f>
        <v>29.571611253196931</v>
      </c>
      <c r="AP420" s="97">
        <f t="shared" ref="AP420:AR421" si="547">AP421</f>
        <v>260000</v>
      </c>
      <c r="AQ420" s="97">
        <f t="shared" si="547"/>
        <v>260000</v>
      </c>
      <c r="AR420" s="97">
        <f t="shared" si="547"/>
        <v>209000</v>
      </c>
      <c r="AS420" s="97">
        <f t="shared" ref="AS420:AS444" si="548">AP420+AQ420+AR420</f>
        <v>729000</v>
      </c>
      <c r="AT420" s="97">
        <f t="shared" ref="AT420:AT472" si="549">AS420/(S420/100)</f>
        <v>23.305626598465473</v>
      </c>
      <c r="AV420" s="97">
        <f t="shared" ref="AV420:AV452" si="550">AM420+AS420</f>
        <v>1654000</v>
      </c>
      <c r="AW420" s="97">
        <f t="shared" ref="AW420:AW464" si="551">AV420/(S420/100)</f>
        <v>52.877237851662407</v>
      </c>
      <c r="AY420" s="97">
        <f t="shared" ref="AY420:AY454" si="552">AG420+AV420</f>
        <v>3128000</v>
      </c>
      <c r="AZ420" s="97">
        <f t="shared" ref="AZ420:AZ464" si="553">AY420/(S420/100)</f>
        <v>100</v>
      </c>
      <c r="BB420" s="44">
        <f t="shared" ref="BB420:BB464" si="554">S420-AY420</f>
        <v>0</v>
      </c>
      <c r="BC420" s="97">
        <f t="shared" ref="BC420:BC464" si="555">BB420/(S420/100)</f>
        <v>0</v>
      </c>
      <c r="BD420" s="97">
        <f t="shared" ref="BD420:BD464" si="556">S420-BB420</f>
        <v>3128000</v>
      </c>
      <c r="BE420" s="483"/>
      <c r="BF420" s="90">
        <f t="shared" si="499"/>
        <v>0</v>
      </c>
    </row>
    <row r="421" spans="1:58" ht="30" customHeight="1" x14ac:dyDescent="0.2">
      <c r="A421" s="12"/>
      <c r="B421" s="3"/>
      <c r="C421" s="3"/>
      <c r="D421" s="8"/>
      <c r="E421" s="7"/>
      <c r="F421" s="3"/>
      <c r="G421" s="21"/>
      <c r="H421" s="92" t="s">
        <v>97</v>
      </c>
      <c r="I421" s="6"/>
      <c r="J421" s="7"/>
      <c r="K421" s="27"/>
      <c r="L421" s="142"/>
      <c r="M421" s="8"/>
      <c r="N421" s="31" t="s">
        <v>2</v>
      </c>
      <c r="O421" s="44">
        <v>1293000</v>
      </c>
      <c r="P421" s="97">
        <f t="shared" si="536"/>
        <v>0</v>
      </c>
      <c r="Q421" s="193">
        <f t="shared" si="536"/>
        <v>0</v>
      </c>
      <c r="R421" s="194">
        <f t="shared" si="536"/>
        <v>0</v>
      </c>
      <c r="S421" s="97">
        <f t="shared" si="536"/>
        <v>3128000</v>
      </c>
      <c r="T421" s="97"/>
      <c r="U421" s="97">
        <f t="shared" si="536"/>
        <v>467000</v>
      </c>
      <c r="V421" s="97">
        <f t="shared" si="536"/>
        <v>118000</v>
      </c>
      <c r="W421" s="97">
        <f t="shared" si="536"/>
        <v>113000</v>
      </c>
      <c r="X421" s="97">
        <f t="shared" si="537"/>
        <v>698000</v>
      </c>
      <c r="Y421" s="97">
        <f t="shared" si="538"/>
        <v>22.314578005115088</v>
      </c>
      <c r="AA421" s="97">
        <f t="shared" si="539"/>
        <v>262000</v>
      </c>
      <c r="AB421" s="97">
        <f t="shared" si="539"/>
        <v>257000</v>
      </c>
      <c r="AC421" s="97">
        <f t="shared" si="539"/>
        <v>257000</v>
      </c>
      <c r="AD421" s="97">
        <f t="shared" si="540"/>
        <v>776000</v>
      </c>
      <c r="AE421" s="97">
        <f t="shared" si="541"/>
        <v>24.808184143222505</v>
      </c>
      <c r="AG421" s="97">
        <f t="shared" si="542"/>
        <v>1474000</v>
      </c>
      <c r="AH421" s="97">
        <f t="shared" si="543"/>
        <v>47.122762148337593</v>
      </c>
      <c r="AJ421" s="97">
        <f t="shared" si="544"/>
        <v>308000</v>
      </c>
      <c r="AK421" s="97">
        <f t="shared" si="544"/>
        <v>308000</v>
      </c>
      <c r="AL421" s="97">
        <f t="shared" si="544"/>
        <v>309000</v>
      </c>
      <c r="AM421" s="97">
        <f t="shared" si="545"/>
        <v>925000</v>
      </c>
      <c r="AN421" s="97">
        <f t="shared" si="546"/>
        <v>29.571611253196931</v>
      </c>
      <c r="AP421" s="97">
        <f t="shared" si="547"/>
        <v>260000</v>
      </c>
      <c r="AQ421" s="97">
        <f t="shared" si="547"/>
        <v>260000</v>
      </c>
      <c r="AR421" s="97">
        <f t="shared" si="547"/>
        <v>209000</v>
      </c>
      <c r="AS421" s="97">
        <f t="shared" si="548"/>
        <v>729000</v>
      </c>
      <c r="AT421" s="97">
        <f t="shared" si="549"/>
        <v>23.305626598465473</v>
      </c>
      <c r="AV421" s="97">
        <f t="shared" si="550"/>
        <v>1654000</v>
      </c>
      <c r="AW421" s="97">
        <f t="shared" si="551"/>
        <v>52.877237851662407</v>
      </c>
      <c r="AY421" s="97">
        <f t="shared" si="552"/>
        <v>3128000</v>
      </c>
      <c r="AZ421" s="97">
        <f t="shared" si="553"/>
        <v>100</v>
      </c>
      <c r="BB421" s="44">
        <f t="shared" si="554"/>
        <v>0</v>
      </c>
      <c r="BC421" s="97">
        <f t="shared" si="555"/>
        <v>0</v>
      </c>
      <c r="BD421" s="97">
        <f t="shared" si="556"/>
        <v>3128000</v>
      </c>
      <c r="BE421" s="483"/>
      <c r="BF421" s="90">
        <f t="shared" si="499"/>
        <v>0</v>
      </c>
    </row>
    <row r="422" spans="1:58" ht="30" customHeight="1" thickBot="1" x14ac:dyDescent="0.25">
      <c r="A422" s="12"/>
      <c r="B422" s="3"/>
      <c r="C422" s="3"/>
      <c r="D422" s="8"/>
      <c r="E422" s="7"/>
      <c r="F422" s="3"/>
      <c r="G422" s="4"/>
      <c r="H422" s="5"/>
      <c r="I422" s="23">
        <v>2</v>
      </c>
      <c r="J422" s="7"/>
      <c r="K422" s="27"/>
      <c r="L422" s="142"/>
      <c r="M422" s="8"/>
      <c r="N422" s="30" t="s">
        <v>126</v>
      </c>
      <c r="O422" s="46">
        <v>1293000</v>
      </c>
      <c r="P422" s="100">
        <f>P423+P426+P429</f>
        <v>0</v>
      </c>
      <c r="Q422" s="202">
        <f>Q423+Q426+Q429</f>
        <v>0</v>
      </c>
      <c r="R422" s="203">
        <f>R423+R426+R429</f>
        <v>0</v>
      </c>
      <c r="S422" s="100">
        <f>S423+S426+S429</f>
        <v>3128000</v>
      </c>
      <c r="T422" s="100"/>
      <c r="U422" s="100">
        <f>U423+U426+U429</f>
        <v>467000</v>
      </c>
      <c r="V422" s="100">
        <f>V423+V426+V429</f>
        <v>118000</v>
      </c>
      <c r="W422" s="100">
        <f>W423+W426+W429</f>
        <v>113000</v>
      </c>
      <c r="X422" s="100">
        <f t="shared" si="537"/>
        <v>698000</v>
      </c>
      <c r="Y422" s="100">
        <f t="shared" si="538"/>
        <v>22.314578005115088</v>
      </c>
      <c r="AA422" s="100">
        <f>AA423+AA426+AA429</f>
        <v>262000</v>
      </c>
      <c r="AB422" s="100">
        <f>AB423+AB426+AB429</f>
        <v>257000</v>
      </c>
      <c r="AC422" s="100">
        <f>AC423+AC426+AC429</f>
        <v>257000</v>
      </c>
      <c r="AD422" s="100">
        <f t="shared" si="540"/>
        <v>776000</v>
      </c>
      <c r="AE422" s="100">
        <f t="shared" si="541"/>
        <v>24.808184143222505</v>
      </c>
      <c r="AG422" s="100">
        <f t="shared" si="542"/>
        <v>1474000</v>
      </c>
      <c r="AH422" s="100">
        <f t="shared" si="543"/>
        <v>47.122762148337593</v>
      </c>
      <c r="AJ422" s="100">
        <f>AJ423+AJ426+AJ429</f>
        <v>308000</v>
      </c>
      <c r="AK422" s="100">
        <f>AK423+AK426+AK429</f>
        <v>308000</v>
      </c>
      <c r="AL422" s="100">
        <f>AL423+AL426+AL429</f>
        <v>309000</v>
      </c>
      <c r="AM422" s="100">
        <f t="shared" si="545"/>
        <v>925000</v>
      </c>
      <c r="AN422" s="100">
        <f t="shared" si="546"/>
        <v>29.571611253196931</v>
      </c>
      <c r="AP422" s="100">
        <f>AP423+AP426+AP429</f>
        <v>260000</v>
      </c>
      <c r="AQ422" s="100">
        <f>AQ423+AQ426+AQ429</f>
        <v>260000</v>
      </c>
      <c r="AR422" s="100">
        <f>AR423+AR426+AR429</f>
        <v>209000</v>
      </c>
      <c r="AS422" s="100">
        <f t="shared" si="548"/>
        <v>729000</v>
      </c>
      <c r="AT422" s="100">
        <f t="shared" si="549"/>
        <v>23.305626598465473</v>
      </c>
      <c r="AV422" s="100">
        <f t="shared" si="550"/>
        <v>1654000</v>
      </c>
      <c r="AW422" s="100">
        <f t="shared" si="551"/>
        <v>52.877237851662407</v>
      </c>
      <c r="AY422" s="100">
        <f t="shared" si="552"/>
        <v>3128000</v>
      </c>
      <c r="AZ422" s="100">
        <f t="shared" si="553"/>
        <v>100</v>
      </c>
      <c r="BB422" s="46">
        <f t="shared" si="554"/>
        <v>0</v>
      </c>
      <c r="BC422" s="100">
        <f t="shared" si="555"/>
        <v>0</v>
      </c>
      <c r="BD422" s="100">
        <f t="shared" si="556"/>
        <v>3128000</v>
      </c>
      <c r="BE422" s="483"/>
      <c r="BF422" s="90">
        <f t="shared" si="499"/>
        <v>0</v>
      </c>
    </row>
    <row r="423" spans="1:58" ht="30" customHeight="1" thickBot="1" x14ac:dyDescent="0.25">
      <c r="A423" s="12"/>
      <c r="B423" s="3"/>
      <c r="C423" s="3"/>
      <c r="D423" s="8"/>
      <c r="E423" s="7"/>
      <c r="F423" s="3"/>
      <c r="G423" s="4"/>
      <c r="H423" s="5"/>
      <c r="I423" s="6"/>
      <c r="J423" s="24" t="s">
        <v>74</v>
      </c>
      <c r="K423" s="27"/>
      <c r="L423" s="142"/>
      <c r="M423" s="8"/>
      <c r="N423" s="31" t="s">
        <v>24</v>
      </c>
      <c r="O423" s="97">
        <v>1129000</v>
      </c>
      <c r="P423" s="97">
        <f>P424+P425</f>
        <v>0</v>
      </c>
      <c r="Q423" s="193">
        <f>Q424+Q425</f>
        <v>0</v>
      </c>
      <c r="R423" s="194">
        <f>R424+R425</f>
        <v>0</v>
      </c>
      <c r="S423" s="97">
        <f>S424+S425</f>
        <v>2904000</v>
      </c>
      <c r="T423" s="97"/>
      <c r="U423" s="97">
        <f>U424+U425</f>
        <v>436000</v>
      </c>
      <c r="V423" s="97">
        <f>V424+V425</f>
        <v>101000</v>
      </c>
      <c r="W423" s="97">
        <f>W424+W425</f>
        <v>101000</v>
      </c>
      <c r="X423" s="97">
        <f t="shared" si="537"/>
        <v>638000</v>
      </c>
      <c r="Y423" s="97">
        <f t="shared" si="538"/>
        <v>21.969696969696969</v>
      </c>
      <c r="AA423" s="97">
        <f>AA424+AA425</f>
        <v>236000</v>
      </c>
      <c r="AB423" s="97">
        <f>AB424+AB425</f>
        <v>236000</v>
      </c>
      <c r="AC423" s="97">
        <f>AC424+AC425</f>
        <v>236000</v>
      </c>
      <c r="AD423" s="97">
        <f t="shared" si="540"/>
        <v>708000</v>
      </c>
      <c r="AE423" s="96" t="e">
        <f t="shared" ref="AE423:AE428" si="557">AD423/(P423/100)</f>
        <v>#DIV/0!</v>
      </c>
      <c r="AG423" s="97">
        <f t="shared" si="542"/>
        <v>1346000</v>
      </c>
      <c r="AH423" s="97">
        <f t="shared" si="543"/>
        <v>46.349862258953166</v>
      </c>
      <c r="AJ423" s="97">
        <f>AJ424+AJ425</f>
        <v>286000</v>
      </c>
      <c r="AK423" s="97">
        <f>AK424+AK425</f>
        <v>286000</v>
      </c>
      <c r="AL423" s="97">
        <f>AL424+AL425</f>
        <v>286000</v>
      </c>
      <c r="AM423" s="97">
        <f t="shared" si="545"/>
        <v>858000</v>
      </c>
      <c r="AN423" s="96" t="e">
        <f t="shared" ref="AN423:AN428" si="558">AM423/(P423/100)</f>
        <v>#DIV/0!</v>
      </c>
      <c r="AP423" s="97">
        <f>AP424+AP425</f>
        <v>250000</v>
      </c>
      <c r="AQ423" s="97">
        <f>AQ424+AQ425</f>
        <v>250000</v>
      </c>
      <c r="AR423" s="97">
        <f>AR424+AR425</f>
        <v>200000</v>
      </c>
      <c r="AS423" s="97">
        <f t="shared" si="548"/>
        <v>700000</v>
      </c>
      <c r="AT423" s="96" t="e">
        <f t="shared" ref="AT423:AT428" si="559">AS423/(P423/100)</f>
        <v>#DIV/0!</v>
      </c>
      <c r="AV423" s="97">
        <f t="shared" si="550"/>
        <v>1558000</v>
      </c>
      <c r="AW423" s="97">
        <f t="shared" si="551"/>
        <v>53.650137741046834</v>
      </c>
      <c r="AY423" s="97">
        <f t="shared" si="552"/>
        <v>2904000</v>
      </c>
      <c r="AZ423" s="97">
        <f t="shared" si="553"/>
        <v>100</v>
      </c>
      <c r="BB423" s="44">
        <f t="shared" si="554"/>
        <v>0</v>
      </c>
      <c r="BC423" s="97">
        <f t="shared" si="555"/>
        <v>0</v>
      </c>
      <c r="BD423" s="97">
        <f t="shared" si="556"/>
        <v>2904000</v>
      </c>
      <c r="BE423" s="483"/>
      <c r="BF423" s="90">
        <f t="shared" si="499"/>
        <v>0</v>
      </c>
    </row>
    <row r="424" spans="1:58" ht="30" customHeight="1" thickBot="1" x14ac:dyDescent="0.25">
      <c r="A424" s="12"/>
      <c r="B424" s="3"/>
      <c r="C424" s="3"/>
      <c r="D424" s="8"/>
      <c r="E424" s="7"/>
      <c r="F424" s="3"/>
      <c r="G424" s="4"/>
      <c r="H424" s="5"/>
      <c r="I424" s="6"/>
      <c r="J424" s="7"/>
      <c r="K424" s="59">
        <v>1</v>
      </c>
      <c r="L424" s="142"/>
      <c r="M424" s="8"/>
      <c r="N424" s="41" t="s">
        <v>31</v>
      </c>
      <c r="O424" s="98">
        <v>1100000</v>
      </c>
      <c r="P424" s="98"/>
      <c r="Q424" s="98"/>
      <c r="R424" s="98"/>
      <c r="S424" s="98">
        <v>2891000</v>
      </c>
      <c r="T424" s="98"/>
      <c r="U424" s="98">
        <v>434000</v>
      </c>
      <c r="V424" s="98">
        <v>100000</v>
      </c>
      <c r="W424" s="98">
        <v>100000</v>
      </c>
      <c r="X424" s="98">
        <f>U424+V424+W424</f>
        <v>634000</v>
      </c>
      <c r="Y424" s="98">
        <f>X424/(S424/100)</f>
        <v>21.930127983396748</v>
      </c>
      <c r="AA424" s="98">
        <v>234000</v>
      </c>
      <c r="AB424" s="98">
        <v>234000</v>
      </c>
      <c r="AC424" s="98">
        <v>234000</v>
      </c>
      <c r="AD424" s="98">
        <f t="shared" si="540"/>
        <v>702000</v>
      </c>
      <c r="AE424" s="96" t="e">
        <f t="shared" si="557"/>
        <v>#DIV/0!</v>
      </c>
      <c r="AG424" s="98">
        <f>X424+AD424</f>
        <v>1336000</v>
      </c>
      <c r="AH424" s="98">
        <f>AG424/(S424/100)</f>
        <v>46.212383258388101</v>
      </c>
      <c r="AJ424" s="98">
        <v>285000</v>
      </c>
      <c r="AK424" s="98">
        <v>285000</v>
      </c>
      <c r="AL424" s="98">
        <v>285000</v>
      </c>
      <c r="AM424" s="98">
        <f t="shared" si="545"/>
        <v>855000</v>
      </c>
      <c r="AN424" s="96" t="e">
        <f t="shared" si="558"/>
        <v>#DIV/0!</v>
      </c>
      <c r="AP424" s="98">
        <v>250000</v>
      </c>
      <c r="AQ424" s="98">
        <v>250000</v>
      </c>
      <c r="AR424" s="98">
        <v>200000</v>
      </c>
      <c r="AS424" s="98">
        <f t="shared" si="548"/>
        <v>700000</v>
      </c>
      <c r="AT424" s="96" t="e">
        <f t="shared" si="559"/>
        <v>#DIV/0!</v>
      </c>
      <c r="AV424" s="98">
        <f>AM424+AS424</f>
        <v>1555000</v>
      </c>
      <c r="AW424" s="98">
        <f>AV424/(S424/100)</f>
        <v>53.787616741611899</v>
      </c>
      <c r="AY424" s="98">
        <f>AG424+AV424</f>
        <v>2891000</v>
      </c>
      <c r="AZ424" s="98">
        <f>AY424/(S424/100)</f>
        <v>100</v>
      </c>
      <c r="BB424" s="98">
        <f t="shared" si="554"/>
        <v>0</v>
      </c>
      <c r="BC424" s="98">
        <f t="shared" si="555"/>
        <v>0</v>
      </c>
      <c r="BD424" s="98">
        <f t="shared" si="556"/>
        <v>2891000</v>
      </c>
      <c r="BE424" s="483"/>
      <c r="BF424" s="90">
        <f t="shared" si="499"/>
        <v>0</v>
      </c>
    </row>
    <row r="425" spans="1:58" ht="30" customHeight="1" thickBot="1" x14ac:dyDescent="0.25">
      <c r="A425" s="12"/>
      <c r="B425" s="3"/>
      <c r="C425" s="3"/>
      <c r="D425" s="8"/>
      <c r="E425" s="7"/>
      <c r="F425" s="3"/>
      <c r="G425" s="4"/>
      <c r="H425" s="5"/>
      <c r="I425" s="6"/>
      <c r="J425" s="7"/>
      <c r="K425" s="59">
        <v>4</v>
      </c>
      <c r="L425" s="142"/>
      <c r="M425" s="8"/>
      <c r="N425" s="41" t="s">
        <v>67</v>
      </c>
      <c r="O425" s="98">
        <v>29000</v>
      </c>
      <c r="P425" s="98"/>
      <c r="Q425" s="98"/>
      <c r="R425" s="98"/>
      <c r="S425" s="98">
        <v>13000</v>
      </c>
      <c r="T425" s="98"/>
      <c r="U425" s="98">
        <v>2000</v>
      </c>
      <c r="V425" s="98">
        <v>1000</v>
      </c>
      <c r="W425" s="98">
        <v>1000</v>
      </c>
      <c r="X425" s="98">
        <f>U425+V425+W425</f>
        <v>4000</v>
      </c>
      <c r="Y425" s="98">
        <f>X425/(S425/100)</f>
        <v>30.76923076923077</v>
      </c>
      <c r="AA425" s="98">
        <v>2000</v>
      </c>
      <c r="AB425" s="98">
        <v>2000</v>
      </c>
      <c r="AC425" s="98">
        <v>2000</v>
      </c>
      <c r="AD425" s="98">
        <f>AA425+AB425+AC425</f>
        <v>6000</v>
      </c>
      <c r="AE425" s="96" t="e">
        <f t="shared" si="557"/>
        <v>#DIV/0!</v>
      </c>
      <c r="AG425" s="98">
        <f>X425+AD425</f>
        <v>10000</v>
      </c>
      <c r="AH425" s="98">
        <f>AG425/(S425/100)</f>
        <v>76.92307692307692</v>
      </c>
      <c r="AJ425" s="98">
        <v>1000</v>
      </c>
      <c r="AK425" s="98">
        <v>1000</v>
      </c>
      <c r="AL425" s="98">
        <v>1000</v>
      </c>
      <c r="AM425" s="98">
        <f>AJ425+AK425+AL425</f>
        <v>3000</v>
      </c>
      <c r="AN425" s="96" t="e">
        <f t="shared" si="558"/>
        <v>#DIV/0!</v>
      </c>
      <c r="AP425" s="98">
        <v>0</v>
      </c>
      <c r="AQ425" s="98">
        <v>0</v>
      </c>
      <c r="AR425" s="98">
        <v>0</v>
      </c>
      <c r="AS425" s="98">
        <f>AP425+AQ425+AR425</f>
        <v>0</v>
      </c>
      <c r="AT425" s="96" t="e">
        <f t="shared" si="559"/>
        <v>#DIV/0!</v>
      </c>
      <c r="AV425" s="98">
        <f>AM425+AS425</f>
        <v>3000</v>
      </c>
      <c r="AW425" s="98">
        <f>AV425/(S425/100)</f>
        <v>23.076923076923077</v>
      </c>
      <c r="AY425" s="98">
        <f>AG425+AV425</f>
        <v>13000</v>
      </c>
      <c r="AZ425" s="98">
        <f>AY425/(S425/100)</f>
        <v>100</v>
      </c>
      <c r="BB425" s="98">
        <f t="shared" si="554"/>
        <v>0</v>
      </c>
      <c r="BC425" s="98">
        <f t="shared" si="555"/>
        <v>0</v>
      </c>
      <c r="BD425" s="98">
        <f t="shared" si="556"/>
        <v>13000</v>
      </c>
      <c r="BE425" s="483"/>
      <c r="BF425" s="90">
        <f t="shared" si="499"/>
        <v>0</v>
      </c>
    </row>
    <row r="426" spans="1:58" ht="30" customHeight="1" thickBot="1" x14ac:dyDescent="0.25">
      <c r="A426" s="12"/>
      <c r="B426" s="3"/>
      <c r="C426" s="3"/>
      <c r="D426" s="8"/>
      <c r="E426" s="7"/>
      <c r="F426" s="3"/>
      <c r="G426" s="4"/>
      <c r="H426" s="5"/>
      <c r="I426" s="6"/>
      <c r="J426" s="24" t="s">
        <v>68</v>
      </c>
      <c r="K426" s="27"/>
      <c r="L426" s="142"/>
      <c r="M426" s="8"/>
      <c r="N426" s="31" t="s">
        <v>32</v>
      </c>
      <c r="O426" s="97">
        <v>146000</v>
      </c>
      <c r="P426" s="97">
        <f>P427+P428</f>
        <v>0</v>
      </c>
      <c r="Q426" s="193">
        <f>Q427+Q428</f>
        <v>0</v>
      </c>
      <c r="R426" s="194">
        <f>R427+R428</f>
        <v>0</v>
      </c>
      <c r="S426" s="97">
        <f>S427+S428</f>
        <v>206000</v>
      </c>
      <c r="T426" s="97"/>
      <c r="U426" s="97">
        <f>U427+U428</f>
        <v>30000</v>
      </c>
      <c r="V426" s="97">
        <f>V427+V428</f>
        <v>14000</v>
      </c>
      <c r="W426" s="97">
        <f>W427+W428</f>
        <v>12000</v>
      </c>
      <c r="X426" s="97">
        <f t="shared" ref="X426:X433" si="560">U426+V426+W426</f>
        <v>56000</v>
      </c>
      <c r="Y426" s="97">
        <f t="shared" ref="Y426:Y433" si="561">X426/(S426/100)</f>
        <v>27.184466019417474</v>
      </c>
      <c r="AA426" s="97">
        <f>AA427+AA428</f>
        <v>21000</v>
      </c>
      <c r="AB426" s="97">
        <f>AB427+AB428</f>
        <v>20000</v>
      </c>
      <c r="AC426" s="97">
        <f>AC427+AC428</f>
        <v>20000</v>
      </c>
      <c r="AD426" s="97">
        <f t="shared" si="540"/>
        <v>61000</v>
      </c>
      <c r="AE426" s="96" t="e">
        <f t="shared" si="557"/>
        <v>#DIV/0!</v>
      </c>
      <c r="AG426" s="97">
        <f t="shared" ref="AG426:AG433" si="562">X426+AD426</f>
        <v>117000</v>
      </c>
      <c r="AH426" s="97">
        <f t="shared" ref="AH426:AH433" si="563">AG426/(S426/100)</f>
        <v>56.796116504854368</v>
      </c>
      <c r="AJ426" s="97">
        <f>AJ427+AJ428</f>
        <v>20000</v>
      </c>
      <c r="AK426" s="97">
        <f>AK427+AK428</f>
        <v>20000</v>
      </c>
      <c r="AL426" s="97">
        <f>AL427+AL428</f>
        <v>20000</v>
      </c>
      <c r="AM426" s="97">
        <f t="shared" si="545"/>
        <v>60000</v>
      </c>
      <c r="AN426" s="96" t="e">
        <f t="shared" si="558"/>
        <v>#DIV/0!</v>
      </c>
      <c r="AP426" s="97">
        <f>AP427+AP428</f>
        <v>10000</v>
      </c>
      <c r="AQ426" s="97">
        <f>AQ427+AQ428</f>
        <v>10000</v>
      </c>
      <c r="AR426" s="97">
        <f>AR427+AR428</f>
        <v>9000</v>
      </c>
      <c r="AS426" s="97">
        <f t="shared" si="548"/>
        <v>29000</v>
      </c>
      <c r="AT426" s="96" t="e">
        <f t="shared" si="559"/>
        <v>#DIV/0!</v>
      </c>
      <c r="AV426" s="97">
        <f t="shared" ref="AV426:AV433" si="564">AM426+AS426</f>
        <v>89000</v>
      </c>
      <c r="AW426" s="97">
        <f t="shared" ref="AW426:AW433" si="565">AV426/(S426/100)</f>
        <v>43.203883495145632</v>
      </c>
      <c r="AY426" s="97">
        <f t="shared" ref="AY426:AY433" si="566">AG426+AV426</f>
        <v>206000</v>
      </c>
      <c r="AZ426" s="97">
        <f t="shared" ref="AZ426:AZ433" si="567">AY426/(S426/100)</f>
        <v>100</v>
      </c>
      <c r="BB426" s="44">
        <f t="shared" si="554"/>
        <v>0</v>
      </c>
      <c r="BC426" s="97">
        <f t="shared" si="555"/>
        <v>0</v>
      </c>
      <c r="BD426" s="97">
        <f t="shared" si="556"/>
        <v>206000</v>
      </c>
      <c r="BE426" s="483"/>
      <c r="BF426" s="90">
        <f t="shared" si="499"/>
        <v>0</v>
      </c>
    </row>
    <row r="427" spans="1:58" ht="30" customHeight="1" thickBot="1" x14ac:dyDescent="0.25">
      <c r="A427" s="12"/>
      <c r="B427" s="3"/>
      <c r="C427" s="3"/>
      <c r="D427" s="8"/>
      <c r="E427" s="7"/>
      <c r="F427" s="3"/>
      <c r="G427" s="4"/>
      <c r="H427" s="5"/>
      <c r="I427" s="6"/>
      <c r="J427" s="7"/>
      <c r="K427" s="59">
        <v>1</v>
      </c>
      <c r="L427" s="142"/>
      <c r="M427" s="8"/>
      <c r="N427" s="41" t="s">
        <v>31</v>
      </c>
      <c r="O427" s="98">
        <v>141000</v>
      </c>
      <c r="P427" s="98"/>
      <c r="Q427" s="98"/>
      <c r="R427" s="98"/>
      <c r="S427" s="98">
        <v>204000</v>
      </c>
      <c r="T427" s="98"/>
      <c r="U427" s="98">
        <v>30000</v>
      </c>
      <c r="V427" s="98">
        <v>13000</v>
      </c>
      <c r="W427" s="98">
        <v>12000</v>
      </c>
      <c r="X427" s="98">
        <f>U427+V427+W427</f>
        <v>55000</v>
      </c>
      <c r="Y427" s="98">
        <f>X427/(S427/100)</f>
        <v>26.96078431372549</v>
      </c>
      <c r="AA427" s="98">
        <v>20000</v>
      </c>
      <c r="AB427" s="98">
        <v>20000</v>
      </c>
      <c r="AC427" s="98">
        <v>20000</v>
      </c>
      <c r="AD427" s="98">
        <f t="shared" ref="AD427:AD433" si="568">AA427+AB427+AC427</f>
        <v>60000</v>
      </c>
      <c r="AE427" s="96" t="e">
        <f t="shared" si="557"/>
        <v>#DIV/0!</v>
      </c>
      <c r="AG427" s="98">
        <f>X427+AD427</f>
        <v>115000</v>
      </c>
      <c r="AH427" s="98">
        <f>AG427/(S427/100)</f>
        <v>56.372549019607845</v>
      </c>
      <c r="AJ427" s="98">
        <v>20000</v>
      </c>
      <c r="AK427" s="98">
        <v>20000</v>
      </c>
      <c r="AL427" s="98">
        <v>20000</v>
      </c>
      <c r="AM427" s="98">
        <f t="shared" ref="AM427:AM433" si="569">AJ427+AK427+AL427</f>
        <v>60000</v>
      </c>
      <c r="AN427" s="96" t="e">
        <f t="shared" si="558"/>
        <v>#DIV/0!</v>
      </c>
      <c r="AP427" s="98">
        <v>10000</v>
      </c>
      <c r="AQ427" s="98">
        <v>10000</v>
      </c>
      <c r="AR427" s="98">
        <v>9000</v>
      </c>
      <c r="AS427" s="98">
        <f t="shared" ref="AS427:AS433" si="570">AP427+AQ427+AR427</f>
        <v>29000</v>
      </c>
      <c r="AT427" s="96" t="e">
        <f t="shared" si="559"/>
        <v>#DIV/0!</v>
      </c>
      <c r="AV427" s="98">
        <f>AM427+AS427</f>
        <v>89000</v>
      </c>
      <c r="AW427" s="98">
        <f>AV427/(S427/100)</f>
        <v>43.627450980392155</v>
      </c>
      <c r="AY427" s="98">
        <f>AG427+AV427</f>
        <v>204000</v>
      </c>
      <c r="AZ427" s="98">
        <f>AY427/(S427/100)</f>
        <v>100</v>
      </c>
      <c r="BB427" s="98">
        <f t="shared" si="554"/>
        <v>0</v>
      </c>
      <c r="BC427" s="98">
        <f t="shared" si="555"/>
        <v>0</v>
      </c>
      <c r="BD427" s="98">
        <f t="shared" si="556"/>
        <v>204000</v>
      </c>
      <c r="BE427" s="483"/>
      <c r="BF427" s="90">
        <f t="shared" si="499"/>
        <v>0</v>
      </c>
    </row>
    <row r="428" spans="1:58" ht="30" customHeight="1" x14ac:dyDescent="0.2">
      <c r="A428" s="12"/>
      <c r="B428" s="3"/>
      <c r="C428" s="3"/>
      <c r="D428" s="8"/>
      <c r="E428" s="7"/>
      <c r="F428" s="3"/>
      <c r="G428" s="4"/>
      <c r="H428" s="5"/>
      <c r="I428" s="6"/>
      <c r="J428" s="7"/>
      <c r="K428" s="59">
        <v>4</v>
      </c>
      <c r="L428" s="142"/>
      <c r="M428" s="8"/>
      <c r="N428" s="41" t="s">
        <v>67</v>
      </c>
      <c r="O428" s="98">
        <v>5000</v>
      </c>
      <c r="P428" s="98"/>
      <c r="Q428" s="98"/>
      <c r="R428" s="98"/>
      <c r="S428" s="98">
        <v>2000</v>
      </c>
      <c r="T428" s="98"/>
      <c r="U428" s="98">
        <v>0</v>
      </c>
      <c r="V428" s="98">
        <v>1000</v>
      </c>
      <c r="W428" s="98">
        <v>0</v>
      </c>
      <c r="X428" s="98">
        <f>U428+V428+W428</f>
        <v>1000</v>
      </c>
      <c r="Y428" s="98">
        <f>X428/(S428/100)</f>
        <v>50</v>
      </c>
      <c r="AA428" s="98">
        <v>1000</v>
      </c>
      <c r="AB428" s="98">
        <v>0</v>
      </c>
      <c r="AC428" s="98">
        <v>0</v>
      </c>
      <c r="AD428" s="98">
        <f t="shared" si="568"/>
        <v>1000</v>
      </c>
      <c r="AE428" s="96" t="e">
        <f t="shared" si="557"/>
        <v>#DIV/0!</v>
      </c>
      <c r="AG428" s="98">
        <f>X428+AD428</f>
        <v>2000</v>
      </c>
      <c r="AH428" s="98">
        <f>AG428/(S428/100)</f>
        <v>100</v>
      </c>
      <c r="AJ428" s="98"/>
      <c r="AK428" s="98"/>
      <c r="AL428" s="98"/>
      <c r="AM428" s="98">
        <f t="shared" si="569"/>
        <v>0</v>
      </c>
      <c r="AN428" s="96" t="e">
        <f t="shared" si="558"/>
        <v>#DIV/0!</v>
      </c>
      <c r="AP428" s="98"/>
      <c r="AQ428" s="98"/>
      <c r="AR428" s="98"/>
      <c r="AS428" s="98">
        <f t="shared" si="570"/>
        <v>0</v>
      </c>
      <c r="AT428" s="96" t="e">
        <f t="shared" si="559"/>
        <v>#DIV/0!</v>
      </c>
      <c r="AV428" s="98">
        <f>AM428+AS428</f>
        <v>0</v>
      </c>
      <c r="AW428" s="98">
        <f>AV428/(S428/100)</f>
        <v>0</v>
      </c>
      <c r="AY428" s="98">
        <f>AG428+AV428</f>
        <v>2000</v>
      </c>
      <c r="AZ428" s="98">
        <f>AY428/(S428/100)</f>
        <v>100</v>
      </c>
      <c r="BB428" s="98">
        <f t="shared" si="554"/>
        <v>0</v>
      </c>
      <c r="BC428" s="98">
        <f t="shared" si="555"/>
        <v>0</v>
      </c>
      <c r="BD428" s="98">
        <f t="shared" si="556"/>
        <v>2000</v>
      </c>
      <c r="BE428" s="483"/>
      <c r="BF428" s="90">
        <f t="shared" si="499"/>
        <v>0</v>
      </c>
    </row>
    <row r="429" spans="1:58" ht="30" customHeight="1" x14ac:dyDescent="0.2">
      <c r="A429" s="12"/>
      <c r="B429" s="3"/>
      <c r="C429" s="3"/>
      <c r="D429" s="8"/>
      <c r="E429" s="7"/>
      <c r="F429" s="3"/>
      <c r="G429" s="4"/>
      <c r="H429" s="5"/>
      <c r="I429" s="6"/>
      <c r="J429" s="24" t="s">
        <v>69</v>
      </c>
      <c r="K429" s="27"/>
      <c r="L429" s="142"/>
      <c r="M429" s="8"/>
      <c r="N429" s="31" t="s">
        <v>16</v>
      </c>
      <c r="O429" s="44">
        <v>18000</v>
      </c>
      <c r="P429" s="97">
        <f>P430+P431+P432+P433</f>
        <v>0</v>
      </c>
      <c r="Q429" s="193">
        <f>Q430+Q431+Q432+Q433</f>
        <v>0</v>
      </c>
      <c r="R429" s="194">
        <f>R430+R431+R432+R433</f>
        <v>0</v>
      </c>
      <c r="S429" s="97">
        <f>S430+S431+S432+S433</f>
        <v>18000</v>
      </c>
      <c r="T429" s="97"/>
      <c r="U429" s="97">
        <f>U430+U431+U432+U433</f>
        <v>1000</v>
      </c>
      <c r="V429" s="97">
        <f>V430+V431+V432+V433</f>
        <v>3000</v>
      </c>
      <c r="W429" s="97">
        <f>W430+W431+W432+W433</f>
        <v>0</v>
      </c>
      <c r="X429" s="97">
        <f t="shared" si="560"/>
        <v>4000</v>
      </c>
      <c r="Y429" s="97">
        <f t="shared" si="561"/>
        <v>22.222222222222221</v>
      </c>
      <c r="AA429" s="97">
        <f>AA430+AA431+AA432+AA433</f>
        <v>5000</v>
      </c>
      <c r="AB429" s="97">
        <f>AB430+AB431+AB432+AB433</f>
        <v>1000</v>
      </c>
      <c r="AC429" s="97">
        <f>AC430+AC431+AC432+AC433</f>
        <v>1000</v>
      </c>
      <c r="AD429" s="97">
        <f t="shared" si="568"/>
        <v>7000</v>
      </c>
      <c r="AE429" s="97">
        <f>AD429/(S429/100)</f>
        <v>38.888888888888886</v>
      </c>
      <c r="AG429" s="97">
        <f t="shared" si="562"/>
        <v>11000</v>
      </c>
      <c r="AH429" s="97">
        <f t="shared" si="563"/>
        <v>61.111111111111114</v>
      </c>
      <c r="AJ429" s="97">
        <f>AJ430+AJ431+AJ432+AJ433</f>
        <v>2000</v>
      </c>
      <c r="AK429" s="97">
        <f>AK430+AK431+AK432+AK433</f>
        <v>2000</v>
      </c>
      <c r="AL429" s="97">
        <f>AL430+AL431+AL432+AL433</f>
        <v>3000</v>
      </c>
      <c r="AM429" s="97">
        <f t="shared" si="569"/>
        <v>7000</v>
      </c>
      <c r="AN429" s="97">
        <f>AM429/(S429/100)</f>
        <v>38.888888888888886</v>
      </c>
      <c r="AP429" s="97">
        <f>AP430+AP431+AP432+AP433</f>
        <v>0</v>
      </c>
      <c r="AQ429" s="97">
        <f>AQ430+AQ431+AQ432+AQ433</f>
        <v>0</v>
      </c>
      <c r="AR429" s="97">
        <f>AR430+AR431+AR432+AR433</f>
        <v>0</v>
      </c>
      <c r="AS429" s="97">
        <f t="shared" si="570"/>
        <v>0</v>
      </c>
      <c r="AT429" s="97">
        <f>AS429/(S429/100)</f>
        <v>0</v>
      </c>
      <c r="AV429" s="97">
        <f t="shared" si="564"/>
        <v>7000</v>
      </c>
      <c r="AW429" s="97">
        <f t="shared" si="565"/>
        <v>38.888888888888886</v>
      </c>
      <c r="AY429" s="97">
        <f t="shared" si="566"/>
        <v>18000</v>
      </c>
      <c r="AZ429" s="97">
        <f t="shared" si="567"/>
        <v>100</v>
      </c>
      <c r="BB429" s="44">
        <f t="shared" si="554"/>
        <v>0</v>
      </c>
      <c r="BC429" s="97">
        <f t="shared" si="555"/>
        <v>0</v>
      </c>
      <c r="BD429" s="97">
        <f t="shared" si="556"/>
        <v>18000</v>
      </c>
      <c r="BE429" s="483"/>
      <c r="BF429" s="90">
        <f t="shared" si="499"/>
        <v>0</v>
      </c>
    </row>
    <row r="430" spans="1:58" ht="30" customHeight="1" x14ac:dyDescent="0.2">
      <c r="A430" s="12"/>
      <c r="B430" s="3"/>
      <c r="C430" s="3"/>
      <c r="D430" s="8"/>
      <c r="E430" s="7"/>
      <c r="F430" s="3"/>
      <c r="G430" s="4"/>
      <c r="H430" s="5"/>
      <c r="I430" s="6"/>
      <c r="J430" s="7"/>
      <c r="K430" s="14" t="s">
        <v>4</v>
      </c>
      <c r="L430" s="142"/>
      <c r="M430" s="8"/>
      <c r="N430" s="41" t="s">
        <v>17</v>
      </c>
      <c r="O430" s="45">
        <v>2000</v>
      </c>
      <c r="P430" s="98"/>
      <c r="Q430" s="98"/>
      <c r="R430" s="98"/>
      <c r="S430" s="98">
        <v>3000</v>
      </c>
      <c r="T430" s="98"/>
      <c r="U430" s="98">
        <v>0</v>
      </c>
      <c r="V430" s="98">
        <v>1000</v>
      </c>
      <c r="W430" s="98">
        <v>0</v>
      </c>
      <c r="X430" s="98">
        <f t="shared" si="560"/>
        <v>1000</v>
      </c>
      <c r="Y430" s="98">
        <f t="shared" si="561"/>
        <v>33.333333333333336</v>
      </c>
      <c r="AA430" s="98">
        <v>2000</v>
      </c>
      <c r="AB430" s="98">
        <v>0</v>
      </c>
      <c r="AC430" s="98">
        <v>0</v>
      </c>
      <c r="AD430" s="98">
        <f t="shared" si="568"/>
        <v>2000</v>
      </c>
      <c r="AE430" s="98">
        <f>AD430/(S430/100)</f>
        <v>66.666666666666671</v>
      </c>
      <c r="AG430" s="98">
        <f t="shared" si="562"/>
        <v>3000</v>
      </c>
      <c r="AH430" s="98">
        <f t="shared" si="563"/>
        <v>100</v>
      </c>
      <c r="AJ430" s="98">
        <v>0</v>
      </c>
      <c r="AK430" s="98"/>
      <c r="AL430" s="98"/>
      <c r="AM430" s="98">
        <f t="shared" si="569"/>
        <v>0</v>
      </c>
      <c r="AN430" s="98">
        <f>AM430/(S430/100)</f>
        <v>0</v>
      </c>
      <c r="AP430" s="332"/>
      <c r="AQ430" s="332"/>
      <c r="AR430" s="332"/>
      <c r="AS430" s="98">
        <f t="shared" si="570"/>
        <v>0</v>
      </c>
      <c r="AT430" s="98">
        <f>AS430/(S430/100)</f>
        <v>0</v>
      </c>
      <c r="AV430" s="98">
        <f t="shared" si="564"/>
        <v>0</v>
      </c>
      <c r="AW430" s="98">
        <f t="shared" si="565"/>
        <v>0</v>
      </c>
      <c r="AY430" s="98">
        <f t="shared" si="566"/>
        <v>3000</v>
      </c>
      <c r="AZ430" s="98">
        <f t="shared" si="567"/>
        <v>100</v>
      </c>
      <c r="BB430" s="98">
        <f t="shared" si="554"/>
        <v>0</v>
      </c>
      <c r="BC430" s="98">
        <f t="shared" si="555"/>
        <v>0</v>
      </c>
      <c r="BD430" s="98">
        <f t="shared" si="556"/>
        <v>3000</v>
      </c>
      <c r="BE430" s="483"/>
      <c r="BF430" s="90">
        <f t="shared" si="499"/>
        <v>0</v>
      </c>
    </row>
    <row r="431" spans="1:58" ht="30" customHeight="1" x14ac:dyDescent="0.2">
      <c r="A431" s="12"/>
      <c r="B431" s="3"/>
      <c r="C431" s="3"/>
      <c r="D431" s="8"/>
      <c r="E431" s="7"/>
      <c r="F431" s="3"/>
      <c r="G431" s="4"/>
      <c r="H431" s="5"/>
      <c r="I431" s="6"/>
      <c r="J431" s="7"/>
      <c r="K431" s="59">
        <v>3</v>
      </c>
      <c r="L431" s="142"/>
      <c r="M431" s="8"/>
      <c r="N431" s="41" t="s">
        <v>18</v>
      </c>
      <c r="O431" s="45">
        <v>14000</v>
      </c>
      <c r="P431" s="98"/>
      <c r="Q431" s="98"/>
      <c r="R431" s="98"/>
      <c r="S431" s="98">
        <v>10000</v>
      </c>
      <c r="T431" s="98"/>
      <c r="U431" s="98">
        <v>1000</v>
      </c>
      <c r="V431" s="98">
        <v>0</v>
      </c>
      <c r="W431" s="98">
        <v>0</v>
      </c>
      <c r="X431" s="98">
        <f t="shared" si="560"/>
        <v>1000</v>
      </c>
      <c r="Y431" s="98">
        <f t="shared" si="561"/>
        <v>10</v>
      </c>
      <c r="AA431" s="98">
        <v>0</v>
      </c>
      <c r="AB431" s="98">
        <v>1000</v>
      </c>
      <c r="AC431" s="98">
        <v>1000</v>
      </c>
      <c r="AD431" s="98">
        <f t="shared" si="568"/>
        <v>2000</v>
      </c>
      <c r="AE431" s="98">
        <f>AD431/(S431/100)</f>
        <v>20</v>
      </c>
      <c r="AG431" s="98">
        <f t="shared" si="562"/>
        <v>3000</v>
      </c>
      <c r="AH431" s="98">
        <f t="shared" si="563"/>
        <v>30</v>
      </c>
      <c r="AJ431" s="98">
        <v>2000</v>
      </c>
      <c r="AK431" s="98">
        <v>2000</v>
      </c>
      <c r="AL431" s="98">
        <v>3000</v>
      </c>
      <c r="AM431" s="98">
        <f t="shared" si="569"/>
        <v>7000</v>
      </c>
      <c r="AN431" s="98">
        <f>AM431/(S431/100)</f>
        <v>70</v>
      </c>
      <c r="AP431" s="332">
        <v>0</v>
      </c>
      <c r="AQ431" s="332">
        <v>0</v>
      </c>
      <c r="AR431" s="332">
        <v>0</v>
      </c>
      <c r="AS431" s="98">
        <f t="shared" si="570"/>
        <v>0</v>
      </c>
      <c r="AT431" s="98">
        <f>AS431/(S431/100)</f>
        <v>0</v>
      </c>
      <c r="AV431" s="98">
        <f t="shared" si="564"/>
        <v>7000</v>
      </c>
      <c r="AW431" s="98">
        <f t="shared" si="565"/>
        <v>70</v>
      </c>
      <c r="AY431" s="98">
        <f t="shared" si="566"/>
        <v>10000</v>
      </c>
      <c r="AZ431" s="98">
        <f t="shared" si="567"/>
        <v>100</v>
      </c>
      <c r="BB431" s="98">
        <f t="shared" si="554"/>
        <v>0</v>
      </c>
      <c r="BC431" s="98">
        <f t="shared" si="555"/>
        <v>0</v>
      </c>
      <c r="BD431" s="98">
        <f t="shared" si="556"/>
        <v>10000</v>
      </c>
      <c r="BE431" s="483"/>
      <c r="BF431" s="90">
        <f t="shared" si="499"/>
        <v>0</v>
      </c>
    </row>
    <row r="432" spans="1:58" ht="30" customHeight="1" x14ac:dyDescent="0.2">
      <c r="A432" s="12"/>
      <c r="B432" s="3"/>
      <c r="C432" s="3"/>
      <c r="D432" s="8"/>
      <c r="E432" s="7"/>
      <c r="F432" s="3"/>
      <c r="G432" s="4"/>
      <c r="H432" s="5"/>
      <c r="I432" s="6"/>
      <c r="J432" s="7"/>
      <c r="K432" s="59">
        <v>5</v>
      </c>
      <c r="L432" s="142"/>
      <c r="M432" s="8"/>
      <c r="N432" s="41" t="s">
        <v>19</v>
      </c>
      <c r="O432" s="45">
        <v>0</v>
      </c>
      <c r="P432" s="98"/>
      <c r="Q432" s="98"/>
      <c r="R432" s="98"/>
      <c r="S432" s="98">
        <v>1000</v>
      </c>
      <c r="T432" s="98"/>
      <c r="U432" s="98">
        <v>0</v>
      </c>
      <c r="V432" s="98">
        <v>1000</v>
      </c>
      <c r="W432" s="98">
        <v>0</v>
      </c>
      <c r="X432" s="98">
        <f t="shared" si="560"/>
        <v>1000</v>
      </c>
      <c r="Y432" s="98">
        <f t="shared" si="561"/>
        <v>100</v>
      </c>
      <c r="AA432" s="98"/>
      <c r="AB432" s="98"/>
      <c r="AC432" s="98"/>
      <c r="AD432" s="98">
        <f t="shared" si="568"/>
        <v>0</v>
      </c>
      <c r="AE432" s="98">
        <f>AD432/(S432/100)</f>
        <v>0</v>
      </c>
      <c r="AG432" s="98">
        <f t="shared" si="562"/>
        <v>1000</v>
      </c>
      <c r="AH432" s="98">
        <f t="shared" si="563"/>
        <v>100</v>
      </c>
      <c r="AJ432" s="98"/>
      <c r="AK432" s="98"/>
      <c r="AL432" s="98"/>
      <c r="AM432" s="98">
        <f t="shared" si="569"/>
        <v>0</v>
      </c>
      <c r="AN432" s="98">
        <f>AM432/(S432/100)</f>
        <v>0</v>
      </c>
      <c r="AP432" s="332"/>
      <c r="AQ432" s="332"/>
      <c r="AR432" s="332"/>
      <c r="AS432" s="98">
        <f t="shared" si="570"/>
        <v>0</v>
      </c>
      <c r="AT432" s="98">
        <f>AS432/(S432/100)</f>
        <v>0</v>
      </c>
      <c r="AV432" s="98">
        <f t="shared" si="564"/>
        <v>0</v>
      </c>
      <c r="AW432" s="98">
        <f t="shared" si="565"/>
        <v>0</v>
      </c>
      <c r="AY432" s="98">
        <f t="shared" si="566"/>
        <v>1000</v>
      </c>
      <c r="AZ432" s="98">
        <f t="shared" si="567"/>
        <v>100</v>
      </c>
      <c r="BB432" s="98">
        <f t="shared" si="554"/>
        <v>0</v>
      </c>
      <c r="BC432" s="98">
        <f t="shared" si="555"/>
        <v>0</v>
      </c>
      <c r="BD432" s="98">
        <f t="shared" si="556"/>
        <v>1000</v>
      </c>
      <c r="BE432" s="483"/>
      <c r="BF432" s="90">
        <f t="shared" si="499"/>
        <v>0</v>
      </c>
    </row>
    <row r="433" spans="1:58" ht="30" customHeight="1" x14ac:dyDescent="0.2">
      <c r="A433" s="12"/>
      <c r="B433" s="3"/>
      <c r="C433" s="3"/>
      <c r="D433" s="8"/>
      <c r="E433" s="7"/>
      <c r="F433" s="3"/>
      <c r="G433" s="4"/>
      <c r="H433" s="5"/>
      <c r="I433" s="6"/>
      <c r="J433" s="7"/>
      <c r="K433" s="59">
        <v>7</v>
      </c>
      <c r="L433" s="142"/>
      <c r="M433" s="8"/>
      <c r="N433" s="41" t="s">
        <v>110</v>
      </c>
      <c r="O433" s="45">
        <v>2000</v>
      </c>
      <c r="P433" s="98"/>
      <c r="Q433" s="98"/>
      <c r="R433" s="98"/>
      <c r="S433" s="98">
        <v>4000</v>
      </c>
      <c r="T433" s="98"/>
      <c r="U433" s="98">
        <v>0</v>
      </c>
      <c r="V433" s="98">
        <v>1000</v>
      </c>
      <c r="W433" s="98">
        <v>0</v>
      </c>
      <c r="X433" s="98">
        <f t="shared" si="560"/>
        <v>1000</v>
      </c>
      <c r="Y433" s="98">
        <f t="shared" si="561"/>
        <v>25</v>
      </c>
      <c r="AA433" s="98">
        <v>3000</v>
      </c>
      <c r="AB433" s="98">
        <v>0</v>
      </c>
      <c r="AC433" s="98">
        <v>0</v>
      </c>
      <c r="AD433" s="98">
        <f t="shared" si="568"/>
        <v>3000</v>
      </c>
      <c r="AE433" s="98">
        <f>AD433/(S433/100)</f>
        <v>75</v>
      </c>
      <c r="AG433" s="98">
        <f t="shared" si="562"/>
        <v>4000</v>
      </c>
      <c r="AH433" s="98">
        <f t="shared" si="563"/>
        <v>100</v>
      </c>
      <c r="AJ433" s="98"/>
      <c r="AK433" s="98"/>
      <c r="AL433" s="98"/>
      <c r="AM433" s="98">
        <f t="shared" si="569"/>
        <v>0</v>
      </c>
      <c r="AN433" s="98">
        <f>AM433/(S433/100)</f>
        <v>0</v>
      </c>
      <c r="AP433" s="98"/>
      <c r="AQ433" s="98"/>
      <c r="AR433" s="98"/>
      <c r="AS433" s="98">
        <f t="shared" si="570"/>
        <v>0</v>
      </c>
      <c r="AT433" s="98">
        <f>AS433/(S433/100)</f>
        <v>0</v>
      </c>
      <c r="AV433" s="98">
        <f t="shared" si="564"/>
        <v>0</v>
      </c>
      <c r="AW433" s="98">
        <f t="shared" si="565"/>
        <v>0</v>
      </c>
      <c r="AY433" s="98">
        <f t="shared" si="566"/>
        <v>4000</v>
      </c>
      <c r="AZ433" s="98">
        <f t="shared" si="567"/>
        <v>100</v>
      </c>
      <c r="BB433" s="98">
        <f t="shared" si="554"/>
        <v>0</v>
      </c>
      <c r="BC433" s="98">
        <f t="shared" si="555"/>
        <v>0</v>
      </c>
      <c r="BD433" s="98">
        <f t="shared" si="556"/>
        <v>4000</v>
      </c>
      <c r="BE433" s="483"/>
      <c r="BF433" s="90">
        <f t="shared" si="499"/>
        <v>0</v>
      </c>
    </row>
    <row r="434" spans="1:58" ht="30" customHeight="1" x14ac:dyDescent="0.2">
      <c r="A434" s="12"/>
      <c r="B434" s="3"/>
      <c r="C434" s="3"/>
      <c r="D434" s="14" t="s">
        <v>118</v>
      </c>
      <c r="E434" s="7"/>
      <c r="F434" s="3"/>
      <c r="G434" s="4"/>
      <c r="H434" s="5"/>
      <c r="I434" s="6"/>
      <c r="J434" s="7"/>
      <c r="K434" s="27"/>
      <c r="L434" s="142"/>
      <c r="M434" s="8"/>
      <c r="N434" s="195" t="s">
        <v>90</v>
      </c>
      <c r="O434" s="196">
        <v>5545000</v>
      </c>
      <c r="P434" s="197">
        <f t="shared" ref="P434:W436" si="571">P435</f>
        <v>0</v>
      </c>
      <c r="Q434" s="198">
        <f t="shared" si="571"/>
        <v>0</v>
      </c>
      <c r="R434" s="199">
        <f t="shared" si="571"/>
        <v>0</v>
      </c>
      <c r="S434" s="197">
        <f t="shared" si="571"/>
        <v>10414000</v>
      </c>
      <c r="T434" s="197"/>
      <c r="U434" s="197">
        <f t="shared" si="571"/>
        <v>1620000</v>
      </c>
      <c r="V434" s="197">
        <f t="shared" si="571"/>
        <v>588000</v>
      </c>
      <c r="W434" s="197">
        <f t="shared" si="571"/>
        <v>587000</v>
      </c>
      <c r="X434" s="197">
        <f t="shared" si="537"/>
        <v>2795000</v>
      </c>
      <c r="Y434" s="197">
        <f t="shared" si="538"/>
        <v>26.838870750912232</v>
      </c>
      <c r="AA434" s="197">
        <f>AA435</f>
        <v>865000</v>
      </c>
      <c r="AB434" s="197">
        <f>AB435</f>
        <v>864000</v>
      </c>
      <c r="AC434" s="197">
        <f>AC435</f>
        <v>863000</v>
      </c>
      <c r="AD434" s="197">
        <f t="shared" si="540"/>
        <v>2592000</v>
      </c>
      <c r="AE434" s="197">
        <f t="shared" si="541"/>
        <v>24.889571730362974</v>
      </c>
      <c r="AG434" s="197">
        <f t="shared" si="542"/>
        <v>5387000</v>
      </c>
      <c r="AH434" s="197">
        <f t="shared" si="543"/>
        <v>51.728442481275209</v>
      </c>
      <c r="AJ434" s="197">
        <f>AJ435</f>
        <v>872000</v>
      </c>
      <c r="AK434" s="197">
        <f>AK435</f>
        <v>870000</v>
      </c>
      <c r="AL434" s="197">
        <f>AL435</f>
        <v>865000</v>
      </c>
      <c r="AM434" s="197">
        <f t="shared" si="545"/>
        <v>2607000</v>
      </c>
      <c r="AN434" s="197">
        <f t="shared" si="546"/>
        <v>25.033608603802573</v>
      </c>
      <c r="AP434" s="197">
        <f>AP435</f>
        <v>776000</v>
      </c>
      <c r="AQ434" s="197">
        <f>AQ435</f>
        <v>856000</v>
      </c>
      <c r="AR434" s="197">
        <f>AR435</f>
        <v>788000</v>
      </c>
      <c r="AS434" s="197">
        <f t="shared" si="548"/>
        <v>2420000</v>
      </c>
      <c r="AT434" s="197">
        <f t="shared" si="549"/>
        <v>23.237948914922221</v>
      </c>
      <c r="AV434" s="197">
        <f t="shared" si="550"/>
        <v>5027000</v>
      </c>
      <c r="AW434" s="197">
        <f t="shared" si="551"/>
        <v>48.271557518724791</v>
      </c>
      <c r="AY434" s="197">
        <f t="shared" si="552"/>
        <v>10414000</v>
      </c>
      <c r="AZ434" s="197">
        <f t="shared" si="553"/>
        <v>100</v>
      </c>
      <c r="BB434" s="196">
        <f t="shared" si="554"/>
        <v>0</v>
      </c>
      <c r="BC434" s="197">
        <f t="shared" si="555"/>
        <v>0</v>
      </c>
      <c r="BD434" s="197">
        <f t="shared" si="556"/>
        <v>10414000</v>
      </c>
      <c r="BE434" s="483"/>
      <c r="BF434" s="90">
        <f t="shared" si="499"/>
        <v>0</v>
      </c>
    </row>
    <row r="435" spans="1:58" ht="30" customHeight="1" x14ac:dyDescent="0.2">
      <c r="A435" s="12"/>
      <c r="B435" s="3"/>
      <c r="C435" s="3"/>
      <c r="D435" s="8"/>
      <c r="E435" s="1" t="s">
        <v>73</v>
      </c>
      <c r="F435" s="3"/>
      <c r="G435" s="4"/>
      <c r="H435" s="5"/>
      <c r="I435" s="6"/>
      <c r="J435" s="7"/>
      <c r="K435" s="27"/>
      <c r="L435" s="142"/>
      <c r="M435" s="8"/>
      <c r="N435" s="40" t="s">
        <v>14</v>
      </c>
      <c r="O435" s="43">
        <v>5545000</v>
      </c>
      <c r="P435" s="99">
        <f t="shared" si="571"/>
        <v>0</v>
      </c>
      <c r="Q435" s="50">
        <f t="shared" si="571"/>
        <v>0</v>
      </c>
      <c r="R435" s="192">
        <f t="shared" si="571"/>
        <v>0</v>
      </c>
      <c r="S435" s="99">
        <f t="shared" si="571"/>
        <v>10414000</v>
      </c>
      <c r="T435" s="99"/>
      <c r="U435" s="99">
        <f t="shared" si="571"/>
        <v>1620000</v>
      </c>
      <c r="V435" s="99">
        <f t="shared" si="571"/>
        <v>588000</v>
      </c>
      <c r="W435" s="99">
        <f t="shared" si="571"/>
        <v>587000</v>
      </c>
      <c r="X435" s="99">
        <f t="shared" si="537"/>
        <v>2795000</v>
      </c>
      <c r="Y435" s="99">
        <f t="shared" si="538"/>
        <v>26.838870750912232</v>
      </c>
      <c r="AA435" s="99">
        <f t="shared" ref="AA435:AC436" si="572">AA436</f>
        <v>865000</v>
      </c>
      <c r="AB435" s="99">
        <f t="shared" si="572"/>
        <v>864000</v>
      </c>
      <c r="AC435" s="99">
        <f t="shared" si="572"/>
        <v>863000</v>
      </c>
      <c r="AD435" s="99">
        <f t="shared" si="540"/>
        <v>2592000</v>
      </c>
      <c r="AE435" s="99">
        <f t="shared" si="541"/>
        <v>24.889571730362974</v>
      </c>
      <c r="AG435" s="99">
        <f t="shared" si="542"/>
        <v>5387000</v>
      </c>
      <c r="AH435" s="99">
        <f t="shared" si="543"/>
        <v>51.728442481275209</v>
      </c>
      <c r="AJ435" s="99">
        <f t="shared" ref="AJ435:AL436" si="573">AJ436</f>
        <v>872000</v>
      </c>
      <c r="AK435" s="99">
        <f t="shared" si="573"/>
        <v>870000</v>
      </c>
      <c r="AL435" s="99">
        <f t="shared" si="573"/>
        <v>865000</v>
      </c>
      <c r="AM435" s="99">
        <f t="shared" si="545"/>
        <v>2607000</v>
      </c>
      <c r="AN435" s="99">
        <f t="shared" si="546"/>
        <v>25.033608603802573</v>
      </c>
      <c r="AP435" s="99">
        <f t="shared" ref="AP435:AR436" si="574">AP436</f>
        <v>776000</v>
      </c>
      <c r="AQ435" s="99">
        <f t="shared" si="574"/>
        <v>856000</v>
      </c>
      <c r="AR435" s="99">
        <f t="shared" si="574"/>
        <v>788000</v>
      </c>
      <c r="AS435" s="99">
        <f t="shared" si="548"/>
        <v>2420000</v>
      </c>
      <c r="AT435" s="99">
        <f t="shared" si="549"/>
        <v>23.237948914922221</v>
      </c>
      <c r="AV435" s="99">
        <f t="shared" si="550"/>
        <v>5027000</v>
      </c>
      <c r="AW435" s="99">
        <f t="shared" si="551"/>
        <v>48.271557518724791</v>
      </c>
      <c r="AY435" s="99">
        <f t="shared" si="552"/>
        <v>10414000</v>
      </c>
      <c r="AZ435" s="99">
        <f t="shared" si="553"/>
        <v>100</v>
      </c>
      <c r="BB435" s="43">
        <f t="shared" si="554"/>
        <v>0</v>
      </c>
      <c r="BC435" s="99">
        <f t="shared" si="555"/>
        <v>0</v>
      </c>
      <c r="BD435" s="99">
        <f t="shared" si="556"/>
        <v>10414000</v>
      </c>
      <c r="BE435" s="483"/>
      <c r="BF435" s="90">
        <f t="shared" si="499"/>
        <v>0</v>
      </c>
    </row>
    <row r="436" spans="1:58" ht="30" customHeight="1" x14ac:dyDescent="0.2">
      <c r="A436" s="12"/>
      <c r="B436" s="3"/>
      <c r="C436" s="3"/>
      <c r="D436" s="8"/>
      <c r="E436" s="7"/>
      <c r="F436" s="17">
        <v>4</v>
      </c>
      <c r="G436" s="4"/>
      <c r="H436" s="5"/>
      <c r="I436" s="6"/>
      <c r="J436" s="7"/>
      <c r="K436" s="27"/>
      <c r="L436" s="142"/>
      <c r="M436" s="8"/>
      <c r="N436" s="31" t="s">
        <v>41</v>
      </c>
      <c r="O436" s="44">
        <v>5545000</v>
      </c>
      <c r="P436" s="97">
        <f t="shared" si="571"/>
        <v>0</v>
      </c>
      <c r="Q436" s="193">
        <f t="shared" si="571"/>
        <v>0</v>
      </c>
      <c r="R436" s="194">
        <f t="shared" si="571"/>
        <v>0</v>
      </c>
      <c r="S436" s="97">
        <f t="shared" si="571"/>
        <v>10414000</v>
      </c>
      <c r="T436" s="97"/>
      <c r="U436" s="97">
        <f t="shared" si="571"/>
        <v>1620000</v>
      </c>
      <c r="V436" s="97">
        <f t="shared" si="571"/>
        <v>588000</v>
      </c>
      <c r="W436" s="97">
        <f t="shared" si="571"/>
        <v>587000</v>
      </c>
      <c r="X436" s="97">
        <f t="shared" si="537"/>
        <v>2795000</v>
      </c>
      <c r="Y436" s="97">
        <f t="shared" si="538"/>
        <v>26.838870750912232</v>
      </c>
      <c r="AA436" s="97">
        <f t="shared" si="572"/>
        <v>865000</v>
      </c>
      <c r="AB436" s="97">
        <f t="shared" si="572"/>
        <v>864000</v>
      </c>
      <c r="AC436" s="97">
        <f t="shared" si="572"/>
        <v>863000</v>
      </c>
      <c r="AD436" s="97">
        <f t="shared" si="540"/>
        <v>2592000</v>
      </c>
      <c r="AE436" s="97">
        <f t="shared" si="541"/>
        <v>24.889571730362974</v>
      </c>
      <c r="AG436" s="97">
        <f t="shared" si="542"/>
        <v>5387000</v>
      </c>
      <c r="AH436" s="97">
        <f t="shared" si="543"/>
        <v>51.728442481275209</v>
      </c>
      <c r="AJ436" s="97">
        <f t="shared" si="573"/>
        <v>872000</v>
      </c>
      <c r="AK436" s="97">
        <f t="shared" si="573"/>
        <v>870000</v>
      </c>
      <c r="AL436" s="97">
        <f t="shared" si="573"/>
        <v>865000</v>
      </c>
      <c r="AM436" s="97">
        <f t="shared" si="545"/>
        <v>2607000</v>
      </c>
      <c r="AN436" s="97">
        <f t="shared" si="546"/>
        <v>25.033608603802573</v>
      </c>
      <c r="AP436" s="97">
        <f t="shared" si="574"/>
        <v>776000</v>
      </c>
      <c r="AQ436" s="97">
        <f t="shared" si="574"/>
        <v>856000</v>
      </c>
      <c r="AR436" s="97">
        <f t="shared" si="574"/>
        <v>788000</v>
      </c>
      <c r="AS436" s="97">
        <f t="shared" si="548"/>
        <v>2420000</v>
      </c>
      <c r="AT436" s="97">
        <f t="shared" si="549"/>
        <v>23.237948914922221</v>
      </c>
      <c r="AV436" s="97">
        <f t="shared" si="550"/>
        <v>5027000</v>
      </c>
      <c r="AW436" s="97">
        <f t="shared" si="551"/>
        <v>48.271557518724791</v>
      </c>
      <c r="AY436" s="97">
        <f t="shared" si="552"/>
        <v>10414000</v>
      </c>
      <c r="AZ436" s="97">
        <f t="shared" si="553"/>
        <v>100</v>
      </c>
      <c r="BB436" s="44">
        <f t="shared" si="554"/>
        <v>0</v>
      </c>
      <c r="BC436" s="97">
        <f t="shared" si="555"/>
        <v>0</v>
      </c>
      <c r="BD436" s="97">
        <f t="shared" si="556"/>
        <v>10414000</v>
      </c>
      <c r="BE436" s="483"/>
      <c r="BF436" s="90">
        <f t="shared" si="499"/>
        <v>0</v>
      </c>
    </row>
    <row r="437" spans="1:58" s="185" customFormat="1" ht="30" customHeight="1" x14ac:dyDescent="0.2">
      <c r="A437" s="12"/>
      <c r="B437" s="3"/>
      <c r="C437" s="3"/>
      <c r="D437" s="8"/>
      <c r="E437" s="7"/>
      <c r="F437" s="17"/>
      <c r="G437" s="4">
        <v>1</v>
      </c>
      <c r="H437" s="5"/>
      <c r="I437" s="6"/>
      <c r="J437" s="7"/>
      <c r="K437" s="27"/>
      <c r="L437" s="142"/>
      <c r="M437" s="8"/>
      <c r="N437" s="31" t="s">
        <v>112</v>
      </c>
      <c r="O437" s="44">
        <v>5545000</v>
      </c>
      <c r="P437" s="97">
        <f>P438+P453+P465+P473</f>
        <v>0</v>
      </c>
      <c r="Q437" s="193">
        <f>Q438+Q453+Q465+Q473</f>
        <v>0</v>
      </c>
      <c r="R437" s="194">
        <f>R438+R453+R465+R473</f>
        <v>0</v>
      </c>
      <c r="S437" s="97">
        <f>S438+S453+S465+S473</f>
        <v>10414000</v>
      </c>
      <c r="T437" s="97"/>
      <c r="U437" s="97">
        <f>U438+U453+U465+U473</f>
        <v>1620000</v>
      </c>
      <c r="V437" s="97">
        <f>V438+V453+V465+V473</f>
        <v>588000</v>
      </c>
      <c r="W437" s="97">
        <f>W438+W453+W465+W473</f>
        <v>587000</v>
      </c>
      <c r="X437" s="97">
        <f t="shared" si="537"/>
        <v>2795000</v>
      </c>
      <c r="Y437" s="97">
        <f t="shared" si="538"/>
        <v>26.838870750912232</v>
      </c>
      <c r="Z437" s="90"/>
      <c r="AA437" s="97">
        <f>AA438+AA453+AA465+AA473</f>
        <v>865000</v>
      </c>
      <c r="AB437" s="97">
        <f>AB438+AB453+AB465+AB473</f>
        <v>864000</v>
      </c>
      <c r="AC437" s="97">
        <f>AC438+AC453+AC465+AC473</f>
        <v>863000</v>
      </c>
      <c r="AD437" s="97">
        <f t="shared" si="540"/>
        <v>2592000</v>
      </c>
      <c r="AE437" s="97">
        <f t="shared" si="541"/>
        <v>24.889571730362974</v>
      </c>
      <c r="AF437" s="90"/>
      <c r="AG437" s="97">
        <f t="shared" si="542"/>
        <v>5387000</v>
      </c>
      <c r="AH437" s="97">
        <f t="shared" si="543"/>
        <v>51.728442481275209</v>
      </c>
      <c r="AI437" s="90"/>
      <c r="AJ437" s="97">
        <f>AJ438+AJ453+AJ465+AJ473</f>
        <v>872000</v>
      </c>
      <c r="AK437" s="97">
        <f>AK438+AK453+AK465+AK473</f>
        <v>870000</v>
      </c>
      <c r="AL437" s="97">
        <f>AL438+AL453+AL465+AL473</f>
        <v>865000</v>
      </c>
      <c r="AM437" s="97">
        <f t="shared" si="545"/>
        <v>2607000</v>
      </c>
      <c r="AN437" s="97">
        <f t="shared" si="546"/>
        <v>25.033608603802573</v>
      </c>
      <c r="AO437" s="90"/>
      <c r="AP437" s="97">
        <f>AP438+AP453+AP465+AP473</f>
        <v>776000</v>
      </c>
      <c r="AQ437" s="97">
        <f>AQ438+AQ453+AQ465+AQ473</f>
        <v>856000</v>
      </c>
      <c r="AR437" s="97">
        <f>AR438+AR453+AR465+AR473</f>
        <v>788000</v>
      </c>
      <c r="AS437" s="97">
        <f t="shared" si="548"/>
        <v>2420000</v>
      </c>
      <c r="AT437" s="97">
        <f t="shared" si="549"/>
        <v>23.237948914922221</v>
      </c>
      <c r="AU437" s="184"/>
      <c r="AV437" s="97">
        <f t="shared" si="550"/>
        <v>5027000</v>
      </c>
      <c r="AW437" s="97">
        <f t="shared" si="551"/>
        <v>48.271557518724791</v>
      </c>
      <c r="AX437" s="184"/>
      <c r="AY437" s="97">
        <f t="shared" si="552"/>
        <v>10414000</v>
      </c>
      <c r="AZ437" s="97">
        <f t="shared" si="553"/>
        <v>100</v>
      </c>
      <c r="BA437" s="184"/>
      <c r="BB437" s="44">
        <f t="shared" si="554"/>
        <v>0</v>
      </c>
      <c r="BC437" s="97">
        <f t="shared" si="555"/>
        <v>0</v>
      </c>
      <c r="BD437" s="97">
        <f t="shared" si="556"/>
        <v>10414000</v>
      </c>
      <c r="BE437" s="483"/>
      <c r="BF437" s="90">
        <f t="shared" si="499"/>
        <v>0</v>
      </c>
    </row>
    <row r="438" spans="1:58" ht="30" customHeight="1" x14ac:dyDescent="0.2">
      <c r="A438" s="12"/>
      <c r="B438" s="3"/>
      <c r="C438" s="3"/>
      <c r="D438" s="8"/>
      <c r="E438" s="7"/>
      <c r="F438" s="17"/>
      <c r="G438" s="4"/>
      <c r="H438" s="93" t="s">
        <v>97</v>
      </c>
      <c r="I438" s="6"/>
      <c r="J438" s="7"/>
      <c r="K438" s="27"/>
      <c r="L438" s="142"/>
      <c r="M438" s="8"/>
      <c r="N438" s="31" t="s">
        <v>112</v>
      </c>
      <c r="O438" s="44">
        <v>5486000</v>
      </c>
      <c r="P438" s="97">
        <f>P439</f>
        <v>0</v>
      </c>
      <c r="Q438" s="193">
        <f>Q439</f>
        <v>0</v>
      </c>
      <c r="R438" s="194">
        <f>R439</f>
        <v>0</v>
      </c>
      <c r="S438" s="97">
        <f>S439</f>
        <v>10366000</v>
      </c>
      <c r="T438" s="97"/>
      <c r="U438" s="97">
        <f>U439</f>
        <v>1608000</v>
      </c>
      <c r="V438" s="97">
        <f>V439</f>
        <v>584000</v>
      </c>
      <c r="W438" s="97">
        <f>W439</f>
        <v>585000</v>
      </c>
      <c r="X438" s="97">
        <f t="shared" si="537"/>
        <v>2777000</v>
      </c>
      <c r="Y438" s="97">
        <f t="shared" si="538"/>
        <v>26.789504148176732</v>
      </c>
      <c r="AA438" s="97">
        <f>AA439</f>
        <v>859000</v>
      </c>
      <c r="AB438" s="97">
        <f>AB439</f>
        <v>859000</v>
      </c>
      <c r="AC438" s="97">
        <f>AC439</f>
        <v>859000</v>
      </c>
      <c r="AD438" s="97">
        <f t="shared" si="540"/>
        <v>2577000</v>
      </c>
      <c r="AE438" s="97">
        <f t="shared" si="541"/>
        <v>24.860119621840632</v>
      </c>
      <c r="AG438" s="97">
        <f t="shared" si="542"/>
        <v>5354000</v>
      </c>
      <c r="AH438" s="97">
        <f t="shared" si="543"/>
        <v>51.649623770017364</v>
      </c>
      <c r="AJ438" s="97">
        <f>AJ439</f>
        <v>868000</v>
      </c>
      <c r="AK438" s="97">
        <f>AK439</f>
        <v>866000</v>
      </c>
      <c r="AL438" s="97">
        <f>AL439</f>
        <v>862000</v>
      </c>
      <c r="AM438" s="97">
        <f t="shared" si="545"/>
        <v>2596000</v>
      </c>
      <c r="AN438" s="97">
        <f t="shared" si="546"/>
        <v>25.043411151842562</v>
      </c>
      <c r="AP438" s="97">
        <f>AP439</f>
        <v>774000</v>
      </c>
      <c r="AQ438" s="97">
        <f>AQ439</f>
        <v>854000</v>
      </c>
      <c r="AR438" s="97">
        <f>AR439</f>
        <v>788000</v>
      </c>
      <c r="AS438" s="97">
        <f t="shared" si="548"/>
        <v>2416000</v>
      </c>
      <c r="AT438" s="97">
        <f t="shared" si="549"/>
        <v>23.306965078140074</v>
      </c>
      <c r="AV438" s="97">
        <f t="shared" si="550"/>
        <v>5012000</v>
      </c>
      <c r="AW438" s="97">
        <f t="shared" si="551"/>
        <v>48.350376229982636</v>
      </c>
      <c r="AY438" s="97">
        <f t="shared" si="552"/>
        <v>10366000</v>
      </c>
      <c r="AZ438" s="97">
        <f t="shared" si="553"/>
        <v>100</v>
      </c>
      <c r="BB438" s="44">
        <f t="shared" si="554"/>
        <v>0</v>
      </c>
      <c r="BC438" s="97">
        <f t="shared" si="555"/>
        <v>0</v>
      </c>
      <c r="BD438" s="97">
        <f t="shared" si="556"/>
        <v>10366000</v>
      </c>
      <c r="BE438" s="483"/>
      <c r="BF438" s="90">
        <f t="shared" si="499"/>
        <v>0</v>
      </c>
    </row>
    <row r="439" spans="1:58" ht="30" customHeight="1" thickBot="1" x14ac:dyDescent="0.25">
      <c r="A439" s="12"/>
      <c r="B439" s="3"/>
      <c r="C439" s="3"/>
      <c r="D439" s="8"/>
      <c r="E439" s="7"/>
      <c r="F439" s="3"/>
      <c r="G439" s="4"/>
      <c r="H439" s="5"/>
      <c r="I439" s="23">
        <v>2</v>
      </c>
      <c r="J439" s="7"/>
      <c r="K439" s="27"/>
      <c r="L439" s="142"/>
      <c r="M439" s="8"/>
      <c r="N439" s="30" t="s">
        <v>126</v>
      </c>
      <c r="O439" s="46">
        <v>5486000</v>
      </c>
      <c r="P439" s="100">
        <f>P440+P444+P448</f>
        <v>0</v>
      </c>
      <c r="Q439" s="202">
        <f>Q440+Q444+Q448</f>
        <v>0</v>
      </c>
      <c r="R439" s="203">
        <f>R440+R444+R448</f>
        <v>0</v>
      </c>
      <c r="S439" s="100">
        <f>S440+S444+S448</f>
        <v>10366000</v>
      </c>
      <c r="T439" s="100"/>
      <c r="U439" s="100">
        <f>U440+U444+U448</f>
        <v>1608000</v>
      </c>
      <c r="V439" s="100">
        <f>V440+V444+V448</f>
        <v>584000</v>
      </c>
      <c r="W439" s="100">
        <f>W440+W444+W448</f>
        <v>585000</v>
      </c>
      <c r="X439" s="100">
        <f t="shared" si="537"/>
        <v>2777000</v>
      </c>
      <c r="Y439" s="100">
        <f t="shared" si="538"/>
        <v>26.789504148176732</v>
      </c>
      <c r="AA439" s="100">
        <f>AA440+AA444+AA448</f>
        <v>859000</v>
      </c>
      <c r="AB439" s="100">
        <f>AB440+AB444+AB448</f>
        <v>859000</v>
      </c>
      <c r="AC439" s="100">
        <f>AC440+AC444+AC448</f>
        <v>859000</v>
      </c>
      <c r="AD439" s="100">
        <f t="shared" si="540"/>
        <v>2577000</v>
      </c>
      <c r="AE439" s="100">
        <f t="shared" si="541"/>
        <v>24.860119621840632</v>
      </c>
      <c r="AG439" s="100">
        <f t="shared" si="542"/>
        <v>5354000</v>
      </c>
      <c r="AH439" s="100">
        <f t="shared" si="543"/>
        <v>51.649623770017364</v>
      </c>
      <c r="AJ439" s="100">
        <f>AJ440+AJ444+AJ448</f>
        <v>868000</v>
      </c>
      <c r="AK439" s="100">
        <f>AK440+AK444+AK448</f>
        <v>866000</v>
      </c>
      <c r="AL439" s="100">
        <f>AL440+AL444+AL448</f>
        <v>862000</v>
      </c>
      <c r="AM439" s="100">
        <f t="shared" si="545"/>
        <v>2596000</v>
      </c>
      <c r="AN439" s="100">
        <f t="shared" si="546"/>
        <v>25.043411151842562</v>
      </c>
      <c r="AP439" s="100">
        <f>AP440+AP444+AP448</f>
        <v>774000</v>
      </c>
      <c r="AQ439" s="100">
        <f>AQ440+AQ444+AQ448</f>
        <v>854000</v>
      </c>
      <c r="AR439" s="100">
        <f>AR440+AR444+AR448</f>
        <v>788000</v>
      </c>
      <c r="AS439" s="100">
        <f t="shared" si="548"/>
        <v>2416000</v>
      </c>
      <c r="AT439" s="100">
        <f t="shared" si="549"/>
        <v>23.306965078140074</v>
      </c>
      <c r="AV439" s="100">
        <f t="shared" si="550"/>
        <v>5012000</v>
      </c>
      <c r="AW439" s="100">
        <f t="shared" si="551"/>
        <v>48.350376229982636</v>
      </c>
      <c r="AY439" s="100">
        <f t="shared" si="552"/>
        <v>10366000</v>
      </c>
      <c r="AZ439" s="100">
        <f t="shared" si="553"/>
        <v>100</v>
      </c>
      <c r="BB439" s="46">
        <f t="shared" si="554"/>
        <v>0</v>
      </c>
      <c r="BC439" s="100">
        <f t="shared" si="555"/>
        <v>0</v>
      </c>
      <c r="BD439" s="100">
        <f t="shared" si="556"/>
        <v>10366000</v>
      </c>
      <c r="BE439" s="483"/>
      <c r="BF439" s="90">
        <f t="shared" si="499"/>
        <v>0</v>
      </c>
    </row>
    <row r="440" spans="1:58" ht="30" customHeight="1" thickBot="1" x14ac:dyDescent="0.25">
      <c r="A440" s="12"/>
      <c r="B440" s="3"/>
      <c r="C440" s="3"/>
      <c r="D440" s="8"/>
      <c r="E440" s="7"/>
      <c r="F440" s="3"/>
      <c r="G440" s="4"/>
      <c r="H440" s="5"/>
      <c r="I440" s="6"/>
      <c r="J440" s="24" t="s">
        <v>74</v>
      </c>
      <c r="K440" s="27"/>
      <c r="L440" s="142"/>
      <c r="M440" s="8"/>
      <c r="N440" s="31" t="s">
        <v>24</v>
      </c>
      <c r="O440" s="107">
        <v>4540000</v>
      </c>
      <c r="P440" s="107">
        <f>P441+P442+P443</f>
        <v>0</v>
      </c>
      <c r="Q440" s="241">
        <f>Q441+Q442+Q443</f>
        <v>0</v>
      </c>
      <c r="R440" s="242">
        <f>R441+R442+R443</f>
        <v>0</v>
      </c>
      <c r="S440" s="107">
        <f>S441+S442+S443</f>
        <v>8992000</v>
      </c>
      <c r="T440" s="107"/>
      <c r="U440" s="107">
        <f>U441+U442+U443</f>
        <v>1406000</v>
      </c>
      <c r="V440" s="107">
        <f>V441+V442+V443</f>
        <v>501000</v>
      </c>
      <c r="W440" s="107">
        <f>W441+W442+W443</f>
        <v>501000</v>
      </c>
      <c r="X440" s="107">
        <f t="shared" si="537"/>
        <v>2408000</v>
      </c>
      <c r="Y440" s="107">
        <f t="shared" si="538"/>
        <v>26.77935943060498</v>
      </c>
      <c r="AA440" s="107">
        <f>AA441+AA442+AA443</f>
        <v>750000</v>
      </c>
      <c r="AB440" s="107">
        <f>AB441+AB442+AB443</f>
        <v>750000</v>
      </c>
      <c r="AC440" s="107">
        <f>AC441+AC442+AC443</f>
        <v>750000</v>
      </c>
      <c r="AD440" s="107">
        <f t="shared" si="540"/>
        <v>2250000</v>
      </c>
      <c r="AE440" s="96" t="e">
        <f t="shared" ref="AE440:AE447" si="575">AD440/(P440/100)</f>
        <v>#DIV/0!</v>
      </c>
      <c r="AG440" s="107">
        <f t="shared" si="542"/>
        <v>4658000</v>
      </c>
      <c r="AH440" s="107">
        <f t="shared" si="543"/>
        <v>51.801601423487547</v>
      </c>
      <c r="AJ440" s="107">
        <f>AJ441+AJ442+AJ443</f>
        <v>750000</v>
      </c>
      <c r="AK440" s="107">
        <f>AK441+AK442+AK443</f>
        <v>750000</v>
      </c>
      <c r="AL440" s="107">
        <f>AL441+AL442+AL443</f>
        <v>748000</v>
      </c>
      <c r="AM440" s="107">
        <f t="shared" si="545"/>
        <v>2248000</v>
      </c>
      <c r="AN440" s="96" t="e">
        <f t="shared" ref="AN440:AN447" si="576">AM440/(P440/100)</f>
        <v>#DIV/0!</v>
      </c>
      <c r="AP440" s="107">
        <f>AP441+AP442+AP443</f>
        <v>700000</v>
      </c>
      <c r="AQ440" s="107">
        <f>AQ441+AQ442+AQ443</f>
        <v>700000</v>
      </c>
      <c r="AR440" s="107">
        <f>AR441+AR442+AR443</f>
        <v>686000</v>
      </c>
      <c r="AS440" s="107">
        <f t="shared" si="548"/>
        <v>2086000</v>
      </c>
      <c r="AT440" s="96" t="e">
        <f t="shared" ref="AT440:AT447" si="577">AS440/(P440/100)</f>
        <v>#DIV/0!</v>
      </c>
      <c r="AV440" s="107">
        <f t="shared" si="550"/>
        <v>4334000</v>
      </c>
      <c r="AW440" s="107">
        <f t="shared" si="551"/>
        <v>48.198398576512453</v>
      </c>
      <c r="AY440" s="107">
        <f t="shared" si="552"/>
        <v>8992000</v>
      </c>
      <c r="AZ440" s="107">
        <f t="shared" si="553"/>
        <v>100</v>
      </c>
      <c r="BB440" s="48">
        <f t="shared" si="554"/>
        <v>0</v>
      </c>
      <c r="BC440" s="107">
        <f t="shared" si="555"/>
        <v>0</v>
      </c>
      <c r="BD440" s="107">
        <f t="shared" si="556"/>
        <v>8992000</v>
      </c>
      <c r="BE440" s="483"/>
      <c r="BF440" s="90">
        <f t="shared" si="499"/>
        <v>0</v>
      </c>
    </row>
    <row r="441" spans="1:58" ht="30" customHeight="1" thickBot="1" x14ac:dyDescent="0.25">
      <c r="A441" s="12"/>
      <c r="B441" s="3"/>
      <c r="C441" s="3"/>
      <c r="D441" s="8"/>
      <c r="E441" s="7"/>
      <c r="F441" s="3"/>
      <c r="G441" s="4"/>
      <c r="H441" s="5"/>
      <c r="I441" s="6"/>
      <c r="J441" s="7"/>
      <c r="K441" s="59">
        <v>1</v>
      </c>
      <c r="L441" s="142"/>
      <c r="M441" s="8"/>
      <c r="N441" s="41" t="s">
        <v>31</v>
      </c>
      <c r="O441" s="98">
        <v>4480000</v>
      </c>
      <c r="P441" s="98"/>
      <c r="Q441" s="98"/>
      <c r="R441" s="98"/>
      <c r="S441" s="332">
        <v>8950000</v>
      </c>
      <c r="T441" s="98"/>
      <c r="U441" s="332">
        <v>1400000</v>
      </c>
      <c r="V441" s="332">
        <v>500000</v>
      </c>
      <c r="W441" s="332">
        <v>500000</v>
      </c>
      <c r="X441" s="98">
        <f t="shared" si="537"/>
        <v>2400000</v>
      </c>
      <c r="Y441" s="98">
        <f t="shared" si="538"/>
        <v>26.815642458100559</v>
      </c>
      <c r="AA441" s="332">
        <v>743000</v>
      </c>
      <c r="AB441" s="332">
        <v>743000</v>
      </c>
      <c r="AC441" s="332">
        <v>743000</v>
      </c>
      <c r="AD441" s="98">
        <f>AA441+AB441+AC441</f>
        <v>2229000</v>
      </c>
      <c r="AE441" s="96" t="e">
        <f t="shared" si="575"/>
        <v>#DIV/0!</v>
      </c>
      <c r="AG441" s="98">
        <f t="shared" si="542"/>
        <v>4629000</v>
      </c>
      <c r="AH441" s="98">
        <f t="shared" si="543"/>
        <v>51.720670391061454</v>
      </c>
      <c r="AJ441" s="332">
        <v>745000</v>
      </c>
      <c r="AK441" s="332">
        <v>745000</v>
      </c>
      <c r="AL441" s="332">
        <v>745000</v>
      </c>
      <c r="AM441" s="98">
        <f>AJ441+AK441+AL441</f>
        <v>2235000</v>
      </c>
      <c r="AN441" s="96" t="e">
        <f t="shared" si="576"/>
        <v>#DIV/0!</v>
      </c>
      <c r="AP441" s="332">
        <v>700000</v>
      </c>
      <c r="AQ441" s="332">
        <v>700000</v>
      </c>
      <c r="AR441" s="332">
        <v>686000</v>
      </c>
      <c r="AS441" s="98">
        <f>AP441+AQ441+AR441</f>
        <v>2086000</v>
      </c>
      <c r="AT441" s="96" t="e">
        <f t="shared" si="577"/>
        <v>#DIV/0!</v>
      </c>
      <c r="AV441" s="98">
        <f t="shared" si="550"/>
        <v>4321000</v>
      </c>
      <c r="AW441" s="98">
        <f t="shared" si="551"/>
        <v>48.279329608938546</v>
      </c>
      <c r="AY441" s="98">
        <f t="shared" si="552"/>
        <v>8950000</v>
      </c>
      <c r="AZ441" s="98">
        <f t="shared" si="553"/>
        <v>100</v>
      </c>
      <c r="BB441" s="98">
        <f t="shared" si="554"/>
        <v>0</v>
      </c>
      <c r="BC441" s="98">
        <f t="shared" si="555"/>
        <v>0</v>
      </c>
      <c r="BD441" s="98">
        <f t="shared" si="556"/>
        <v>8950000</v>
      </c>
      <c r="BE441" s="483"/>
      <c r="BF441" s="90">
        <f t="shared" si="499"/>
        <v>0</v>
      </c>
    </row>
    <row r="442" spans="1:58" ht="30" customHeight="1" thickBot="1" x14ac:dyDescent="0.25">
      <c r="A442" s="12"/>
      <c r="B442" s="3"/>
      <c r="C442" s="3"/>
      <c r="D442" s="8"/>
      <c r="E442" s="7"/>
      <c r="F442" s="3"/>
      <c r="G442" s="4"/>
      <c r="H442" s="5"/>
      <c r="I442" s="6"/>
      <c r="J442" s="7"/>
      <c r="K442" s="59">
        <v>2</v>
      </c>
      <c r="L442" s="142"/>
      <c r="M442" s="8"/>
      <c r="N442" s="41" t="s">
        <v>53</v>
      </c>
      <c r="O442" s="98">
        <v>50000</v>
      </c>
      <c r="P442" s="98"/>
      <c r="Q442" s="98"/>
      <c r="R442" s="98"/>
      <c r="S442" s="332">
        <v>31000</v>
      </c>
      <c r="T442" s="98"/>
      <c r="U442" s="332">
        <v>4000</v>
      </c>
      <c r="V442" s="332">
        <v>0</v>
      </c>
      <c r="W442" s="332">
        <v>0</v>
      </c>
      <c r="X442" s="98">
        <f t="shared" si="537"/>
        <v>4000</v>
      </c>
      <c r="Y442" s="98">
        <f t="shared" si="538"/>
        <v>12.903225806451612</v>
      </c>
      <c r="AA442" s="332">
        <v>6000</v>
      </c>
      <c r="AB442" s="332">
        <v>6000</v>
      </c>
      <c r="AC442" s="332">
        <v>6000</v>
      </c>
      <c r="AD442" s="98">
        <f>AA442+AB442+AC442</f>
        <v>18000</v>
      </c>
      <c r="AE442" s="96" t="e">
        <f t="shared" si="575"/>
        <v>#DIV/0!</v>
      </c>
      <c r="AG442" s="98">
        <f t="shared" si="542"/>
        <v>22000</v>
      </c>
      <c r="AH442" s="98">
        <f t="shared" si="543"/>
        <v>70.967741935483872</v>
      </c>
      <c r="AJ442" s="332">
        <v>3000</v>
      </c>
      <c r="AK442" s="332">
        <v>3000</v>
      </c>
      <c r="AL442" s="332">
        <v>3000</v>
      </c>
      <c r="AM442" s="98">
        <f>AJ442+AK442+AL442</f>
        <v>9000</v>
      </c>
      <c r="AN442" s="96" t="e">
        <f t="shared" si="576"/>
        <v>#DIV/0!</v>
      </c>
      <c r="AP442" s="332"/>
      <c r="AQ442" s="332"/>
      <c r="AR442" s="332"/>
      <c r="AS442" s="98">
        <f>AP442+AQ442+AR442</f>
        <v>0</v>
      </c>
      <c r="AT442" s="96" t="e">
        <f t="shared" si="577"/>
        <v>#DIV/0!</v>
      </c>
      <c r="AV442" s="98">
        <f t="shared" si="550"/>
        <v>9000</v>
      </c>
      <c r="AW442" s="98">
        <f t="shared" si="551"/>
        <v>29.032258064516128</v>
      </c>
      <c r="AY442" s="98">
        <f t="shared" si="552"/>
        <v>31000</v>
      </c>
      <c r="AZ442" s="98">
        <f t="shared" si="553"/>
        <v>100</v>
      </c>
      <c r="BB442" s="98">
        <f t="shared" si="554"/>
        <v>0</v>
      </c>
      <c r="BC442" s="98">
        <f t="shared" si="555"/>
        <v>0</v>
      </c>
      <c r="BD442" s="98">
        <f t="shared" si="556"/>
        <v>31000</v>
      </c>
      <c r="BE442" s="483"/>
      <c r="BF442" s="90">
        <f t="shared" si="499"/>
        <v>0</v>
      </c>
    </row>
    <row r="443" spans="1:58" ht="30" customHeight="1" thickBot="1" x14ac:dyDescent="0.25">
      <c r="A443" s="12"/>
      <c r="B443" s="3"/>
      <c r="C443" s="3"/>
      <c r="D443" s="8"/>
      <c r="E443" s="7"/>
      <c r="F443" s="3"/>
      <c r="G443" s="4"/>
      <c r="H443" s="5"/>
      <c r="I443" s="6"/>
      <c r="J443" s="7"/>
      <c r="K443" s="59">
        <v>4</v>
      </c>
      <c r="L443" s="142"/>
      <c r="M443" s="8"/>
      <c r="N443" s="41" t="s">
        <v>67</v>
      </c>
      <c r="O443" s="98">
        <v>10000</v>
      </c>
      <c r="P443" s="98"/>
      <c r="Q443" s="98"/>
      <c r="R443" s="98"/>
      <c r="S443" s="332">
        <v>11000</v>
      </c>
      <c r="T443" s="98"/>
      <c r="U443" s="332">
        <v>2000</v>
      </c>
      <c r="V443" s="332">
        <v>1000</v>
      </c>
      <c r="W443" s="332">
        <v>1000</v>
      </c>
      <c r="X443" s="98">
        <f t="shared" si="537"/>
        <v>4000</v>
      </c>
      <c r="Y443" s="98">
        <f t="shared" si="538"/>
        <v>36.363636363636367</v>
      </c>
      <c r="AA443" s="332">
        <v>1000</v>
      </c>
      <c r="AB443" s="332">
        <v>1000</v>
      </c>
      <c r="AC443" s="332">
        <v>1000</v>
      </c>
      <c r="AD443" s="98">
        <f>AA443+AB443+AC443</f>
        <v>3000</v>
      </c>
      <c r="AE443" s="96" t="e">
        <f t="shared" si="575"/>
        <v>#DIV/0!</v>
      </c>
      <c r="AG443" s="98">
        <f t="shared" si="542"/>
        <v>7000</v>
      </c>
      <c r="AH443" s="98">
        <f t="shared" si="543"/>
        <v>63.636363636363633</v>
      </c>
      <c r="AJ443" s="332">
        <v>2000</v>
      </c>
      <c r="AK443" s="332">
        <v>2000</v>
      </c>
      <c r="AL443" s="332">
        <v>0</v>
      </c>
      <c r="AM443" s="98">
        <f>AJ443+AK443+AL443</f>
        <v>4000</v>
      </c>
      <c r="AN443" s="96" t="e">
        <f t="shared" si="576"/>
        <v>#DIV/0!</v>
      </c>
      <c r="AP443" s="332"/>
      <c r="AQ443" s="332"/>
      <c r="AR443" s="332"/>
      <c r="AS443" s="98">
        <f>AP443+AQ443+AR443</f>
        <v>0</v>
      </c>
      <c r="AT443" s="96" t="e">
        <f t="shared" si="577"/>
        <v>#DIV/0!</v>
      </c>
      <c r="AV443" s="98">
        <f t="shared" si="550"/>
        <v>4000</v>
      </c>
      <c r="AW443" s="98">
        <f t="shared" si="551"/>
        <v>36.363636363636367</v>
      </c>
      <c r="AY443" s="98">
        <f t="shared" si="552"/>
        <v>11000</v>
      </c>
      <c r="AZ443" s="98">
        <f t="shared" si="553"/>
        <v>100</v>
      </c>
      <c r="BB443" s="98">
        <f t="shared" si="554"/>
        <v>0</v>
      </c>
      <c r="BC443" s="98">
        <f t="shared" si="555"/>
        <v>0</v>
      </c>
      <c r="BD443" s="98">
        <f t="shared" si="556"/>
        <v>11000</v>
      </c>
      <c r="BE443" s="483"/>
      <c r="BF443" s="90">
        <f t="shared" si="499"/>
        <v>0</v>
      </c>
    </row>
    <row r="444" spans="1:58" ht="30" customHeight="1" thickBot="1" x14ac:dyDescent="0.25">
      <c r="A444" s="12"/>
      <c r="B444" s="3"/>
      <c r="C444" s="3"/>
      <c r="D444" s="8"/>
      <c r="E444" s="7"/>
      <c r="F444" s="3"/>
      <c r="G444" s="4"/>
      <c r="H444" s="5"/>
      <c r="I444" s="6"/>
      <c r="J444" s="24" t="s">
        <v>68</v>
      </c>
      <c r="K444" s="27"/>
      <c r="L444" s="142"/>
      <c r="M444" s="8"/>
      <c r="N444" s="31" t="s">
        <v>32</v>
      </c>
      <c r="O444" s="97">
        <v>861000</v>
      </c>
      <c r="P444" s="97">
        <f>P445+P446+P447</f>
        <v>0</v>
      </c>
      <c r="Q444" s="193">
        <f>Q445+Q446+Q447</f>
        <v>0</v>
      </c>
      <c r="R444" s="194">
        <f>R445+R446+R447</f>
        <v>0</v>
      </c>
      <c r="S444" s="97">
        <f>S445+S446+S447</f>
        <v>1311000</v>
      </c>
      <c r="T444" s="97"/>
      <c r="U444" s="97">
        <f>U445+U446+U447</f>
        <v>196000</v>
      </c>
      <c r="V444" s="97">
        <f>V445+V446+V447</f>
        <v>80000</v>
      </c>
      <c r="W444" s="97">
        <f>W445+W446+W447</f>
        <v>80000</v>
      </c>
      <c r="X444" s="97">
        <f t="shared" si="537"/>
        <v>356000</v>
      </c>
      <c r="Y444" s="97">
        <f t="shared" si="538"/>
        <v>27.15484363081617</v>
      </c>
      <c r="AA444" s="97">
        <f>AA445+AA446+AA447</f>
        <v>102000</v>
      </c>
      <c r="AB444" s="97">
        <f>AB445+AB446+AB447</f>
        <v>103000</v>
      </c>
      <c r="AC444" s="97">
        <f>AC445+AC446+AC447</f>
        <v>102000</v>
      </c>
      <c r="AD444" s="97">
        <f t="shared" si="540"/>
        <v>307000</v>
      </c>
      <c r="AE444" s="96" t="e">
        <f t="shared" si="575"/>
        <v>#DIV/0!</v>
      </c>
      <c r="AG444" s="97">
        <f t="shared" si="542"/>
        <v>663000</v>
      </c>
      <c r="AH444" s="97">
        <f t="shared" si="543"/>
        <v>50.572082379862699</v>
      </c>
      <c r="AJ444" s="97">
        <f>AJ445+AJ446+AJ447</f>
        <v>112000</v>
      </c>
      <c r="AK444" s="97">
        <f>AK445+AK446+AK447</f>
        <v>111000</v>
      </c>
      <c r="AL444" s="97">
        <f>AL445+AL446+AL447</f>
        <v>110000</v>
      </c>
      <c r="AM444" s="97">
        <f t="shared" si="545"/>
        <v>333000</v>
      </c>
      <c r="AN444" s="96" t="e">
        <f t="shared" si="576"/>
        <v>#DIV/0!</v>
      </c>
      <c r="AP444" s="97">
        <f>AP445+AP446+AP447</f>
        <v>70000</v>
      </c>
      <c r="AQ444" s="97">
        <f>AQ445+AQ446+AQ447</f>
        <v>150000</v>
      </c>
      <c r="AR444" s="97">
        <f>AR445+AR446+AR447</f>
        <v>95000</v>
      </c>
      <c r="AS444" s="97">
        <f t="shared" si="548"/>
        <v>315000</v>
      </c>
      <c r="AT444" s="96" t="e">
        <f t="shared" si="577"/>
        <v>#DIV/0!</v>
      </c>
      <c r="AV444" s="97">
        <f t="shared" si="550"/>
        <v>648000</v>
      </c>
      <c r="AW444" s="97">
        <f t="shared" si="551"/>
        <v>49.427917620137301</v>
      </c>
      <c r="AY444" s="97">
        <f t="shared" si="552"/>
        <v>1311000</v>
      </c>
      <c r="AZ444" s="97">
        <f t="shared" si="553"/>
        <v>100</v>
      </c>
      <c r="BB444" s="44">
        <f t="shared" si="554"/>
        <v>0</v>
      </c>
      <c r="BC444" s="97">
        <f t="shared" si="555"/>
        <v>0</v>
      </c>
      <c r="BD444" s="97">
        <f t="shared" si="556"/>
        <v>1311000</v>
      </c>
      <c r="BE444" s="483"/>
      <c r="BF444" s="90">
        <f t="shared" si="499"/>
        <v>0</v>
      </c>
    </row>
    <row r="445" spans="1:58" ht="30" customHeight="1" thickBot="1" x14ac:dyDescent="0.25">
      <c r="A445" s="12"/>
      <c r="B445" s="3"/>
      <c r="C445" s="3"/>
      <c r="D445" s="8"/>
      <c r="E445" s="7"/>
      <c r="F445" s="3"/>
      <c r="G445" s="4"/>
      <c r="H445" s="5"/>
      <c r="I445" s="6"/>
      <c r="J445" s="7"/>
      <c r="K445" s="59">
        <v>1</v>
      </c>
      <c r="L445" s="142"/>
      <c r="M445" s="8"/>
      <c r="N445" s="41" t="s">
        <v>31</v>
      </c>
      <c r="O445" s="98">
        <v>850000</v>
      </c>
      <c r="P445" s="98"/>
      <c r="Q445" s="98"/>
      <c r="R445" s="98"/>
      <c r="S445" s="332">
        <v>1300000</v>
      </c>
      <c r="T445" s="98"/>
      <c r="U445" s="332">
        <v>195000</v>
      </c>
      <c r="V445" s="332">
        <v>80000</v>
      </c>
      <c r="W445" s="332">
        <v>80000</v>
      </c>
      <c r="X445" s="98">
        <f t="shared" si="537"/>
        <v>355000</v>
      </c>
      <c r="Y445" s="98">
        <f t="shared" si="538"/>
        <v>27.307692307692307</v>
      </c>
      <c r="AA445" s="332">
        <v>100000</v>
      </c>
      <c r="AB445" s="332">
        <v>100000</v>
      </c>
      <c r="AC445" s="332">
        <v>100000</v>
      </c>
      <c r="AD445" s="98">
        <f t="shared" ref="AD445:AD452" si="578">AA445+AB445+AC445</f>
        <v>300000</v>
      </c>
      <c r="AE445" s="96" t="e">
        <f t="shared" si="575"/>
        <v>#DIV/0!</v>
      </c>
      <c r="AG445" s="98">
        <f t="shared" si="542"/>
        <v>655000</v>
      </c>
      <c r="AH445" s="98">
        <f t="shared" si="543"/>
        <v>50.384615384615387</v>
      </c>
      <c r="AJ445" s="332">
        <v>110000</v>
      </c>
      <c r="AK445" s="332">
        <v>110000</v>
      </c>
      <c r="AL445" s="332">
        <v>110000</v>
      </c>
      <c r="AM445" s="98">
        <f t="shared" ref="AM445:AM452" si="579">AJ445+AK445+AL445</f>
        <v>330000</v>
      </c>
      <c r="AN445" s="96" t="e">
        <f t="shared" si="576"/>
        <v>#DIV/0!</v>
      </c>
      <c r="AP445" s="332">
        <v>70000</v>
      </c>
      <c r="AQ445" s="332">
        <v>150000</v>
      </c>
      <c r="AR445" s="332">
        <v>95000</v>
      </c>
      <c r="AS445" s="98">
        <f t="shared" ref="AS445:AS452" si="580">AP445+AQ445+AR445</f>
        <v>315000</v>
      </c>
      <c r="AT445" s="96" t="e">
        <f t="shared" si="577"/>
        <v>#DIV/0!</v>
      </c>
      <c r="AV445" s="98">
        <f t="shared" si="550"/>
        <v>645000</v>
      </c>
      <c r="AW445" s="98">
        <f t="shared" si="551"/>
        <v>49.615384615384613</v>
      </c>
      <c r="AY445" s="98">
        <f t="shared" si="552"/>
        <v>1300000</v>
      </c>
      <c r="AZ445" s="98">
        <f t="shared" si="553"/>
        <v>100</v>
      </c>
      <c r="BB445" s="98">
        <f t="shared" si="554"/>
        <v>0</v>
      </c>
      <c r="BC445" s="98">
        <f t="shared" si="555"/>
        <v>0</v>
      </c>
      <c r="BD445" s="98">
        <f t="shared" si="556"/>
        <v>1300000</v>
      </c>
      <c r="BE445" s="483"/>
      <c r="BF445" s="90">
        <f t="shared" si="499"/>
        <v>0</v>
      </c>
    </row>
    <row r="446" spans="1:58" ht="30" customHeight="1" thickBot="1" x14ac:dyDescent="0.25">
      <c r="A446" s="12"/>
      <c r="B446" s="3"/>
      <c r="C446" s="3"/>
      <c r="D446" s="8"/>
      <c r="E446" s="7"/>
      <c r="F446" s="3"/>
      <c r="G446" s="4"/>
      <c r="H446" s="5"/>
      <c r="I446" s="6"/>
      <c r="J446" s="7"/>
      <c r="K446" s="59">
        <v>2</v>
      </c>
      <c r="L446" s="142"/>
      <c r="M446" s="8"/>
      <c r="N446" s="41" t="s">
        <v>53</v>
      </c>
      <c r="O446" s="98">
        <v>9000</v>
      </c>
      <c r="P446" s="98"/>
      <c r="Q446" s="98"/>
      <c r="R446" s="98"/>
      <c r="S446" s="332">
        <v>10000</v>
      </c>
      <c r="T446" s="98"/>
      <c r="U446" s="332">
        <v>1000</v>
      </c>
      <c r="V446" s="332">
        <v>0</v>
      </c>
      <c r="W446" s="332">
        <v>0</v>
      </c>
      <c r="X446" s="98">
        <f t="shared" si="537"/>
        <v>1000</v>
      </c>
      <c r="Y446" s="98">
        <f t="shared" si="538"/>
        <v>10</v>
      </c>
      <c r="AA446" s="332">
        <v>2000</v>
      </c>
      <c r="AB446" s="332">
        <v>2000</v>
      </c>
      <c r="AC446" s="332">
        <v>2000</v>
      </c>
      <c r="AD446" s="98">
        <f t="shared" si="578"/>
        <v>6000</v>
      </c>
      <c r="AE446" s="96" t="e">
        <f t="shared" si="575"/>
        <v>#DIV/0!</v>
      </c>
      <c r="AG446" s="98">
        <f t="shared" si="542"/>
        <v>7000</v>
      </c>
      <c r="AH446" s="98">
        <f t="shared" si="543"/>
        <v>70</v>
      </c>
      <c r="AJ446" s="332">
        <v>2000</v>
      </c>
      <c r="AK446" s="332">
        <v>1000</v>
      </c>
      <c r="AL446" s="332">
        <v>0</v>
      </c>
      <c r="AM446" s="98">
        <f t="shared" si="579"/>
        <v>3000</v>
      </c>
      <c r="AN446" s="96" t="e">
        <f t="shared" si="576"/>
        <v>#DIV/0!</v>
      </c>
      <c r="AP446" s="332">
        <v>0</v>
      </c>
      <c r="AQ446" s="332">
        <v>0</v>
      </c>
      <c r="AR446" s="332">
        <v>0</v>
      </c>
      <c r="AS446" s="98">
        <f t="shared" si="580"/>
        <v>0</v>
      </c>
      <c r="AT446" s="96" t="e">
        <f t="shared" si="577"/>
        <v>#DIV/0!</v>
      </c>
      <c r="AV446" s="98">
        <f t="shared" si="550"/>
        <v>3000</v>
      </c>
      <c r="AW446" s="98">
        <f t="shared" si="551"/>
        <v>30</v>
      </c>
      <c r="AY446" s="98">
        <f t="shared" si="552"/>
        <v>10000</v>
      </c>
      <c r="AZ446" s="98">
        <f t="shared" si="553"/>
        <v>100</v>
      </c>
      <c r="BB446" s="98">
        <f t="shared" si="554"/>
        <v>0</v>
      </c>
      <c r="BC446" s="98">
        <f t="shared" si="555"/>
        <v>0</v>
      </c>
      <c r="BD446" s="98">
        <f t="shared" si="556"/>
        <v>10000</v>
      </c>
      <c r="BE446" s="483"/>
      <c r="BF446" s="90">
        <f t="shared" si="499"/>
        <v>0</v>
      </c>
    </row>
    <row r="447" spans="1:58" ht="30" customHeight="1" x14ac:dyDescent="0.2">
      <c r="A447" s="12"/>
      <c r="B447" s="3"/>
      <c r="C447" s="3"/>
      <c r="D447" s="8"/>
      <c r="E447" s="7"/>
      <c r="F447" s="3"/>
      <c r="G447" s="4"/>
      <c r="H447" s="5"/>
      <c r="I447" s="6"/>
      <c r="J447" s="7"/>
      <c r="K447" s="59">
        <v>4</v>
      </c>
      <c r="L447" s="142"/>
      <c r="M447" s="8"/>
      <c r="N447" s="41" t="s">
        <v>67</v>
      </c>
      <c r="O447" s="98">
        <v>2000</v>
      </c>
      <c r="P447" s="98"/>
      <c r="Q447" s="98"/>
      <c r="R447" s="98"/>
      <c r="S447" s="332">
        <v>1000</v>
      </c>
      <c r="T447" s="98"/>
      <c r="U447" s="332"/>
      <c r="V447" s="332">
        <v>0</v>
      </c>
      <c r="W447" s="332"/>
      <c r="X447" s="98">
        <f t="shared" si="537"/>
        <v>0</v>
      </c>
      <c r="Y447" s="98">
        <f t="shared" si="538"/>
        <v>0</v>
      </c>
      <c r="AA447" s="332">
        <v>0</v>
      </c>
      <c r="AB447" s="332">
        <v>1000</v>
      </c>
      <c r="AC447" s="332">
        <v>0</v>
      </c>
      <c r="AD447" s="98">
        <f t="shared" si="578"/>
        <v>1000</v>
      </c>
      <c r="AE447" s="96" t="e">
        <f t="shared" si="575"/>
        <v>#DIV/0!</v>
      </c>
      <c r="AG447" s="98">
        <f t="shared" si="542"/>
        <v>1000</v>
      </c>
      <c r="AH447" s="98">
        <f t="shared" si="543"/>
        <v>100</v>
      </c>
      <c r="AJ447" s="332"/>
      <c r="AK447" s="332"/>
      <c r="AL447" s="332"/>
      <c r="AM447" s="98">
        <f t="shared" si="579"/>
        <v>0</v>
      </c>
      <c r="AN447" s="96" t="e">
        <f t="shared" si="576"/>
        <v>#DIV/0!</v>
      </c>
      <c r="AP447" s="332"/>
      <c r="AQ447" s="332"/>
      <c r="AR447" s="332"/>
      <c r="AS447" s="98">
        <f t="shared" si="580"/>
        <v>0</v>
      </c>
      <c r="AT447" s="96" t="e">
        <f t="shared" si="577"/>
        <v>#DIV/0!</v>
      </c>
      <c r="AV447" s="98">
        <f t="shared" si="550"/>
        <v>0</v>
      </c>
      <c r="AW447" s="98">
        <f t="shared" si="551"/>
        <v>0</v>
      </c>
      <c r="AY447" s="98">
        <f t="shared" si="552"/>
        <v>1000</v>
      </c>
      <c r="AZ447" s="98">
        <f t="shared" si="553"/>
        <v>100</v>
      </c>
      <c r="BB447" s="98">
        <f t="shared" si="554"/>
        <v>0</v>
      </c>
      <c r="BC447" s="98">
        <f t="shared" si="555"/>
        <v>0</v>
      </c>
      <c r="BD447" s="98">
        <f t="shared" si="556"/>
        <v>1000</v>
      </c>
      <c r="BE447" s="483"/>
      <c r="BF447" s="90">
        <f t="shared" si="499"/>
        <v>0</v>
      </c>
    </row>
    <row r="448" spans="1:58" ht="30" customHeight="1" x14ac:dyDescent="0.2">
      <c r="A448" s="12"/>
      <c r="B448" s="3"/>
      <c r="C448" s="3"/>
      <c r="D448" s="8"/>
      <c r="E448" s="7"/>
      <c r="F448" s="3"/>
      <c r="G448" s="4"/>
      <c r="H448" s="5"/>
      <c r="I448" s="6"/>
      <c r="J448" s="24" t="s">
        <v>69</v>
      </c>
      <c r="K448" s="27"/>
      <c r="L448" s="142"/>
      <c r="M448" s="8"/>
      <c r="N448" s="31" t="s">
        <v>16</v>
      </c>
      <c r="O448" s="48">
        <v>85000</v>
      </c>
      <c r="P448" s="107">
        <f>P449+P450+P451+P452</f>
        <v>0</v>
      </c>
      <c r="Q448" s="241">
        <f>Q449+Q450+Q451+Q452</f>
        <v>0</v>
      </c>
      <c r="R448" s="242">
        <f>R449+R450+R451+R452</f>
        <v>0</v>
      </c>
      <c r="S448" s="107">
        <f>S449+S450+S451+S452</f>
        <v>63000</v>
      </c>
      <c r="T448" s="107"/>
      <c r="U448" s="107">
        <f>U449+U450+U451+U452</f>
        <v>6000</v>
      </c>
      <c r="V448" s="107">
        <f>V449+V450+V451+V452</f>
        <v>3000</v>
      </c>
      <c r="W448" s="107">
        <f>W449+W450+W451+W452</f>
        <v>4000</v>
      </c>
      <c r="X448" s="107">
        <f t="shared" si="537"/>
        <v>13000</v>
      </c>
      <c r="Y448" s="107">
        <f t="shared" si="538"/>
        <v>20.634920634920636</v>
      </c>
      <c r="AA448" s="107">
        <f>AA449+AA450+AA451+AA452</f>
        <v>7000</v>
      </c>
      <c r="AB448" s="107">
        <f>AB449+AB450+AB451+AB452</f>
        <v>6000</v>
      </c>
      <c r="AC448" s="107">
        <f>AC449+AC450+AC451+AC452</f>
        <v>7000</v>
      </c>
      <c r="AD448" s="107">
        <f t="shared" si="578"/>
        <v>20000</v>
      </c>
      <c r="AE448" s="107">
        <f>AD448/(S448/100)</f>
        <v>31.746031746031747</v>
      </c>
      <c r="AG448" s="107">
        <f t="shared" si="542"/>
        <v>33000</v>
      </c>
      <c r="AH448" s="107">
        <f t="shared" si="543"/>
        <v>52.38095238095238</v>
      </c>
      <c r="AJ448" s="107">
        <f>AJ449+AJ450+AJ451+AJ452</f>
        <v>6000</v>
      </c>
      <c r="AK448" s="107">
        <f>AK449+AK450+AK451+AK452</f>
        <v>5000</v>
      </c>
      <c r="AL448" s="107">
        <f>AL449+AL450+AL451+AL452</f>
        <v>4000</v>
      </c>
      <c r="AM448" s="107">
        <f t="shared" si="579"/>
        <v>15000</v>
      </c>
      <c r="AN448" s="107">
        <f>AM448/(S448/100)</f>
        <v>23.80952380952381</v>
      </c>
      <c r="AP448" s="107">
        <f>AP449+AP450+AP451+AP452</f>
        <v>4000</v>
      </c>
      <c r="AQ448" s="107">
        <f>AQ449+AQ450+AQ451+AQ452</f>
        <v>4000</v>
      </c>
      <c r="AR448" s="107">
        <f>AR449+AR450+AR451+AR452</f>
        <v>7000</v>
      </c>
      <c r="AS448" s="107">
        <f t="shared" si="580"/>
        <v>15000</v>
      </c>
      <c r="AT448" s="107">
        <f>AS448/(S448/100)</f>
        <v>23.80952380952381</v>
      </c>
      <c r="AV448" s="107">
        <f t="shared" si="550"/>
        <v>30000</v>
      </c>
      <c r="AW448" s="107">
        <f t="shared" si="551"/>
        <v>47.61904761904762</v>
      </c>
      <c r="AY448" s="107">
        <f t="shared" si="552"/>
        <v>63000</v>
      </c>
      <c r="AZ448" s="107">
        <f t="shared" si="553"/>
        <v>100</v>
      </c>
      <c r="BB448" s="48">
        <f t="shared" si="554"/>
        <v>0</v>
      </c>
      <c r="BC448" s="107">
        <f t="shared" si="555"/>
        <v>0</v>
      </c>
      <c r="BD448" s="107">
        <f t="shared" si="556"/>
        <v>63000</v>
      </c>
      <c r="BE448" s="483"/>
      <c r="BF448" s="90">
        <f t="shared" si="499"/>
        <v>0</v>
      </c>
    </row>
    <row r="449" spans="1:58" ht="30" customHeight="1" x14ac:dyDescent="0.2">
      <c r="A449" s="12"/>
      <c r="B449" s="3"/>
      <c r="C449" s="3"/>
      <c r="D449" s="8"/>
      <c r="E449" s="7"/>
      <c r="F449" s="3"/>
      <c r="G449" s="4"/>
      <c r="H449" s="5"/>
      <c r="I449" s="6"/>
      <c r="J449" s="7"/>
      <c r="K449" s="59">
        <v>2</v>
      </c>
      <c r="L449" s="142"/>
      <c r="M449" s="8"/>
      <c r="N449" s="41" t="s">
        <v>17</v>
      </c>
      <c r="O449" s="45">
        <v>3000</v>
      </c>
      <c r="P449" s="98"/>
      <c r="Q449" s="98"/>
      <c r="R449" s="98"/>
      <c r="S449" s="332">
        <v>5000</v>
      </c>
      <c r="T449" s="98"/>
      <c r="U449" s="332"/>
      <c r="V449" s="332">
        <v>1000</v>
      </c>
      <c r="W449" s="332">
        <v>0</v>
      </c>
      <c r="X449" s="98">
        <f t="shared" si="537"/>
        <v>1000</v>
      </c>
      <c r="Y449" s="98">
        <f t="shared" si="538"/>
        <v>20</v>
      </c>
      <c r="AA449" s="332">
        <v>1000</v>
      </c>
      <c r="AB449" s="332">
        <v>1000</v>
      </c>
      <c r="AC449" s="332">
        <v>2000</v>
      </c>
      <c r="AD449" s="98">
        <f t="shared" si="578"/>
        <v>4000</v>
      </c>
      <c r="AE449" s="98">
        <f>AD449/(S449/100)</f>
        <v>80</v>
      </c>
      <c r="AG449" s="98">
        <f t="shared" si="542"/>
        <v>5000</v>
      </c>
      <c r="AH449" s="98">
        <f t="shared" si="543"/>
        <v>100</v>
      </c>
      <c r="AJ449" s="332">
        <v>0</v>
      </c>
      <c r="AK449" s="332">
        <v>0</v>
      </c>
      <c r="AL449" s="332">
        <v>0</v>
      </c>
      <c r="AM449" s="98">
        <f t="shared" si="579"/>
        <v>0</v>
      </c>
      <c r="AN449" s="98">
        <f>AM449/(S449/100)</f>
        <v>0</v>
      </c>
      <c r="AP449" s="332">
        <v>0</v>
      </c>
      <c r="AQ449" s="332">
        <v>0</v>
      </c>
      <c r="AR449" s="332">
        <v>0</v>
      </c>
      <c r="AS449" s="98">
        <f t="shared" si="580"/>
        <v>0</v>
      </c>
      <c r="AT449" s="98">
        <f>AS449/(S449/100)</f>
        <v>0</v>
      </c>
      <c r="AV449" s="98">
        <f t="shared" si="550"/>
        <v>0</v>
      </c>
      <c r="AW449" s="98">
        <f t="shared" si="551"/>
        <v>0</v>
      </c>
      <c r="AY449" s="98">
        <f t="shared" si="552"/>
        <v>5000</v>
      </c>
      <c r="AZ449" s="98">
        <f t="shared" si="553"/>
        <v>100</v>
      </c>
      <c r="BB449" s="98">
        <f t="shared" si="554"/>
        <v>0</v>
      </c>
      <c r="BC449" s="98">
        <f t="shared" si="555"/>
        <v>0</v>
      </c>
      <c r="BD449" s="98">
        <f t="shared" si="556"/>
        <v>5000</v>
      </c>
      <c r="BE449" s="483"/>
      <c r="BF449" s="90">
        <f t="shared" si="499"/>
        <v>0</v>
      </c>
    </row>
    <row r="450" spans="1:58" ht="30" customHeight="1" x14ac:dyDescent="0.2">
      <c r="A450" s="12"/>
      <c r="B450" s="3"/>
      <c r="C450" s="3"/>
      <c r="D450" s="8"/>
      <c r="E450" s="7"/>
      <c r="F450" s="3"/>
      <c r="G450" s="4"/>
      <c r="H450" s="5"/>
      <c r="I450" s="6"/>
      <c r="J450" s="7"/>
      <c r="K450" s="59">
        <v>3</v>
      </c>
      <c r="L450" s="142"/>
      <c r="M450" s="8"/>
      <c r="N450" s="41" t="s">
        <v>18</v>
      </c>
      <c r="O450" s="45">
        <v>70000</v>
      </c>
      <c r="P450" s="98"/>
      <c r="Q450" s="98"/>
      <c r="R450" s="98"/>
      <c r="S450" s="332">
        <v>51000</v>
      </c>
      <c r="T450" s="98"/>
      <c r="U450" s="332">
        <v>4000</v>
      </c>
      <c r="V450" s="332">
        <v>2000</v>
      </c>
      <c r="W450" s="332">
        <v>2000</v>
      </c>
      <c r="X450" s="98">
        <f t="shared" si="537"/>
        <v>8000</v>
      </c>
      <c r="Y450" s="98">
        <f t="shared" si="538"/>
        <v>15.686274509803921</v>
      </c>
      <c r="AA450" s="332">
        <v>5000</v>
      </c>
      <c r="AB450" s="332">
        <v>5000</v>
      </c>
      <c r="AC450" s="332">
        <v>5000</v>
      </c>
      <c r="AD450" s="98">
        <f t="shared" si="578"/>
        <v>15000</v>
      </c>
      <c r="AE450" s="98">
        <f>AD450/(S450/100)</f>
        <v>29.411764705882351</v>
      </c>
      <c r="AG450" s="98">
        <f t="shared" si="542"/>
        <v>23000</v>
      </c>
      <c r="AH450" s="98">
        <f t="shared" si="543"/>
        <v>45.098039215686278</v>
      </c>
      <c r="AJ450" s="332">
        <v>5000</v>
      </c>
      <c r="AK450" s="332">
        <v>5000</v>
      </c>
      <c r="AL450" s="332">
        <v>4000</v>
      </c>
      <c r="AM450" s="98">
        <f t="shared" si="579"/>
        <v>14000</v>
      </c>
      <c r="AN450" s="98">
        <f>AM450/(S450/100)</f>
        <v>27.450980392156861</v>
      </c>
      <c r="AP450" s="332">
        <v>4000</v>
      </c>
      <c r="AQ450" s="332">
        <v>4000</v>
      </c>
      <c r="AR450" s="332">
        <v>6000</v>
      </c>
      <c r="AS450" s="98">
        <f t="shared" si="580"/>
        <v>14000</v>
      </c>
      <c r="AT450" s="98">
        <f>AS450/(S450/100)</f>
        <v>27.450980392156861</v>
      </c>
      <c r="AV450" s="98">
        <f t="shared" si="550"/>
        <v>28000</v>
      </c>
      <c r="AW450" s="98">
        <f t="shared" si="551"/>
        <v>54.901960784313722</v>
      </c>
      <c r="AY450" s="98">
        <f t="shared" si="552"/>
        <v>51000</v>
      </c>
      <c r="AZ450" s="98">
        <f t="shared" si="553"/>
        <v>100</v>
      </c>
      <c r="BB450" s="98">
        <f t="shared" si="554"/>
        <v>0</v>
      </c>
      <c r="BC450" s="98">
        <f t="shared" si="555"/>
        <v>0</v>
      </c>
      <c r="BD450" s="98">
        <f t="shared" si="556"/>
        <v>51000</v>
      </c>
      <c r="BE450" s="483"/>
      <c r="BF450" s="90">
        <f t="shared" si="499"/>
        <v>0</v>
      </c>
    </row>
    <row r="451" spans="1:58" ht="30" customHeight="1" x14ac:dyDescent="0.2">
      <c r="A451" s="12"/>
      <c r="B451" s="3"/>
      <c r="C451" s="3"/>
      <c r="D451" s="8"/>
      <c r="E451" s="7"/>
      <c r="F451" s="3"/>
      <c r="G451" s="4"/>
      <c r="H451" s="5"/>
      <c r="I451" s="6"/>
      <c r="J451" s="7"/>
      <c r="K451" s="59">
        <v>5</v>
      </c>
      <c r="L451" s="142"/>
      <c r="M451" s="8"/>
      <c r="N451" s="41" t="s">
        <v>19</v>
      </c>
      <c r="O451" s="45">
        <v>4000</v>
      </c>
      <c r="P451" s="98"/>
      <c r="Q451" s="98"/>
      <c r="R451" s="98"/>
      <c r="S451" s="332">
        <v>3000</v>
      </c>
      <c r="T451" s="98"/>
      <c r="U451" s="332">
        <v>1000</v>
      </c>
      <c r="V451" s="332">
        <v>0</v>
      </c>
      <c r="W451" s="332">
        <v>2000</v>
      </c>
      <c r="X451" s="98">
        <f t="shared" si="537"/>
        <v>3000</v>
      </c>
      <c r="Y451" s="98">
        <f t="shared" si="538"/>
        <v>100</v>
      </c>
      <c r="AA451" s="332"/>
      <c r="AB451" s="332"/>
      <c r="AC451" s="332"/>
      <c r="AD451" s="98">
        <f t="shared" si="578"/>
        <v>0</v>
      </c>
      <c r="AE451" s="98">
        <f>AD451/(S451/100)</f>
        <v>0</v>
      </c>
      <c r="AG451" s="98">
        <f t="shared" si="542"/>
        <v>3000</v>
      </c>
      <c r="AH451" s="98">
        <f t="shared" si="543"/>
        <v>100</v>
      </c>
      <c r="AJ451" s="332"/>
      <c r="AK451" s="332"/>
      <c r="AL451" s="332"/>
      <c r="AM451" s="98">
        <f t="shared" si="579"/>
        <v>0</v>
      </c>
      <c r="AN451" s="98">
        <f>AM451/(S451/100)</f>
        <v>0</v>
      </c>
      <c r="AP451" s="332"/>
      <c r="AQ451" s="332"/>
      <c r="AR451" s="332"/>
      <c r="AS451" s="98">
        <f t="shared" si="580"/>
        <v>0</v>
      </c>
      <c r="AT451" s="98">
        <f>AS451/(S451/100)</f>
        <v>0</v>
      </c>
      <c r="AV451" s="98">
        <f t="shared" si="550"/>
        <v>0</v>
      </c>
      <c r="AW451" s="98">
        <f t="shared" si="551"/>
        <v>0</v>
      </c>
      <c r="AY451" s="98">
        <f t="shared" si="552"/>
        <v>3000</v>
      </c>
      <c r="AZ451" s="98">
        <f t="shared" si="553"/>
        <v>100</v>
      </c>
      <c r="BB451" s="98">
        <f t="shared" si="554"/>
        <v>0</v>
      </c>
      <c r="BC451" s="98">
        <f t="shared" si="555"/>
        <v>0</v>
      </c>
      <c r="BD451" s="98">
        <f t="shared" si="556"/>
        <v>3000</v>
      </c>
      <c r="BE451" s="483"/>
      <c r="BF451" s="90">
        <f t="shared" si="499"/>
        <v>0</v>
      </c>
    </row>
    <row r="452" spans="1:58" ht="30" customHeight="1" x14ac:dyDescent="0.2">
      <c r="A452" s="12"/>
      <c r="B452" s="3"/>
      <c r="C452" s="3"/>
      <c r="D452" s="8"/>
      <c r="E452" s="7"/>
      <c r="F452" s="3"/>
      <c r="G452" s="4"/>
      <c r="H452" s="5"/>
      <c r="I452" s="6"/>
      <c r="J452" s="7"/>
      <c r="K452" s="59">
        <v>7</v>
      </c>
      <c r="L452" s="142"/>
      <c r="M452" s="8"/>
      <c r="N452" s="41" t="s">
        <v>110</v>
      </c>
      <c r="O452" s="45">
        <v>8000</v>
      </c>
      <c r="P452" s="98"/>
      <c r="Q452" s="98"/>
      <c r="R452" s="98"/>
      <c r="S452" s="332">
        <v>4000</v>
      </c>
      <c r="T452" s="98"/>
      <c r="U452" s="332">
        <v>1000</v>
      </c>
      <c r="V452" s="332">
        <v>0</v>
      </c>
      <c r="W452" s="332">
        <v>0</v>
      </c>
      <c r="X452" s="98">
        <f t="shared" si="537"/>
        <v>1000</v>
      </c>
      <c r="Y452" s="98">
        <f t="shared" si="538"/>
        <v>25</v>
      </c>
      <c r="AA452" s="332">
        <v>1000</v>
      </c>
      <c r="AB452" s="332">
        <v>0</v>
      </c>
      <c r="AC452" s="332">
        <v>0</v>
      </c>
      <c r="AD452" s="98">
        <f t="shared" si="578"/>
        <v>1000</v>
      </c>
      <c r="AE452" s="98">
        <f>AD452/(S452/100)</f>
        <v>25</v>
      </c>
      <c r="AG452" s="98">
        <f t="shared" si="542"/>
        <v>2000</v>
      </c>
      <c r="AH452" s="98">
        <f t="shared" si="543"/>
        <v>50</v>
      </c>
      <c r="AJ452" s="332">
        <v>1000</v>
      </c>
      <c r="AK452" s="332">
        <v>0</v>
      </c>
      <c r="AL452" s="332">
        <v>0</v>
      </c>
      <c r="AM452" s="98">
        <f t="shared" si="579"/>
        <v>1000</v>
      </c>
      <c r="AN452" s="98">
        <f>AM452/(S452/100)</f>
        <v>25</v>
      </c>
      <c r="AP452" s="332">
        <v>0</v>
      </c>
      <c r="AQ452" s="332">
        <v>0</v>
      </c>
      <c r="AR452" s="332">
        <v>1000</v>
      </c>
      <c r="AS452" s="98">
        <f t="shared" si="580"/>
        <v>1000</v>
      </c>
      <c r="AT452" s="98">
        <f>AS452/(S452/100)</f>
        <v>25</v>
      </c>
      <c r="AV452" s="98">
        <f t="shared" si="550"/>
        <v>2000</v>
      </c>
      <c r="AW452" s="98">
        <f t="shared" si="551"/>
        <v>50</v>
      </c>
      <c r="AY452" s="98">
        <f t="shared" si="552"/>
        <v>4000</v>
      </c>
      <c r="AZ452" s="98">
        <f t="shared" si="553"/>
        <v>100</v>
      </c>
      <c r="BB452" s="98">
        <f t="shared" si="554"/>
        <v>0</v>
      </c>
      <c r="BC452" s="98">
        <f t="shared" si="555"/>
        <v>0</v>
      </c>
      <c r="BD452" s="98">
        <f t="shared" si="556"/>
        <v>4000</v>
      </c>
      <c r="BE452" s="483"/>
      <c r="BF452" s="90">
        <f t="shared" si="499"/>
        <v>0</v>
      </c>
    </row>
    <row r="453" spans="1:58" ht="30" customHeight="1" x14ac:dyDescent="0.2">
      <c r="A453" s="12"/>
      <c r="B453" s="3"/>
      <c r="C453" s="3"/>
      <c r="D453" s="8"/>
      <c r="E453" s="7"/>
      <c r="F453" s="3"/>
      <c r="G453" s="21"/>
      <c r="H453" s="71" t="s">
        <v>72</v>
      </c>
      <c r="I453" s="66"/>
      <c r="J453" s="67"/>
      <c r="K453" s="170"/>
      <c r="L453" s="146"/>
      <c r="M453" s="116"/>
      <c r="N453" s="69" t="s">
        <v>100</v>
      </c>
      <c r="O453" s="70">
        <v>41000</v>
      </c>
      <c r="P453" s="103">
        <f>P454</f>
        <v>0</v>
      </c>
      <c r="Q453" s="200">
        <f>Q454</f>
        <v>0</v>
      </c>
      <c r="R453" s="201">
        <f>R454</f>
        <v>0</v>
      </c>
      <c r="S453" s="103">
        <f>S454</f>
        <v>48000</v>
      </c>
      <c r="T453" s="103"/>
      <c r="U453" s="103">
        <f>U454</f>
        <v>12000</v>
      </c>
      <c r="V453" s="103">
        <f>V454</f>
        <v>4000</v>
      </c>
      <c r="W453" s="103">
        <f>W454</f>
        <v>2000</v>
      </c>
      <c r="X453" s="103">
        <f>X454</f>
        <v>18000</v>
      </c>
      <c r="Y453" s="103">
        <f t="shared" si="538"/>
        <v>37.5</v>
      </c>
      <c r="AA453" s="103">
        <f>AA454</f>
        <v>6000</v>
      </c>
      <c r="AB453" s="103">
        <f>AB454</f>
        <v>5000</v>
      </c>
      <c r="AC453" s="103">
        <f>AC454</f>
        <v>4000</v>
      </c>
      <c r="AD453" s="103">
        <f>AD454</f>
        <v>15000</v>
      </c>
      <c r="AE453" s="103">
        <f t="shared" ref="AE453:AE464" si="581">AD453/(S453/100)</f>
        <v>31.25</v>
      </c>
      <c r="AG453" s="103">
        <f t="shared" si="542"/>
        <v>33000</v>
      </c>
      <c r="AH453" s="103">
        <f t="shared" si="543"/>
        <v>68.75</v>
      </c>
      <c r="AJ453" s="103">
        <f>AJ454</f>
        <v>4000</v>
      </c>
      <c r="AK453" s="103">
        <f>AK454</f>
        <v>4000</v>
      </c>
      <c r="AL453" s="103">
        <f>AL454</f>
        <v>3000</v>
      </c>
      <c r="AM453" s="103">
        <f>AM454</f>
        <v>11000</v>
      </c>
      <c r="AN453" s="103">
        <f t="shared" ref="AN453:AN464" si="582">AM453/(S453/100)</f>
        <v>22.916666666666668</v>
      </c>
      <c r="AP453" s="103">
        <f>AP454</f>
        <v>2000</v>
      </c>
      <c r="AQ453" s="103">
        <f>AQ454</f>
        <v>2000</v>
      </c>
      <c r="AR453" s="103">
        <f>AR454</f>
        <v>0</v>
      </c>
      <c r="AS453" s="103">
        <f>AS454</f>
        <v>4000</v>
      </c>
      <c r="AT453" s="103">
        <f t="shared" ref="AT453:AT464" si="583">AS453/(S453/100)</f>
        <v>8.3333333333333339</v>
      </c>
      <c r="AV453" s="103">
        <f>AV454</f>
        <v>15000</v>
      </c>
      <c r="AW453" s="103">
        <f t="shared" si="551"/>
        <v>31.25</v>
      </c>
      <c r="AY453" s="103">
        <f t="shared" si="552"/>
        <v>48000</v>
      </c>
      <c r="AZ453" s="103">
        <f t="shared" si="553"/>
        <v>100</v>
      </c>
      <c r="BB453" s="103">
        <f t="shared" si="554"/>
        <v>0</v>
      </c>
      <c r="BC453" s="98">
        <f t="shared" si="555"/>
        <v>0</v>
      </c>
      <c r="BD453" s="103">
        <f t="shared" si="556"/>
        <v>48000</v>
      </c>
      <c r="BE453" s="483"/>
      <c r="BF453" s="90">
        <f t="shared" si="499"/>
        <v>0</v>
      </c>
    </row>
    <row r="454" spans="1:58" ht="30" customHeight="1" x14ac:dyDescent="0.2">
      <c r="A454" s="12"/>
      <c r="B454" s="3"/>
      <c r="C454" s="3"/>
      <c r="D454" s="8"/>
      <c r="E454" s="7"/>
      <c r="F454" s="3"/>
      <c r="G454" s="4"/>
      <c r="H454" s="5"/>
      <c r="I454" s="23">
        <v>2</v>
      </c>
      <c r="J454" s="7"/>
      <c r="K454" s="27"/>
      <c r="L454" s="142"/>
      <c r="M454" s="8"/>
      <c r="N454" s="30" t="s">
        <v>126</v>
      </c>
      <c r="O454" s="46">
        <v>41000</v>
      </c>
      <c r="P454" s="100">
        <f>P455+P458+P460</f>
        <v>0</v>
      </c>
      <c r="Q454" s="202">
        <f>Q455+Q458+Q460</f>
        <v>0</v>
      </c>
      <c r="R454" s="203">
        <f>R455+R458+R460</f>
        <v>0</v>
      </c>
      <c r="S454" s="100">
        <f>S455+S458+S460</f>
        <v>48000</v>
      </c>
      <c r="T454" s="100"/>
      <c r="U454" s="100">
        <f>U455+U458+U460</f>
        <v>12000</v>
      </c>
      <c r="V454" s="100">
        <f>V455+V458+V460</f>
        <v>4000</v>
      </c>
      <c r="W454" s="100">
        <f>W455+W458+W460</f>
        <v>2000</v>
      </c>
      <c r="X454" s="100">
        <f>X455+X458+X460</f>
        <v>18000</v>
      </c>
      <c r="Y454" s="100">
        <f t="shared" si="538"/>
        <v>37.5</v>
      </c>
      <c r="AA454" s="100">
        <f>AA455+AA458+AA460</f>
        <v>6000</v>
      </c>
      <c r="AB454" s="100">
        <f>AB455+AB458+AB460</f>
        <v>5000</v>
      </c>
      <c r="AC454" s="100">
        <f>AC455+AC458+AC460</f>
        <v>4000</v>
      </c>
      <c r="AD454" s="100">
        <f>AD455+AD458+AD460</f>
        <v>15000</v>
      </c>
      <c r="AE454" s="100">
        <f t="shared" si="581"/>
        <v>31.25</v>
      </c>
      <c r="AG454" s="100">
        <f t="shared" si="542"/>
        <v>33000</v>
      </c>
      <c r="AH454" s="100">
        <f t="shared" si="543"/>
        <v>68.75</v>
      </c>
      <c r="AJ454" s="100">
        <f>AJ455+AJ458+AJ460</f>
        <v>4000</v>
      </c>
      <c r="AK454" s="100">
        <f>AK455+AK458+AK460</f>
        <v>4000</v>
      </c>
      <c r="AL454" s="100">
        <f>AL455+AL458+AL460</f>
        <v>3000</v>
      </c>
      <c r="AM454" s="100">
        <f>AM455+AM458+AM460</f>
        <v>11000</v>
      </c>
      <c r="AN454" s="100">
        <f t="shared" si="582"/>
        <v>22.916666666666668</v>
      </c>
      <c r="AP454" s="100">
        <f>AP455+AP458+AP460</f>
        <v>2000</v>
      </c>
      <c r="AQ454" s="100">
        <f>AQ455+AQ458+AQ460</f>
        <v>2000</v>
      </c>
      <c r="AR454" s="100">
        <f>AR455+AR458+AR460</f>
        <v>0</v>
      </c>
      <c r="AS454" s="100">
        <f>AS455+AS458+AS460</f>
        <v>4000</v>
      </c>
      <c r="AT454" s="100">
        <f t="shared" si="583"/>
        <v>8.3333333333333339</v>
      </c>
      <c r="AV454" s="100">
        <f>AV455+AV458+AV460</f>
        <v>15000</v>
      </c>
      <c r="AW454" s="100">
        <f t="shared" si="551"/>
        <v>31.25</v>
      </c>
      <c r="AY454" s="100">
        <f t="shared" si="552"/>
        <v>48000</v>
      </c>
      <c r="AZ454" s="100">
        <f t="shared" si="553"/>
        <v>100</v>
      </c>
      <c r="BB454" s="100">
        <f t="shared" si="554"/>
        <v>0</v>
      </c>
      <c r="BC454" s="98">
        <f t="shared" si="555"/>
        <v>0</v>
      </c>
      <c r="BD454" s="100">
        <f t="shared" si="556"/>
        <v>48000</v>
      </c>
      <c r="BE454" s="483"/>
      <c r="BF454" s="90">
        <f t="shared" si="499"/>
        <v>0</v>
      </c>
    </row>
    <row r="455" spans="1:58" ht="30" customHeight="1" x14ac:dyDescent="0.2">
      <c r="A455" s="12"/>
      <c r="B455" s="3"/>
      <c r="C455" s="3"/>
      <c r="D455" s="8"/>
      <c r="E455" s="7"/>
      <c r="F455" s="3"/>
      <c r="G455" s="4"/>
      <c r="H455" s="5"/>
      <c r="I455" s="6"/>
      <c r="J455" s="24" t="s">
        <v>74</v>
      </c>
      <c r="K455" s="27"/>
      <c r="L455" s="142"/>
      <c r="M455" s="8"/>
      <c r="N455" s="31" t="s">
        <v>24</v>
      </c>
      <c r="O455" s="44">
        <v>15000</v>
      </c>
      <c r="P455" s="97">
        <f>P456+P457</f>
        <v>0</v>
      </c>
      <c r="Q455" s="193">
        <f>Q456+Q457</f>
        <v>0</v>
      </c>
      <c r="R455" s="194">
        <f>R456+R457</f>
        <v>0</v>
      </c>
      <c r="S455" s="97">
        <f>S456+S457</f>
        <v>15000</v>
      </c>
      <c r="T455" s="97"/>
      <c r="U455" s="97">
        <f>U456+U457</f>
        <v>6000</v>
      </c>
      <c r="V455" s="97">
        <f>V456+V457</f>
        <v>2000</v>
      </c>
      <c r="W455" s="97">
        <f>W456+W457</f>
        <v>1000</v>
      </c>
      <c r="X455" s="97">
        <f>SUM(U455:W455)</f>
        <v>9000</v>
      </c>
      <c r="Y455" s="97">
        <f t="shared" si="538"/>
        <v>60</v>
      </c>
      <c r="AA455" s="97">
        <f>AA456+AA457</f>
        <v>2000</v>
      </c>
      <c r="AB455" s="97">
        <f>AB456+AB457</f>
        <v>1000</v>
      </c>
      <c r="AC455" s="97">
        <f>AC456+AC457</f>
        <v>1000</v>
      </c>
      <c r="AD455" s="97">
        <f>SUM(AA455:AC455)</f>
        <v>4000</v>
      </c>
      <c r="AE455" s="97">
        <f t="shared" si="581"/>
        <v>26.666666666666668</v>
      </c>
      <c r="AG455" s="97">
        <f t="shared" si="542"/>
        <v>13000</v>
      </c>
      <c r="AH455" s="97">
        <f t="shared" si="543"/>
        <v>86.666666666666671</v>
      </c>
      <c r="AJ455" s="97">
        <f>AJ456+AJ457</f>
        <v>1000</v>
      </c>
      <c r="AK455" s="97">
        <f>AK456+AK457</f>
        <v>1000</v>
      </c>
      <c r="AL455" s="97">
        <f>AL456+AL457</f>
        <v>0</v>
      </c>
      <c r="AM455" s="97">
        <f>SUM(AJ455:AL455)</f>
        <v>2000</v>
      </c>
      <c r="AN455" s="97">
        <f t="shared" si="582"/>
        <v>13.333333333333334</v>
      </c>
      <c r="AP455" s="97">
        <f>AP456+AP457</f>
        <v>0</v>
      </c>
      <c r="AQ455" s="97">
        <f>AQ456+AQ457</f>
        <v>0</v>
      </c>
      <c r="AR455" s="97">
        <f>AR456+AR457</f>
        <v>0</v>
      </c>
      <c r="AS455" s="97">
        <f>SUM(AP455:AR455)</f>
        <v>0</v>
      </c>
      <c r="AT455" s="97">
        <f t="shared" si="583"/>
        <v>0</v>
      </c>
      <c r="AV455" s="97">
        <f>AV456+AV457</f>
        <v>2000</v>
      </c>
      <c r="AW455" s="97">
        <f t="shared" si="551"/>
        <v>13.333333333333334</v>
      </c>
      <c r="AY455" s="97">
        <f>AY456+AY457</f>
        <v>15000</v>
      </c>
      <c r="AZ455" s="97">
        <f t="shared" si="553"/>
        <v>100</v>
      </c>
      <c r="BB455" s="97">
        <f t="shared" si="554"/>
        <v>0</v>
      </c>
      <c r="BC455" s="98">
        <f t="shared" si="555"/>
        <v>0</v>
      </c>
      <c r="BD455" s="97">
        <f t="shared" si="556"/>
        <v>15000</v>
      </c>
      <c r="BE455" s="483"/>
      <c r="BF455" s="90">
        <f t="shared" si="499"/>
        <v>0</v>
      </c>
    </row>
    <row r="456" spans="1:58" ht="30" customHeight="1" x14ac:dyDescent="0.2">
      <c r="A456" s="12"/>
      <c r="B456" s="3"/>
      <c r="C456" s="3"/>
      <c r="D456" s="8"/>
      <c r="E456" s="7"/>
      <c r="F456" s="3"/>
      <c r="G456" s="4"/>
      <c r="H456" s="5"/>
      <c r="I456" s="6"/>
      <c r="J456" s="7"/>
      <c r="K456" s="59">
        <v>1</v>
      </c>
      <c r="L456" s="142"/>
      <c r="M456" s="8"/>
      <c r="N456" s="41" t="s">
        <v>31</v>
      </c>
      <c r="O456" s="45">
        <v>10000</v>
      </c>
      <c r="P456" s="98"/>
      <c r="Q456" s="98"/>
      <c r="R456" s="98"/>
      <c r="S456" s="98">
        <v>10000</v>
      </c>
      <c r="T456" s="98"/>
      <c r="U456" s="98">
        <v>5000</v>
      </c>
      <c r="V456" s="98">
        <v>2000</v>
      </c>
      <c r="W456" s="98">
        <v>0</v>
      </c>
      <c r="X456" s="98">
        <f>SUM(U456:W456)</f>
        <v>7000</v>
      </c>
      <c r="Y456" s="98">
        <f t="shared" si="538"/>
        <v>70</v>
      </c>
      <c r="AA456" s="98">
        <v>1000</v>
      </c>
      <c r="AB456" s="98">
        <v>1000</v>
      </c>
      <c r="AC456" s="98">
        <v>1000</v>
      </c>
      <c r="AD456" s="98">
        <f>SUM(AA456:AC456)</f>
        <v>3000</v>
      </c>
      <c r="AE456" s="98">
        <f t="shared" si="581"/>
        <v>30</v>
      </c>
      <c r="AG456" s="98">
        <f t="shared" si="542"/>
        <v>10000</v>
      </c>
      <c r="AH456" s="98">
        <f t="shared" si="543"/>
        <v>100</v>
      </c>
      <c r="AJ456" s="98">
        <v>0</v>
      </c>
      <c r="AK456" s="98">
        <v>0</v>
      </c>
      <c r="AL456" s="98">
        <v>0</v>
      </c>
      <c r="AM456" s="98">
        <f>SUM(AJ456:AL456)</f>
        <v>0</v>
      </c>
      <c r="AN456" s="98">
        <f t="shared" si="582"/>
        <v>0</v>
      </c>
      <c r="AP456" s="98">
        <v>0</v>
      </c>
      <c r="AQ456" s="98">
        <v>0</v>
      </c>
      <c r="AR456" s="98"/>
      <c r="AS456" s="98">
        <f>SUM(AP456:AR456)</f>
        <v>0</v>
      </c>
      <c r="AT456" s="98">
        <f t="shared" si="583"/>
        <v>0</v>
      </c>
      <c r="AV456" s="98">
        <f>AM456+AS456</f>
        <v>0</v>
      </c>
      <c r="AW456" s="98">
        <f t="shared" si="551"/>
        <v>0</v>
      </c>
      <c r="AY456" s="98">
        <f>AG456+AV456</f>
        <v>10000</v>
      </c>
      <c r="AZ456" s="98">
        <f t="shared" si="553"/>
        <v>100</v>
      </c>
      <c r="BB456" s="98">
        <f t="shared" si="554"/>
        <v>0</v>
      </c>
      <c r="BC456" s="98">
        <f t="shared" si="555"/>
        <v>0</v>
      </c>
      <c r="BD456" s="98">
        <f t="shared" si="556"/>
        <v>10000</v>
      </c>
      <c r="BE456" s="483"/>
      <c r="BF456" s="90">
        <f t="shared" si="499"/>
        <v>0</v>
      </c>
    </row>
    <row r="457" spans="1:58" ht="30" customHeight="1" x14ac:dyDescent="0.2">
      <c r="A457" s="12"/>
      <c r="B457" s="3"/>
      <c r="C457" s="3"/>
      <c r="D457" s="8"/>
      <c r="E457" s="7"/>
      <c r="F457" s="3"/>
      <c r="G457" s="4"/>
      <c r="H457" s="5"/>
      <c r="I457" s="6"/>
      <c r="J457" s="7"/>
      <c r="K457" s="59">
        <v>4</v>
      </c>
      <c r="L457" s="142"/>
      <c r="M457" s="8"/>
      <c r="N457" s="41" t="s">
        <v>67</v>
      </c>
      <c r="O457" s="45">
        <v>5000</v>
      </c>
      <c r="P457" s="98"/>
      <c r="Q457" s="98"/>
      <c r="R457" s="98"/>
      <c r="S457" s="98">
        <v>5000</v>
      </c>
      <c r="T457" s="98"/>
      <c r="U457" s="98">
        <v>1000</v>
      </c>
      <c r="V457" s="98">
        <v>0</v>
      </c>
      <c r="W457" s="98">
        <v>1000</v>
      </c>
      <c r="X457" s="98">
        <f>SUM(U457:W457)</f>
        <v>2000</v>
      </c>
      <c r="Y457" s="98">
        <f t="shared" si="538"/>
        <v>40</v>
      </c>
      <c r="AA457" s="98">
        <v>1000</v>
      </c>
      <c r="AB457" s="98">
        <v>0</v>
      </c>
      <c r="AC457" s="98">
        <v>0</v>
      </c>
      <c r="AD457" s="98">
        <f>SUM(AA457:AC457)</f>
        <v>1000</v>
      </c>
      <c r="AE457" s="98">
        <f t="shared" si="581"/>
        <v>20</v>
      </c>
      <c r="AG457" s="98">
        <f t="shared" si="542"/>
        <v>3000</v>
      </c>
      <c r="AH457" s="98">
        <f t="shared" si="543"/>
        <v>60</v>
      </c>
      <c r="AJ457" s="98">
        <v>1000</v>
      </c>
      <c r="AK457" s="98">
        <v>1000</v>
      </c>
      <c r="AL457" s="98">
        <v>0</v>
      </c>
      <c r="AM457" s="98">
        <f>SUM(AJ457:AL457)</f>
        <v>2000</v>
      </c>
      <c r="AN457" s="98">
        <f t="shared" si="582"/>
        <v>40</v>
      </c>
      <c r="AP457" s="98"/>
      <c r="AQ457" s="98"/>
      <c r="AR457" s="98"/>
      <c r="AS457" s="98">
        <f>SUM(AP457:AR457)</f>
        <v>0</v>
      </c>
      <c r="AT457" s="98">
        <f t="shared" si="583"/>
        <v>0</v>
      </c>
      <c r="AV457" s="98">
        <f>AM457+AS457</f>
        <v>2000</v>
      </c>
      <c r="AW457" s="98">
        <f t="shared" si="551"/>
        <v>40</v>
      </c>
      <c r="AY457" s="98">
        <f>AG457+AV457</f>
        <v>5000</v>
      </c>
      <c r="AZ457" s="98">
        <f t="shared" si="553"/>
        <v>100</v>
      </c>
      <c r="BB457" s="98">
        <f t="shared" si="554"/>
        <v>0</v>
      </c>
      <c r="BC457" s="98">
        <f t="shared" si="555"/>
        <v>0</v>
      </c>
      <c r="BD457" s="98">
        <f t="shared" si="556"/>
        <v>5000</v>
      </c>
      <c r="BE457" s="483"/>
      <c r="BF457" s="90">
        <f t="shared" si="499"/>
        <v>0</v>
      </c>
    </row>
    <row r="458" spans="1:58" ht="30" customHeight="1" x14ac:dyDescent="0.2">
      <c r="A458" s="12"/>
      <c r="B458" s="3"/>
      <c r="C458" s="3"/>
      <c r="D458" s="8"/>
      <c r="E458" s="7"/>
      <c r="F458" s="3"/>
      <c r="G458" s="4"/>
      <c r="H458" s="5"/>
      <c r="I458" s="6"/>
      <c r="J458" s="24" t="s">
        <v>68</v>
      </c>
      <c r="K458" s="27"/>
      <c r="L458" s="142"/>
      <c r="M458" s="8"/>
      <c r="N458" s="31" t="s">
        <v>32</v>
      </c>
      <c r="O458" s="44">
        <v>3000</v>
      </c>
      <c r="P458" s="97">
        <f>P459</f>
        <v>0</v>
      </c>
      <c r="Q458" s="193">
        <f>Q459</f>
        <v>0</v>
      </c>
      <c r="R458" s="194">
        <f>R459</f>
        <v>0</v>
      </c>
      <c r="S458" s="97">
        <f>S459</f>
        <v>4000</v>
      </c>
      <c r="T458" s="97"/>
      <c r="U458" s="97">
        <f>U459</f>
        <v>1000</v>
      </c>
      <c r="V458" s="97">
        <f>V459</f>
        <v>0</v>
      </c>
      <c r="W458" s="97">
        <f>W459</f>
        <v>0</v>
      </c>
      <c r="X458" s="97">
        <f>SUM(U458:W458)</f>
        <v>1000</v>
      </c>
      <c r="Y458" s="97">
        <f t="shared" si="538"/>
        <v>25</v>
      </c>
      <c r="AA458" s="97">
        <f>AA459</f>
        <v>0</v>
      </c>
      <c r="AB458" s="97">
        <f>AB459</f>
        <v>0</v>
      </c>
      <c r="AC458" s="97">
        <f>AC459</f>
        <v>1000</v>
      </c>
      <c r="AD458" s="97">
        <f>SUM(AA458:AC458)</f>
        <v>1000</v>
      </c>
      <c r="AE458" s="97">
        <f t="shared" si="581"/>
        <v>25</v>
      </c>
      <c r="AG458" s="97">
        <f t="shared" si="542"/>
        <v>2000</v>
      </c>
      <c r="AH458" s="97">
        <f t="shared" si="543"/>
        <v>50</v>
      </c>
      <c r="AJ458" s="97">
        <f>AJ459</f>
        <v>1000</v>
      </c>
      <c r="AK458" s="97">
        <f>AK459</f>
        <v>1000</v>
      </c>
      <c r="AL458" s="97">
        <f>AL459</f>
        <v>0</v>
      </c>
      <c r="AM458" s="97">
        <f>SUM(AJ458:AL458)</f>
        <v>2000</v>
      </c>
      <c r="AN458" s="97">
        <f t="shared" si="582"/>
        <v>50</v>
      </c>
      <c r="AP458" s="97">
        <f>AP459</f>
        <v>0</v>
      </c>
      <c r="AQ458" s="97">
        <f>AQ459</f>
        <v>0</v>
      </c>
      <c r="AR458" s="97">
        <f>AR459</f>
        <v>0</v>
      </c>
      <c r="AS458" s="97">
        <f>SUM(AP458:AR458)</f>
        <v>0</v>
      </c>
      <c r="AT458" s="97">
        <f t="shared" si="583"/>
        <v>0</v>
      </c>
      <c r="AV458" s="97">
        <f>AM458+AS458</f>
        <v>2000</v>
      </c>
      <c r="AW458" s="97">
        <f t="shared" si="551"/>
        <v>50</v>
      </c>
      <c r="AY458" s="97">
        <f>AG458+AV458</f>
        <v>4000</v>
      </c>
      <c r="AZ458" s="97">
        <f t="shared" si="553"/>
        <v>100</v>
      </c>
      <c r="BB458" s="97">
        <f t="shared" si="554"/>
        <v>0</v>
      </c>
      <c r="BC458" s="98">
        <f t="shared" si="555"/>
        <v>0</v>
      </c>
      <c r="BD458" s="97">
        <f t="shared" si="556"/>
        <v>4000</v>
      </c>
      <c r="BE458" s="483"/>
      <c r="BF458" s="90">
        <f t="shared" si="499"/>
        <v>0</v>
      </c>
    </row>
    <row r="459" spans="1:58" ht="30" customHeight="1" x14ac:dyDescent="0.2">
      <c r="A459" s="12"/>
      <c r="B459" s="3"/>
      <c r="C459" s="3"/>
      <c r="D459" s="8"/>
      <c r="E459" s="7"/>
      <c r="F459" s="3"/>
      <c r="G459" s="4"/>
      <c r="H459" s="5"/>
      <c r="I459" s="6"/>
      <c r="J459" s="7"/>
      <c r="K459" s="59">
        <v>4</v>
      </c>
      <c r="L459" s="142"/>
      <c r="M459" s="8"/>
      <c r="N459" s="41" t="s">
        <v>67</v>
      </c>
      <c r="O459" s="45">
        <v>3000</v>
      </c>
      <c r="P459" s="98"/>
      <c r="Q459" s="98"/>
      <c r="R459" s="98"/>
      <c r="S459" s="98">
        <v>4000</v>
      </c>
      <c r="T459" s="98"/>
      <c r="U459" s="98">
        <v>1000</v>
      </c>
      <c r="V459" s="98">
        <v>0</v>
      </c>
      <c r="W459" s="98"/>
      <c r="X459" s="98">
        <f>SUM(U459:W459)</f>
        <v>1000</v>
      </c>
      <c r="Y459" s="98">
        <f t="shared" si="538"/>
        <v>25</v>
      </c>
      <c r="AA459" s="98">
        <v>0</v>
      </c>
      <c r="AB459" s="98">
        <v>0</v>
      </c>
      <c r="AC459" s="98">
        <v>1000</v>
      </c>
      <c r="AD459" s="98">
        <f>SUM(AA459:AC459)</f>
        <v>1000</v>
      </c>
      <c r="AE459" s="98">
        <f t="shared" si="581"/>
        <v>25</v>
      </c>
      <c r="AG459" s="98">
        <f t="shared" si="542"/>
        <v>2000</v>
      </c>
      <c r="AH459" s="98">
        <f t="shared" si="543"/>
        <v>50</v>
      </c>
      <c r="AJ459" s="98">
        <v>1000</v>
      </c>
      <c r="AK459" s="98">
        <v>1000</v>
      </c>
      <c r="AL459" s="98">
        <v>0</v>
      </c>
      <c r="AM459" s="98">
        <f>SUM(AJ459:AL459)</f>
        <v>2000</v>
      </c>
      <c r="AN459" s="98">
        <f t="shared" si="582"/>
        <v>50</v>
      </c>
      <c r="AP459" s="98">
        <v>0</v>
      </c>
      <c r="AQ459" s="98">
        <v>0</v>
      </c>
      <c r="AR459" s="98">
        <v>0</v>
      </c>
      <c r="AS459" s="98">
        <f>SUM(AP459:AR459)</f>
        <v>0</v>
      </c>
      <c r="AT459" s="98">
        <f t="shared" si="583"/>
        <v>0</v>
      </c>
      <c r="AV459" s="98">
        <f>AM459+AS459</f>
        <v>2000</v>
      </c>
      <c r="AW459" s="98">
        <f t="shared" si="551"/>
        <v>50</v>
      </c>
      <c r="AY459" s="98">
        <f>AG459+AV459</f>
        <v>4000</v>
      </c>
      <c r="AZ459" s="98">
        <f t="shared" si="553"/>
        <v>100</v>
      </c>
      <c r="BB459" s="98">
        <f t="shared" si="554"/>
        <v>0</v>
      </c>
      <c r="BC459" s="98">
        <f t="shared" si="555"/>
        <v>0</v>
      </c>
      <c r="BD459" s="98">
        <f t="shared" si="556"/>
        <v>4000</v>
      </c>
      <c r="BE459" s="483"/>
      <c r="BF459" s="90">
        <f t="shared" si="499"/>
        <v>0</v>
      </c>
    </row>
    <row r="460" spans="1:58" ht="30" customHeight="1" x14ac:dyDescent="0.2">
      <c r="A460" s="12"/>
      <c r="B460" s="3"/>
      <c r="C460" s="3"/>
      <c r="D460" s="8"/>
      <c r="E460" s="7"/>
      <c r="F460" s="3"/>
      <c r="G460" s="4"/>
      <c r="H460" s="5"/>
      <c r="I460" s="6"/>
      <c r="J460" s="24" t="s">
        <v>69</v>
      </c>
      <c r="K460" s="27"/>
      <c r="L460" s="142"/>
      <c r="M460" s="8"/>
      <c r="N460" s="31" t="s">
        <v>16</v>
      </c>
      <c r="O460" s="44">
        <v>23000</v>
      </c>
      <c r="P460" s="44">
        <f>P461+P463+P464+P462</f>
        <v>0</v>
      </c>
      <c r="Q460" s="193">
        <f>Q461+Q463+Q464+Q462</f>
        <v>0</v>
      </c>
      <c r="R460" s="194">
        <f>R461+R463+R464+R462</f>
        <v>0</v>
      </c>
      <c r="S460" s="44">
        <f>S461+S463+S464+S462</f>
        <v>29000</v>
      </c>
      <c r="T460" s="44"/>
      <c r="U460" s="44">
        <f>U461+U463+U464+U462</f>
        <v>5000</v>
      </c>
      <c r="V460" s="44">
        <f>V461+V463+V464+V462</f>
        <v>2000</v>
      </c>
      <c r="W460" s="44">
        <f>W461+W463+W464+W462</f>
        <v>1000</v>
      </c>
      <c r="X460" s="44">
        <f>X461+X462+X463+X464</f>
        <v>8000</v>
      </c>
      <c r="Y460" s="44">
        <f t="shared" si="538"/>
        <v>27.586206896551722</v>
      </c>
      <c r="AA460" s="44">
        <f>AA461+AA463+AA464+AA462</f>
        <v>4000</v>
      </c>
      <c r="AB460" s="44">
        <f>AB461+AB463+AB464+AB462</f>
        <v>4000</v>
      </c>
      <c r="AC460" s="44">
        <f>AC461+AC463+AC464+AC462</f>
        <v>2000</v>
      </c>
      <c r="AD460" s="44">
        <f>AD461+AD462+AD463+AD464</f>
        <v>10000</v>
      </c>
      <c r="AE460" s="44">
        <f t="shared" si="581"/>
        <v>34.482758620689658</v>
      </c>
      <c r="AG460" s="44">
        <f t="shared" si="542"/>
        <v>18000</v>
      </c>
      <c r="AH460" s="44">
        <f t="shared" si="543"/>
        <v>62.068965517241381</v>
      </c>
      <c r="AJ460" s="44">
        <f>AJ461+AJ463+AJ464+AJ462</f>
        <v>2000</v>
      </c>
      <c r="AK460" s="44">
        <f>AK461+AK463+AK464+AK462</f>
        <v>2000</v>
      </c>
      <c r="AL460" s="44">
        <f>AL461+AL463+AL464+AL462</f>
        <v>3000</v>
      </c>
      <c r="AM460" s="44">
        <f>AM461+AM462+AM463+AM464</f>
        <v>7000</v>
      </c>
      <c r="AN460" s="44">
        <f t="shared" si="582"/>
        <v>24.137931034482758</v>
      </c>
      <c r="AP460" s="44">
        <f>AP461+AP463+AP464+AP462</f>
        <v>2000</v>
      </c>
      <c r="AQ460" s="44">
        <f>AQ461+AQ463+AQ464+AQ462</f>
        <v>2000</v>
      </c>
      <c r="AR460" s="44">
        <f>AR461+AR463+AR464+AR462</f>
        <v>0</v>
      </c>
      <c r="AS460" s="44">
        <f>AS461+AS462+AS463+AS464</f>
        <v>4000</v>
      </c>
      <c r="AT460" s="44">
        <f t="shared" si="583"/>
        <v>13.793103448275861</v>
      </c>
      <c r="AV460" s="44">
        <f>AV461+AV462+AV463+AV464</f>
        <v>11000</v>
      </c>
      <c r="AW460" s="44">
        <f t="shared" si="551"/>
        <v>37.931034482758619</v>
      </c>
      <c r="AY460" s="44">
        <f>AY461+AY462+AY463+AY464</f>
        <v>29000</v>
      </c>
      <c r="AZ460" s="44">
        <f t="shared" si="553"/>
        <v>100</v>
      </c>
      <c r="BB460" s="44">
        <f t="shared" si="554"/>
        <v>0</v>
      </c>
      <c r="BC460" s="98">
        <f t="shared" si="555"/>
        <v>0</v>
      </c>
      <c r="BD460" s="44">
        <f t="shared" si="556"/>
        <v>29000</v>
      </c>
      <c r="BE460" s="483"/>
      <c r="BF460" s="90">
        <f t="shared" ref="BF460:BF523" si="584">S460-AY460</f>
        <v>0</v>
      </c>
    </row>
    <row r="461" spans="1:58" ht="30" customHeight="1" x14ac:dyDescent="0.2">
      <c r="A461" s="12"/>
      <c r="B461" s="3"/>
      <c r="C461" s="3"/>
      <c r="D461" s="8"/>
      <c r="E461" s="7"/>
      <c r="F461" s="3"/>
      <c r="G461" s="4"/>
      <c r="H461" s="5"/>
      <c r="I461" s="6"/>
      <c r="J461" s="7"/>
      <c r="K461" s="59">
        <v>2</v>
      </c>
      <c r="L461" s="142"/>
      <c r="M461" s="8"/>
      <c r="N461" s="41" t="s">
        <v>17</v>
      </c>
      <c r="O461" s="45">
        <v>9000</v>
      </c>
      <c r="P461" s="98"/>
      <c r="Q461" s="98"/>
      <c r="R461" s="98"/>
      <c r="S461" s="98">
        <v>6000</v>
      </c>
      <c r="T461" s="98"/>
      <c r="U461" s="98">
        <v>2000</v>
      </c>
      <c r="V461" s="98">
        <v>0</v>
      </c>
      <c r="W461" s="98">
        <v>0</v>
      </c>
      <c r="X461" s="98">
        <f>SUM(U461:W461)</f>
        <v>2000</v>
      </c>
      <c r="Y461" s="98">
        <f t="shared" si="538"/>
        <v>33.333333333333336</v>
      </c>
      <c r="AA461" s="98">
        <v>2000</v>
      </c>
      <c r="AB461" s="98">
        <v>2000</v>
      </c>
      <c r="AC461" s="98">
        <v>0</v>
      </c>
      <c r="AD461" s="98">
        <f>SUM(AA461:AC461)</f>
        <v>4000</v>
      </c>
      <c r="AE461" s="98">
        <f t="shared" si="581"/>
        <v>66.666666666666671</v>
      </c>
      <c r="AG461" s="98">
        <f t="shared" si="542"/>
        <v>6000</v>
      </c>
      <c r="AH461" s="98">
        <f t="shared" si="543"/>
        <v>100</v>
      </c>
      <c r="AJ461" s="98">
        <v>0</v>
      </c>
      <c r="AK461" s="98"/>
      <c r="AL461" s="98"/>
      <c r="AM461" s="98">
        <f>SUM(AJ461:AL461)</f>
        <v>0</v>
      </c>
      <c r="AN461" s="98">
        <f t="shared" si="582"/>
        <v>0</v>
      </c>
      <c r="AP461" s="98">
        <v>0</v>
      </c>
      <c r="AQ461" s="98"/>
      <c r="AR461" s="98"/>
      <c r="AS461" s="98">
        <f>SUM(AP461:AR461)</f>
        <v>0</v>
      </c>
      <c r="AT461" s="98">
        <f t="shared" si="583"/>
        <v>0</v>
      </c>
      <c r="AV461" s="98">
        <f>AM461+AS461</f>
        <v>0</v>
      </c>
      <c r="AW461" s="98">
        <f t="shared" si="551"/>
        <v>0</v>
      </c>
      <c r="AY461" s="98">
        <f t="shared" ref="AY461:AY464" si="585">AG461+AV461</f>
        <v>6000</v>
      </c>
      <c r="AZ461" s="98">
        <f t="shared" si="553"/>
        <v>100</v>
      </c>
      <c r="BB461" s="98">
        <f t="shared" si="554"/>
        <v>0</v>
      </c>
      <c r="BC461" s="98">
        <f t="shared" si="555"/>
        <v>0</v>
      </c>
      <c r="BD461" s="98">
        <f t="shared" si="556"/>
        <v>6000</v>
      </c>
      <c r="BE461" s="483"/>
      <c r="BF461" s="90">
        <f t="shared" si="584"/>
        <v>0</v>
      </c>
    </row>
    <row r="462" spans="1:58" ht="30" customHeight="1" x14ac:dyDescent="0.2">
      <c r="A462" s="176"/>
      <c r="B462" s="177"/>
      <c r="C462" s="177"/>
      <c r="D462" s="178"/>
      <c r="E462" s="182"/>
      <c r="F462" s="177"/>
      <c r="G462" s="179"/>
      <c r="H462" s="180"/>
      <c r="I462" s="181"/>
      <c r="J462" s="182"/>
      <c r="K462" s="174">
        <v>3</v>
      </c>
      <c r="L462" s="183"/>
      <c r="M462" s="178"/>
      <c r="N462" s="125" t="s">
        <v>18</v>
      </c>
      <c r="O462" s="186">
        <v>0</v>
      </c>
      <c r="P462" s="98"/>
      <c r="Q462" s="98"/>
      <c r="R462" s="98"/>
      <c r="S462" s="186">
        <v>16000</v>
      </c>
      <c r="T462" s="186"/>
      <c r="U462" s="98">
        <v>1000</v>
      </c>
      <c r="V462" s="98">
        <v>1000</v>
      </c>
      <c r="W462" s="98">
        <v>0</v>
      </c>
      <c r="X462" s="186">
        <f>SUM(U462:W462)</f>
        <v>2000</v>
      </c>
      <c r="Y462" s="186">
        <f t="shared" si="538"/>
        <v>12.5</v>
      </c>
      <c r="AA462" s="98">
        <v>1000</v>
      </c>
      <c r="AB462" s="98">
        <v>1000</v>
      </c>
      <c r="AC462" s="98">
        <v>1000</v>
      </c>
      <c r="AD462" s="186">
        <f>SUM(AA462:AC462)</f>
        <v>3000</v>
      </c>
      <c r="AE462" s="186">
        <f t="shared" si="581"/>
        <v>18.75</v>
      </c>
      <c r="AG462" s="186">
        <f t="shared" si="542"/>
        <v>5000</v>
      </c>
      <c r="AH462" s="186">
        <f t="shared" si="543"/>
        <v>31.25</v>
      </c>
      <c r="AJ462" s="98">
        <v>2000</v>
      </c>
      <c r="AK462" s="98">
        <v>2000</v>
      </c>
      <c r="AL462" s="98">
        <v>3000</v>
      </c>
      <c r="AM462" s="186">
        <f>SUM(AJ462:AL462)</f>
        <v>7000</v>
      </c>
      <c r="AN462" s="186">
        <f t="shared" si="582"/>
        <v>43.75</v>
      </c>
      <c r="AP462" s="98">
        <v>2000</v>
      </c>
      <c r="AQ462" s="98">
        <v>2000</v>
      </c>
      <c r="AR462" s="98">
        <v>0</v>
      </c>
      <c r="AS462" s="186">
        <f>SUM(AP462:AR462)</f>
        <v>4000</v>
      </c>
      <c r="AT462" s="186">
        <f t="shared" si="583"/>
        <v>25</v>
      </c>
      <c r="AV462" s="186">
        <f>AM462+AS462</f>
        <v>11000</v>
      </c>
      <c r="AW462" s="186">
        <f t="shared" si="551"/>
        <v>68.75</v>
      </c>
      <c r="AY462" s="186">
        <f t="shared" si="585"/>
        <v>16000</v>
      </c>
      <c r="AZ462" s="186">
        <f t="shared" si="553"/>
        <v>100</v>
      </c>
      <c r="BB462" s="186">
        <f t="shared" si="554"/>
        <v>0</v>
      </c>
      <c r="BC462" s="98">
        <f t="shared" si="555"/>
        <v>0</v>
      </c>
      <c r="BD462" s="186">
        <f t="shared" si="556"/>
        <v>16000</v>
      </c>
      <c r="BE462" s="483"/>
      <c r="BF462" s="90">
        <f t="shared" si="584"/>
        <v>0</v>
      </c>
    </row>
    <row r="463" spans="1:58" ht="30" customHeight="1" x14ac:dyDescent="0.2">
      <c r="A463" s="12"/>
      <c r="B463" s="3"/>
      <c r="C463" s="3"/>
      <c r="D463" s="8"/>
      <c r="E463" s="7"/>
      <c r="F463" s="3"/>
      <c r="G463" s="4"/>
      <c r="H463" s="5"/>
      <c r="I463" s="6"/>
      <c r="J463" s="7"/>
      <c r="K463" s="59">
        <v>5</v>
      </c>
      <c r="L463" s="142"/>
      <c r="M463" s="8"/>
      <c r="N463" s="41" t="s">
        <v>19</v>
      </c>
      <c r="O463" s="45">
        <v>3000</v>
      </c>
      <c r="P463" s="98"/>
      <c r="Q463" s="98"/>
      <c r="R463" s="98"/>
      <c r="S463" s="98">
        <v>3000</v>
      </c>
      <c r="T463" s="98"/>
      <c r="U463" s="98">
        <v>1000</v>
      </c>
      <c r="V463" s="98">
        <v>1000</v>
      </c>
      <c r="W463" s="98">
        <v>1000</v>
      </c>
      <c r="X463" s="98">
        <f>SUM(U463:W463)</f>
        <v>3000</v>
      </c>
      <c r="Y463" s="98">
        <f t="shared" si="538"/>
        <v>100</v>
      </c>
      <c r="AA463" s="98">
        <v>0</v>
      </c>
      <c r="AB463" s="98"/>
      <c r="AC463" s="98"/>
      <c r="AD463" s="98">
        <f>SUM(AA463:AC463)</f>
        <v>0</v>
      </c>
      <c r="AE463" s="98">
        <f t="shared" si="581"/>
        <v>0</v>
      </c>
      <c r="AG463" s="98">
        <f t="shared" si="542"/>
        <v>3000</v>
      </c>
      <c r="AH463" s="98">
        <f t="shared" si="543"/>
        <v>100</v>
      </c>
      <c r="AJ463" s="98">
        <v>0</v>
      </c>
      <c r="AK463" s="98"/>
      <c r="AL463" s="98"/>
      <c r="AM463" s="98">
        <f>SUM(AJ463:AL463)</f>
        <v>0</v>
      </c>
      <c r="AN463" s="98">
        <f t="shared" si="582"/>
        <v>0</v>
      </c>
      <c r="AP463" s="98"/>
      <c r="AQ463" s="98"/>
      <c r="AR463" s="98"/>
      <c r="AS463" s="98">
        <f>SUM(AP463:AR463)</f>
        <v>0</v>
      </c>
      <c r="AT463" s="98">
        <f t="shared" si="583"/>
        <v>0</v>
      </c>
      <c r="AV463" s="186">
        <f>AM463+AS463</f>
        <v>0</v>
      </c>
      <c r="AW463" s="98">
        <f t="shared" si="551"/>
        <v>0</v>
      </c>
      <c r="AY463" s="98">
        <f t="shared" si="585"/>
        <v>3000</v>
      </c>
      <c r="AZ463" s="98">
        <f t="shared" si="553"/>
        <v>100</v>
      </c>
      <c r="BB463" s="98">
        <f t="shared" si="554"/>
        <v>0</v>
      </c>
      <c r="BC463" s="98">
        <f t="shared" si="555"/>
        <v>0</v>
      </c>
      <c r="BD463" s="98">
        <f t="shared" si="556"/>
        <v>3000</v>
      </c>
      <c r="BE463" s="483"/>
      <c r="BF463" s="90">
        <f t="shared" si="584"/>
        <v>0</v>
      </c>
    </row>
    <row r="464" spans="1:58" ht="30" customHeight="1" x14ac:dyDescent="0.2">
      <c r="A464" s="12"/>
      <c r="B464" s="3"/>
      <c r="C464" s="3"/>
      <c r="D464" s="8"/>
      <c r="E464" s="7"/>
      <c r="F464" s="3"/>
      <c r="G464" s="4"/>
      <c r="H464" s="5"/>
      <c r="I464" s="6"/>
      <c r="J464" s="7"/>
      <c r="K464" s="59">
        <v>7</v>
      </c>
      <c r="L464" s="142"/>
      <c r="M464" s="8"/>
      <c r="N464" s="41" t="s">
        <v>110</v>
      </c>
      <c r="O464" s="45">
        <v>11000</v>
      </c>
      <c r="P464" s="98"/>
      <c r="Q464" s="98"/>
      <c r="R464" s="98"/>
      <c r="S464" s="98">
        <v>4000</v>
      </c>
      <c r="T464" s="98"/>
      <c r="U464" s="98">
        <v>1000</v>
      </c>
      <c r="V464" s="98">
        <v>0</v>
      </c>
      <c r="W464" s="98"/>
      <c r="X464" s="98">
        <f>SUM(U464:W464)</f>
        <v>1000</v>
      </c>
      <c r="Y464" s="98">
        <f t="shared" si="538"/>
        <v>25</v>
      </c>
      <c r="AA464" s="98">
        <v>1000</v>
      </c>
      <c r="AB464" s="98">
        <v>1000</v>
      </c>
      <c r="AC464" s="98">
        <v>1000</v>
      </c>
      <c r="AD464" s="98">
        <f>SUM(AA464:AC464)</f>
        <v>3000</v>
      </c>
      <c r="AE464" s="98">
        <f t="shared" si="581"/>
        <v>75</v>
      </c>
      <c r="AG464" s="98">
        <f t="shared" si="542"/>
        <v>4000</v>
      </c>
      <c r="AH464" s="98">
        <f t="shared" si="543"/>
        <v>100</v>
      </c>
      <c r="AJ464" s="98">
        <v>0</v>
      </c>
      <c r="AK464" s="98"/>
      <c r="AL464" s="98"/>
      <c r="AM464" s="98">
        <f>SUM(AJ464:AL464)</f>
        <v>0</v>
      </c>
      <c r="AN464" s="98">
        <f t="shared" si="582"/>
        <v>0</v>
      </c>
      <c r="AP464" s="98">
        <v>0</v>
      </c>
      <c r="AQ464" s="98"/>
      <c r="AR464" s="98"/>
      <c r="AS464" s="98">
        <f>SUM(AP464:AR464)</f>
        <v>0</v>
      </c>
      <c r="AT464" s="98">
        <f t="shared" si="583"/>
        <v>0</v>
      </c>
      <c r="AV464" s="186">
        <f>AM464+AS464</f>
        <v>0</v>
      </c>
      <c r="AW464" s="98">
        <f t="shared" si="551"/>
        <v>0</v>
      </c>
      <c r="AY464" s="98">
        <f t="shared" si="585"/>
        <v>4000</v>
      </c>
      <c r="AZ464" s="98">
        <f t="shared" si="553"/>
        <v>100</v>
      </c>
      <c r="BB464" s="98">
        <f t="shared" si="554"/>
        <v>0</v>
      </c>
      <c r="BC464" s="98">
        <f t="shared" si="555"/>
        <v>0</v>
      </c>
      <c r="BD464" s="98">
        <f t="shared" si="556"/>
        <v>4000</v>
      </c>
      <c r="BE464" s="483"/>
      <c r="BF464" s="90">
        <f t="shared" si="584"/>
        <v>0</v>
      </c>
    </row>
    <row r="465" spans="1:58" ht="30" hidden="1" customHeight="1" x14ac:dyDescent="0.2">
      <c r="A465" s="12"/>
      <c r="B465" s="3"/>
      <c r="C465" s="3"/>
      <c r="D465" s="8"/>
      <c r="E465" s="7"/>
      <c r="F465" s="3"/>
      <c r="G465" s="21"/>
      <c r="H465" s="72" t="s">
        <v>75</v>
      </c>
      <c r="I465" s="88"/>
      <c r="J465" s="57"/>
      <c r="K465" s="171"/>
      <c r="L465" s="147"/>
      <c r="M465" s="58"/>
      <c r="N465" s="73" t="s">
        <v>101</v>
      </c>
      <c r="O465" s="60">
        <v>18000</v>
      </c>
      <c r="P465" s="104">
        <f>P466</f>
        <v>0</v>
      </c>
      <c r="Q465" s="204">
        <f>Q466</f>
        <v>0</v>
      </c>
      <c r="R465" s="205">
        <f>R466</f>
        <v>0</v>
      </c>
      <c r="S465" s="104">
        <f>S466</f>
        <v>0</v>
      </c>
      <c r="T465" s="104"/>
      <c r="U465" s="104">
        <f>U466</f>
        <v>0</v>
      </c>
      <c r="V465" s="104">
        <f>V466</f>
        <v>0</v>
      </c>
      <c r="W465" s="104">
        <f>W466</f>
        <v>0</v>
      </c>
      <c r="X465" s="104">
        <f t="shared" ref="X465:X472" si="586">SUM(U465:W465)</f>
        <v>0</v>
      </c>
      <c r="Y465" s="104" t="e">
        <f t="shared" si="538"/>
        <v>#DIV/0!</v>
      </c>
      <c r="AA465" s="104">
        <f>AA466</f>
        <v>0</v>
      </c>
      <c r="AB465" s="104">
        <f>AB466</f>
        <v>0</v>
      </c>
      <c r="AC465" s="104">
        <f>AC466</f>
        <v>0</v>
      </c>
      <c r="AD465" s="104">
        <f t="shared" ref="AD465:AD472" si="587">SUM(AA465:AC465)</f>
        <v>0</v>
      </c>
      <c r="AE465" s="104" t="e">
        <f t="shared" si="541"/>
        <v>#DIV/0!</v>
      </c>
      <c r="AG465" s="104">
        <f t="shared" si="542"/>
        <v>0</v>
      </c>
      <c r="AH465" s="104" t="e">
        <f t="shared" si="543"/>
        <v>#DIV/0!</v>
      </c>
      <c r="AJ465" s="104">
        <f>AJ466</f>
        <v>0</v>
      </c>
      <c r="AK465" s="104">
        <f>AK466</f>
        <v>0</v>
      </c>
      <c r="AL465" s="104">
        <f>AL466</f>
        <v>0</v>
      </c>
      <c r="AM465" s="104">
        <f t="shared" ref="AM465:AM472" si="588">SUM(AJ465:AL465)</f>
        <v>0</v>
      </c>
      <c r="AN465" s="104" t="e">
        <f t="shared" si="546"/>
        <v>#DIV/0!</v>
      </c>
      <c r="AP465" s="104">
        <f>AP466</f>
        <v>0</v>
      </c>
      <c r="AQ465" s="104">
        <f>AQ466</f>
        <v>0</v>
      </c>
      <c r="AR465" s="104">
        <f>AR466</f>
        <v>0</v>
      </c>
      <c r="AS465" s="104">
        <f t="shared" ref="AS465:AS472" si="589">SUM(AP465:AR465)</f>
        <v>0</v>
      </c>
      <c r="AT465" s="104" t="e">
        <f t="shared" si="549"/>
        <v>#DIV/0!</v>
      </c>
      <c r="AV465" s="104">
        <f t="shared" ref="AV465:AV472" si="590">AM465+AS465</f>
        <v>0</v>
      </c>
      <c r="AW465" s="104" t="e">
        <f t="shared" ref="AW465:AW472" si="591">AV465/(S465/100)</f>
        <v>#DIV/0!</v>
      </c>
      <c r="AY465" s="104">
        <f t="shared" ref="AY465:AY472" si="592">AG465+AV465</f>
        <v>0</v>
      </c>
      <c r="AZ465" s="354" t="e">
        <f t="shared" ref="AZ465:AZ472" si="593">AY465/(S465/100)</f>
        <v>#DIV/0!</v>
      </c>
      <c r="BB465" s="60">
        <f t="shared" ref="BB465:BB472" si="594">S465-AY465</f>
        <v>0</v>
      </c>
      <c r="BC465" s="104" t="e">
        <f t="shared" ref="BC465:BC472" si="595">BB465/(P465/100)</f>
        <v>#DIV/0!</v>
      </c>
      <c r="BD465" s="104">
        <f t="shared" ref="BD465:BD472" si="596">S465-BB465</f>
        <v>0</v>
      </c>
      <c r="BE465" s="483"/>
      <c r="BF465" s="90">
        <f t="shared" si="584"/>
        <v>0</v>
      </c>
    </row>
    <row r="466" spans="1:58" ht="30" hidden="1" customHeight="1" x14ac:dyDescent="0.2">
      <c r="A466" s="12"/>
      <c r="B466" s="3"/>
      <c r="C466" s="3"/>
      <c r="D466" s="8"/>
      <c r="E466" s="7"/>
      <c r="F466" s="3"/>
      <c r="G466" s="4"/>
      <c r="H466" s="5"/>
      <c r="I466" s="23">
        <v>2</v>
      </c>
      <c r="J466" s="7"/>
      <c r="K466" s="27"/>
      <c r="L466" s="142"/>
      <c r="M466" s="8"/>
      <c r="N466" s="30" t="s">
        <v>126</v>
      </c>
      <c r="O466" s="46">
        <v>18000</v>
      </c>
      <c r="P466" s="100">
        <f>P467+P469</f>
        <v>0</v>
      </c>
      <c r="Q466" s="100">
        <f>Q467+Q469</f>
        <v>0</v>
      </c>
      <c r="R466" s="100">
        <f>R467+R469</f>
        <v>0</v>
      </c>
      <c r="S466" s="100">
        <f>S467+S469</f>
        <v>0</v>
      </c>
      <c r="T466" s="100"/>
      <c r="U466" s="100">
        <f>U467+U469</f>
        <v>0</v>
      </c>
      <c r="V466" s="100">
        <f>V467+V469</f>
        <v>0</v>
      </c>
      <c r="W466" s="100">
        <f>W467+W469</f>
        <v>0</v>
      </c>
      <c r="X466" s="100">
        <f t="shared" si="586"/>
        <v>0</v>
      </c>
      <c r="Y466" s="100" t="e">
        <f t="shared" si="538"/>
        <v>#DIV/0!</v>
      </c>
      <c r="AA466" s="100">
        <f>AA467+AA469</f>
        <v>0</v>
      </c>
      <c r="AB466" s="100">
        <f>AB467+AB469</f>
        <v>0</v>
      </c>
      <c r="AC466" s="100">
        <f>AC467+AC469</f>
        <v>0</v>
      </c>
      <c r="AD466" s="100">
        <f t="shared" si="587"/>
        <v>0</v>
      </c>
      <c r="AE466" s="100" t="e">
        <f t="shared" si="541"/>
        <v>#DIV/0!</v>
      </c>
      <c r="AG466" s="100">
        <f t="shared" si="542"/>
        <v>0</v>
      </c>
      <c r="AH466" s="100" t="e">
        <f t="shared" si="543"/>
        <v>#DIV/0!</v>
      </c>
      <c r="AJ466" s="100">
        <f>AJ467+AJ469</f>
        <v>0</v>
      </c>
      <c r="AK466" s="100">
        <f>AK467+AK469</f>
        <v>0</v>
      </c>
      <c r="AL466" s="100">
        <f>AL467+AL469</f>
        <v>0</v>
      </c>
      <c r="AM466" s="100">
        <f t="shared" si="588"/>
        <v>0</v>
      </c>
      <c r="AN466" s="100" t="e">
        <f t="shared" si="546"/>
        <v>#DIV/0!</v>
      </c>
      <c r="AP466" s="100">
        <f>AP467+AP469</f>
        <v>0</v>
      </c>
      <c r="AQ466" s="100">
        <f>AQ467+AQ469</f>
        <v>0</v>
      </c>
      <c r="AR466" s="100">
        <f>AR467+AR469</f>
        <v>0</v>
      </c>
      <c r="AS466" s="100">
        <f t="shared" si="589"/>
        <v>0</v>
      </c>
      <c r="AT466" s="100" t="e">
        <f t="shared" si="549"/>
        <v>#DIV/0!</v>
      </c>
      <c r="AV466" s="100">
        <f t="shared" si="590"/>
        <v>0</v>
      </c>
      <c r="AW466" s="100" t="e">
        <f t="shared" si="591"/>
        <v>#DIV/0!</v>
      </c>
      <c r="AY466" s="100">
        <f t="shared" si="592"/>
        <v>0</v>
      </c>
      <c r="AZ466" s="352" t="e">
        <f t="shared" si="593"/>
        <v>#DIV/0!</v>
      </c>
      <c r="BB466" s="46">
        <f t="shared" si="594"/>
        <v>0</v>
      </c>
      <c r="BC466" s="100" t="e">
        <f t="shared" si="595"/>
        <v>#DIV/0!</v>
      </c>
      <c r="BD466" s="100">
        <f t="shared" si="596"/>
        <v>0</v>
      </c>
      <c r="BE466" s="483"/>
      <c r="BF466" s="90">
        <f t="shared" si="584"/>
        <v>0</v>
      </c>
    </row>
    <row r="467" spans="1:58" ht="30" hidden="1" customHeight="1" x14ac:dyDescent="0.2">
      <c r="A467" s="12"/>
      <c r="B467" s="3"/>
      <c r="C467" s="3"/>
      <c r="D467" s="8"/>
      <c r="E467" s="7"/>
      <c r="F467" s="3"/>
      <c r="G467" s="4"/>
      <c r="H467" s="5"/>
      <c r="I467" s="6"/>
      <c r="J467" s="24" t="s">
        <v>74</v>
      </c>
      <c r="K467" s="27"/>
      <c r="L467" s="142"/>
      <c r="M467" s="8"/>
      <c r="N467" s="31" t="s">
        <v>24</v>
      </c>
      <c r="O467" s="44">
        <v>10000</v>
      </c>
      <c r="P467" s="97">
        <f>P468</f>
        <v>0</v>
      </c>
      <c r="Q467" s="97">
        <f>Q468</f>
        <v>0</v>
      </c>
      <c r="R467" s="97">
        <f>R468</f>
        <v>0</v>
      </c>
      <c r="S467" s="97">
        <f>S468</f>
        <v>0</v>
      </c>
      <c r="T467" s="97"/>
      <c r="U467" s="97">
        <f>U468</f>
        <v>0</v>
      </c>
      <c r="V467" s="97">
        <f>V468</f>
        <v>0</v>
      </c>
      <c r="W467" s="97">
        <f>W468</f>
        <v>0</v>
      </c>
      <c r="X467" s="97">
        <f t="shared" si="586"/>
        <v>0</v>
      </c>
      <c r="Y467" s="97" t="e">
        <f t="shared" si="538"/>
        <v>#DIV/0!</v>
      </c>
      <c r="AA467" s="97">
        <f>AA468</f>
        <v>0</v>
      </c>
      <c r="AB467" s="97">
        <f>AB468</f>
        <v>0</v>
      </c>
      <c r="AC467" s="97">
        <f>AC468</f>
        <v>0</v>
      </c>
      <c r="AD467" s="97">
        <f t="shared" si="587"/>
        <v>0</v>
      </c>
      <c r="AE467" s="97" t="e">
        <f t="shared" si="541"/>
        <v>#DIV/0!</v>
      </c>
      <c r="AG467" s="97">
        <f t="shared" si="542"/>
        <v>0</v>
      </c>
      <c r="AH467" s="97" t="e">
        <f t="shared" si="543"/>
        <v>#DIV/0!</v>
      </c>
      <c r="AJ467" s="97">
        <f>AJ468</f>
        <v>0</v>
      </c>
      <c r="AK467" s="97">
        <f>AK468</f>
        <v>0</v>
      </c>
      <c r="AL467" s="97">
        <f>AL468</f>
        <v>0</v>
      </c>
      <c r="AM467" s="97">
        <f t="shared" si="588"/>
        <v>0</v>
      </c>
      <c r="AN467" s="97" t="e">
        <f t="shared" si="546"/>
        <v>#DIV/0!</v>
      </c>
      <c r="AP467" s="97">
        <f>AP468</f>
        <v>0</v>
      </c>
      <c r="AQ467" s="97">
        <f>AQ468</f>
        <v>0</v>
      </c>
      <c r="AR467" s="97">
        <f>AR468</f>
        <v>0</v>
      </c>
      <c r="AS467" s="97">
        <f t="shared" si="589"/>
        <v>0</v>
      </c>
      <c r="AT467" s="97" t="e">
        <f t="shared" si="549"/>
        <v>#DIV/0!</v>
      </c>
      <c r="AV467" s="97">
        <f t="shared" si="590"/>
        <v>0</v>
      </c>
      <c r="AW467" s="97" t="e">
        <f t="shared" si="591"/>
        <v>#DIV/0!</v>
      </c>
      <c r="AY467" s="97">
        <f t="shared" si="592"/>
        <v>0</v>
      </c>
      <c r="AZ467" s="350" t="e">
        <f t="shared" si="593"/>
        <v>#DIV/0!</v>
      </c>
      <c r="BB467" s="44">
        <f t="shared" si="594"/>
        <v>0</v>
      </c>
      <c r="BC467" s="97" t="e">
        <f t="shared" si="595"/>
        <v>#DIV/0!</v>
      </c>
      <c r="BD467" s="97">
        <f t="shared" si="596"/>
        <v>0</v>
      </c>
      <c r="BE467" s="483"/>
      <c r="BF467" s="90">
        <f t="shared" si="584"/>
        <v>0</v>
      </c>
    </row>
    <row r="468" spans="1:58" ht="30" hidden="1" customHeight="1" x14ac:dyDescent="0.2">
      <c r="A468" s="12"/>
      <c r="B468" s="3"/>
      <c r="C468" s="3"/>
      <c r="D468" s="8"/>
      <c r="E468" s="7"/>
      <c r="F468" s="3"/>
      <c r="G468" s="4"/>
      <c r="H468" s="5"/>
      <c r="I468" s="6"/>
      <c r="J468" s="7"/>
      <c r="K468" s="59">
        <v>1</v>
      </c>
      <c r="L468" s="142"/>
      <c r="M468" s="8"/>
      <c r="N468" s="41" t="s">
        <v>31</v>
      </c>
      <c r="O468" s="45">
        <v>10000</v>
      </c>
      <c r="P468" s="98"/>
      <c r="Q468" s="98"/>
      <c r="R468" s="98"/>
      <c r="S468" s="98"/>
      <c r="T468" s="98"/>
      <c r="U468" s="98"/>
      <c r="V468" s="98"/>
      <c r="W468" s="98"/>
      <c r="X468" s="98">
        <f t="shared" si="586"/>
        <v>0</v>
      </c>
      <c r="Y468" s="98" t="e">
        <f t="shared" si="538"/>
        <v>#DIV/0!</v>
      </c>
      <c r="AA468" s="98"/>
      <c r="AB468" s="98"/>
      <c r="AC468" s="98"/>
      <c r="AD468" s="98">
        <f t="shared" si="587"/>
        <v>0</v>
      </c>
      <c r="AE468" s="98" t="e">
        <f t="shared" si="541"/>
        <v>#DIV/0!</v>
      </c>
      <c r="AG468" s="98">
        <f t="shared" si="542"/>
        <v>0</v>
      </c>
      <c r="AH468" s="98" t="e">
        <f t="shared" si="543"/>
        <v>#DIV/0!</v>
      </c>
      <c r="AJ468" s="98"/>
      <c r="AK468" s="98"/>
      <c r="AL468" s="98"/>
      <c r="AM468" s="98">
        <f t="shared" si="588"/>
        <v>0</v>
      </c>
      <c r="AN468" s="98" t="e">
        <f t="shared" si="546"/>
        <v>#DIV/0!</v>
      </c>
      <c r="AP468" s="98"/>
      <c r="AQ468" s="98"/>
      <c r="AR468" s="98"/>
      <c r="AS468" s="98">
        <f t="shared" si="589"/>
        <v>0</v>
      </c>
      <c r="AT468" s="98" t="e">
        <f t="shared" si="549"/>
        <v>#DIV/0!</v>
      </c>
      <c r="AV468" s="98">
        <f t="shared" si="590"/>
        <v>0</v>
      </c>
      <c r="AW468" s="98" t="e">
        <f t="shared" si="591"/>
        <v>#DIV/0!</v>
      </c>
      <c r="AY468" s="98">
        <f t="shared" si="592"/>
        <v>0</v>
      </c>
      <c r="AZ468" s="353" t="e">
        <f t="shared" si="593"/>
        <v>#DIV/0!</v>
      </c>
      <c r="BB468" s="98">
        <f t="shared" si="594"/>
        <v>0</v>
      </c>
      <c r="BC468" s="98" t="e">
        <f t="shared" si="595"/>
        <v>#DIV/0!</v>
      </c>
      <c r="BD468" s="98">
        <f t="shared" si="596"/>
        <v>0</v>
      </c>
      <c r="BE468" s="483"/>
      <c r="BF468" s="90">
        <f t="shared" si="584"/>
        <v>0</v>
      </c>
    </row>
    <row r="469" spans="1:58" ht="30" hidden="1" customHeight="1" x14ac:dyDescent="0.2">
      <c r="A469" s="12"/>
      <c r="B469" s="3"/>
      <c r="C469" s="3"/>
      <c r="D469" s="8"/>
      <c r="E469" s="7"/>
      <c r="F469" s="3"/>
      <c r="G469" s="4"/>
      <c r="H469" s="5"/>
      <c r="I469" s="6"/>
      <c r="J469" s="24" t="s">
        <v>69</v>
      </c>
      <c r="K469" s="27"/>
      <c r="L469" s="142"/>
      <c r="M469" s="8"/>
      <c r="N469" s="31" t="s">
        <v>16</v>
      </c>
      <c r="O469" s="44">
        <v>8000</v>
      </c>
      <c r="P469" s="97">
        <f>P470+P471+P472</f>
        <v>0</v>
      </c>
      <c r="Q469" s="193">
        <f>Q470+Q471+Q472</f>
        <v>0</v>
      </c>
      <c r="R469" s="194">
        <f>R470+R471+R472</f>
        <v>0</v>
      </c>
      <c r="S469" s="97">
        <f>S470+S471+S472</f>
        <v>0</v>
      </c>
      <c r="T469" s="97"/>
      <c r="U469" s="97">
        <f>U470+U471+U472</f>
        <v>0</v>
      </c>
      <c r="V469" s="97">
        <f>V470+V471+V472</f>
        <v>0</v>
      </c>
      <c r="W469" s="97">
        <f>W470+W471+W472</f>
        <v>0</v>
      </c>
      <c r="X469" s="97">
        <f t="shared" si="586"/>
        <v>0</v>
      </c>
      <c r="Y469" s="97" t="e">
        <f t="shared" si="538"/>
        <v>#DIV/0!</v>
      </c>
      <c r="AA469" s="97">
        <f>AA470+AA471+AA472</f>
        <v>0</v>
      </c>
      <c r="AB469" s="97">
        <f>AB470+AB471+AB472</f>
        <v>0</v>
      </c>
      <c r="AC469" s="97">
        <f>AC470+AC471+AC472</f>
        <v>0</v>
      </c>
      <c r="AD469" s="97">
        <f t="shared" si="587"/>
        <v>0</v>
      </c>
      <c r="AE469" s="97" t="e">
        <f t="shared" si="541"/>
        <v>#DIV/0!</v>
      </c>
      <c r="AG469" s="97">
        <f t="shared" si="542"/>
        <v>0</v>
      </c>
      <c r="AH469" s="97" t="e">
        <f t="shared" si="543"/>
        <v>#DIV/0!</v>
      </c>
      <c r="AJ469" s="97">
        <f>AJ470+AJ471+AJ472</f>
        <v>0</v>
      </c>
      <c r="AK469" s="97">
        <f>AK470+AK471+AK472</f>
        <v>0</v>
      </c>
      <c r="AL469" s="97">
        <f>AL470+AL471+AL472</f>
        <v>0</v>
      </c>
      <c r="AM469" s="97">
        <f t="shared" si="588"/>
        <v>0</v>
      </c>
      <c r="AN469" s="97" t="e">
        <f t="shared" si="546"/>
        <v>#DIV/0!</v>
      </c>
      <c r="AP469" s="97">
        <f>AP470+AP471+AP472</f>
        <v>0</v>
      </c>
      <c r="AQ469" s="97">
        <f>AQ470+AQ471+AQ472</f>
        <v>0</v>
      </c>
      <c r="AR469" s="97">
        <f>AR470+AR471+AR472</f>
        <v>0</v>
      </c>
      <c r="AS469" s="97">
        <f t="shared" si="589"/>
        <v>0</v>
      </c>
      <c r="AT469" s="97" t="e">
        <f t="shared" si="549"/>
        <v>#DIV/0!</v>
      </c>
      <c r="AV469" s="97">
        <f t="shared" si="590"/>
        <v>0</v>
      </c>
      <c r="AW469" s="97" t="e">
        <f t="shared" si="591"/>
        <v>#DIV/0!</v>
      </c>
      <c r="AY469" s="97">
        <f t="shared" si="592"/>
        <v>0</v>
      </c>
      <c r="AZ469" s="350" t="e">
        <f t="shared" si="593"/>
        <v>#DIV/0!</v>
      </c>
      <c r="BB469" s="44">
        <f t="shared" si="594"/>
        <v>0</v>
      </c>
      <c r="BC469" s="97" t="e">
        <f t="shared" si="595"/>
        <v>#DIV/0!</v>
      </c>
      <c r="BD469" s="97">
        <f t="shared" si="596"/>
        <v>0</v>
      </c>
      <c r="BE469" s="483"/>
      <c r="BF469" s="90">
        <f t="shared" si="584"/>
        <v>0</v>
      </c>
    </row>
    <row r="470" spans="1:58" ht="30" hidden="1" customHeight="1" x14ac:dyDescent="0.2">
      <c r="A470" s="12"/>
      <c r="B470" s="3"/>
      <c r="C470" s="3"/>
      <c r="D470" s="8"/>
      <c r="E470" s="7"/>
      <c r="F470" s="3"/>
      <c r="G470" s="4"/>
      <c r="H470" s="5"/>
      <c r="I470" s="6"/>
      <c r="J470" s="7"/>
      <c r="K470" s="59">
        <v>2</v>
      </c>
      <c r="L470" s="142"/>
      <c r="M470" s="8"/>
      <c r="N470" s="41" t="s">
        <v>17</v>
      </c>
      <c r="O470" s="45">
        <v>4000</v>
      </c>
      <c r="P470" s="98"/>
      <c r="Q470" s="98"/>
      <c r="R470" s="98"/>
      <c r="S470" s="98"/>
      <c r="T470" s="98"/>
      <c r="U470" s="98"/>
      <c r="V470" s="98"/>
      <c r="W470" s="98"/>
      <c r="X470" s="98">
        <f t="shared" si="586"/>
        <v>0</v>
      </c>
      <c r="Y470" s="98" t="e">
        <f t="shared" si="538"/>
        <v>#DIV/0!</v>
      </c>
      <c r="AA470" s="98"/>
      <c r="AB470" s="98"/>
      <c r="AC470" s="98"/>
      <c r="AD470" s="98">
        <f t="shared" si="587"/>
        <v>0</v>
      </c>
      <c r="AE470" s="98" t="e">
        <f t="shared" si="541"/>
        <v>#DIV/0!</v>
      </c>
      <c r="AG470" s="98">
        <f t="shared" si="542"/>
        <v>0</v>
      </c>
      <c r="AH470" s="98" t="e">
        <f t="shared" si="543"/>
        <v>#DIV/0!</v>
      </c>
      <c r="AJ470" s="98"/>
      <c r="AK470" s="98"/>
      <c r="AL470" s="98"/>
      <c r="AM470" s="98">
        <f t="shared" si="588"/>
        <v>0</v>
      </c>
      <c r="AN470" s="98" t="e">
        <f t="shared" si="546"/>
        <v>#DIV/0!</v>
      </c>
      <c r="AP470" s="98"/>
      <c r="AQ470" s="98"/>
      <c r="AR470" s="98"/>
      <c r="AS470" s="98">
        <f t="shared" si="589"/>
        <v>0</v>
      </c>
      <c r="AT470" s="98" t="e">
        <f t="shared" si="549"/>
        <v>#DIV/0!</v>
      </c>
      <c r="AV470" s="98">
        <f t="shared" si="590"/>
        <v>0</v>
      </c>
      <c r="AW470" s="98" t="e">
        <f t="shared" si="591"/>
        <v>#DIV/0!</v>
      </c>
      <c r="AY470" s="98">
        <f t="shared" si="592"/>
        <v>0</v>
      </c>
      <c r="AZ470" s="353" t="e">
        <f t="shared" si="593"/>
        <v>#DIV/0!</v>
      </c>
      <c r="BB470" s="98">
        <f t="shared" si="594"/>
        <v>0</v>
      </c>
      <c r="BC470" s="98" t="e">
        <f t="shared" si="595"/>
        <v>#DIV/0!</v>
      </c>
      <c r="BD470" s="98">
        <f t="shared" si="596"/>
        <v>0</v>
      </c>
      <c r="BE470" s="483"/>
      <c r="BF470" s="90">
        <f t="shared" si="584"/>
        <v>0</v>
      </c>
    </row>
    <row r="471" spans="1:58" ht="30" hidden="1" customHeight="1" x14ac:dyDescent="0.2">
      <c r="A471" s="12"/>
      <c r="B471" s="3"/>
      <c r="C471" s="3"/>
      <c r="D471" s="8"/>
      <c r="E471" s="7"/>
      <c r="F471" s="3"/>
      <c r="G471" s="4"/>
      <c r="H471" s="5"/>
      <c r="I471" s="6"/>
      <c r="J471" s="7"/>
      <c r="K471" s="59">
        <v>5</v>
      </c>
      <c r="L471" s="142"/>
      <c r="M471" s="8"/>
      <c r="N471" s="41" t="s">
        <v>19</v>
      </c>
      <c r="O471" s="45">
        <v>2000</v>
      </c>
      <c r="P471" s="98"/>
      <c r="Q471" s="98"/>
      <c r="R471" s="98"/>
      <c r="S471" s="98"/>
      <c r="T471" s="98"/>
      <c r="U471" s="98"/>
      <c r="V471" s="98"/>
      <c r="W471" s="98"/>
      <c r="X471" s="98">
        <f t="shared" si="586"/>
        <v>0</v>
      </c>
      <c r="Y471" s="98" t="e">
        <f t="shared" si="538"/>
        <v>#DIV/0!</v>
      </c>
      <c r="AA471" s="98"/>
      <c r="AB471" s="98"/>
      <c r="AC471" s="98"/>
      <c r="AD471" s="98">
        <f t="shared" si="587"/>
        <v>0</v>
      </c>
      <c r="AE471" s="98" t="e">
        <f t="shared" si="541"/>
        <v>#DIV/0!</v>
      </c>
      <c r="AG471" s="98">
        <f t="shared" si="542"/>
        <v>0</v>
      </c>
      <c r="AH471" s="98" t="e">
        <f t="shared" si="543"/>
        <v>#DIV/0!</v>
      </c>
      <c r="AJ471" s="98"/>
      <c r="AK471" s="98"/>
      <c r="AL471" s="98"/>
      <c r="AM471" s="98">
        <f t="shared" si="588"/>
        <v>0</v>
      </c>
      <c r="AN471" s="98" t="e">
        <f t="shared" si="546"/>
        <v>#DIV/0!</v>
      </c>
      <c r="AP471" s="98"/>
      <c r="AQ471" s="98"/>
      <c r="AR471" s="98"/>
      <c r="AS471" s="98">
        <f t="shared" si="589"/>
        <v>0</v>
      </c>
      <c r="AT471" s="98" t="e">
        <f t="shared" si="549"/>
        <v>#DIV/0!</v>
      </c>
      <c r="AV471" s="98">
        <f t="shared" si="590"/>
        <v>0</v>
      </c>
      <c r="AW471" s="98" t="e">
        <f t="shared" si="591"/>
        <v>#DIV/0!</v>
      </c>
      <c r="AY471" s="98">
        <f t="shared" si="592"/>
        <v>0</v>
      </c>
      <c r="AZ471" s="353" t="e">
        <f t="shared" si="593"/>
        <v>#DIV/0!</v>
      </c>
      <c r="BB471" s="98">
        <f t="shared" si="594"/>
        <v>0</v>
      </c>
      <c r="BC471" s="98" t="e">
        <f t="shared" si="595"/>
        <v>#DIV/0!</v>
      </c>
      <c r="BD471" s="98">
        <f t="shared" si="596"/>
        <v>0</v>
      </c>
      <c r="BE471" s="483"/>
      <c r="BF471" s="90">
        <f t="shared" si="584"/>
        <v>0</v>
      </c>
    </row>
    <row r="472" spans="1:58" ht="30" hidden="1" customHeight="1" x14ac:dyDescent="0.2">
      <c r="A472" s="12"/>
      <c r="B472" s="3"/>
      <c r="C472" s="3"/>
      <c r="D472" s="8"/>
      <c r="E472" s="7"/>
      <c r="F472" s="3"/>
      <c r="G472" s="4"/>
      <c r="H472" s="5"/>
      <c r="I472" s="6"/>
      <c r="J472" s="7"/>
      <c r="K472" s="59">
        <v>7</v>
      </c>
      <c r="L472" s="142"/>
      <c r="M472" s="8"/>
      <c r="N472" s="41" t="s">
        <v>110</v>
      </c>
      <c r="O472" s="45">
        <v>2000</v>
      </c>
      <c r="P472" s="98"/>
      <c r="Q472" s="98"/>
      <c r="R472" s="98"/>
      <c r="S472" s="98"/>
      <c r="T472" s="98"/>
      <c r="U472" s="98"/>
      <c r="V472" s="98"/>
      <c r="W472" s="98"/>
      <c r="X472" s="98">
        <f t="shared" si="586"/>
        <v>0</v>
      </c>
      <c r="Y472" s="98" t="e">
        <f t="shared" si="538"/>
        <v>#DIV/0!</v>
      </c>
      <c r="AA472" s="98"/>
      <c r="AB472" s="98"/>
      <c r="AC472" s="98"/>
      <c r="AD472" s="98">
        <f t="shared" si="587"/>
        <v>0</v>
      </c>
      <c r="AE472" s="98" t="e">
        <f t="shared" si="541"/>
        <v>#DIV/0!</v>
      </c>
      <c r="AG472" s="98">
        <f t="shared" si="542"/>
        <v>0</v>
      </c>
      <c r="AH472" s="98" t="e">
        <f t="shared" si="543"/>
        <v>#DIV/0!</v>
      </c>
      <c r="AJ472" s="98"/>
      <c r="AK472" s="98"/>
      <c r="AL472" s="98"/>
      <c r="AM472" s="98">
        <f t="shared" si="588"/>
        <v>0</v>
      </c>
      <c r="AN472" s="98" t="e">
        <f t="shared" si="546"/>
        <v>#DIV/0!</v>
      </c>
      <c r="AP472" s="98"/>
      <c r="AQ472" s="98"/>
      <c r="AR472" s="98"/>
      <c r="AS472" s="98">
        <f t="shared" si="589"/>
        <v>0</v>
      </c>
      <c r="AT472" s="98" t="e">
        <f t="shared" si="549"/>
        <v>#DIV/0!</v>
      </c>
      <c r="AV472" s="98">
        <f t="shared" si="590"/>
        <v>0</v>
      </c>
      <c r="AW472" s="98" t="e">
        <f t="shared" si="591"/>
        <v>#DIV/0!</v>
      </c>
      <c r="AY472" s="98">
        <f t="shared" si="592"/>
        <v>0</v>
      </c>
      <c r="AZ472" s="353" t="e">
        <f t="shared" si="593"/>
        <v>#DIV/0!</v>
      </c>
      <c r="BB472" s="98">
        <f t="shared" si="594"/>
        <v>0</v>
      </c>
      <c r="BC472" s="98" t="e">
        <f t="shared" si="595"/>
        <v>#DIV/0!</v>
      </c>
      <c r="BD472" s="98">
        <f t="shared" si="596"/>
        <v>0</v>
      </c>
      <c r="BE472" s="483"/>
      <c r="BF472" s="90">
        <f t="shared" si="584"/>
        <v>0</v>
      </c>
    </row>
    <row r="473" spans="1:58" ht="30" hidden="1" customHeight="1" x14ac:dyDescent="0.2">
      <c r="A473" s="12"/>
      <c r="B473" s="3"/>
      <c r="C473" s="3"/>
      <c r="D473" s="8"/>
      <c r="E473" s="7"/>
      <c r="F473" s="3"/>
      <c r="G473" s="4"/>
      <c r="H473" s="219" t="s">
        <v>164</v>
      </c>
      <c r="I473" s="220"/>
      <c r="J473" s="221"/>
      <c r="K473" s="222"/>
      <c r="L473" s="222"/>
      <c r="M473" s="223"/>
      <c r="N473" s="224" t="s">
        <v>165</v>
      </c>
      <c r="O473" s="225">
        <v>0</v>
      </c>
      <c r="P473" s="226">
        <f>P474</f>
        <v>0</v>
      </c>
      <c r="Q473" s="226">
        <f t="shared" ref="Q473:R475" si="597">Q474</f>
        <v>0</v>
      </c>
      <c r="R473" s="226">
        <f t="shared" si="597"/>
        <v>0</v>
      </c>
      <c r="S473" s="226">
        <f>S474</f>
        <v>0</v>
      </c>
      <c r="T473" s="226"/>
      <c r="U473" s="226">
        <f t="shared" ref="U473:W475" si="598">U474</f>
        <v>0</v>
      </c>
      <c r="V473" s="226">
        <f t="shared" si="598"/>
        <v>0</v>
      </c>
      <c r="W473" s="226">
        <f t="shared" si="598"/>
        <v>0</v>
      </c>
      <c r="X473" s="226">
        <f t="shared" ref="X473:X536" si="599">U473+V473+W473</f>
        <v>0</v>
      </c>
      <c r="Y473" s="226" t="e">
        <f t="shared" ref="Y473:Y536" si="600">X473/(S473/100)</f>
        <v>#DIV/0!</v>
      </c>
      <c r="AA473" s="226">
        <f t="shared" ref="AA473:AC475" si="601">AA474</f>
        <v>0</v>
      </c>
      <c r="AB473" s="226">
        <f t="shared" si="601"/>
        <v>0</v>
      </c>
      <c r="AC473" s="226">
        <f t="shared" si="601"/>
        <v>0</v>
      </c>
      <c r="AD473" s="226">
        <f t="shared" ref="AD473:AD493" si="602">AA473+AB473+AC473</f>
        <v>0</v>
      </c>
      <c r="AE473" s="226" t="e">
        <f t="shared" ref="AE473:AE523" si="603">AD473/(S473/100)</f>
        <v>#DIV/0!</v>
      </c>
      <c r="AG473" s="226">
        <f t="shared" ref="AG473:AG536" si="604">X473+AD473</f>
        <v>0</v>
      </c>
      <c r="AH473" s="226" t="e">
        <f t="shared" ref="AH473:AH536" si="605">AG473/(S473/100)</f>
        <v>#DIV/0!</v>
      </c>
      <c r="AJ473" s="226">
        <f t="shared" ref="AJ473:AL475" si="606">AJ474</f>
        <v>0</v>
      </c>
      <c r="AK473" s="226">
        <f t="shared" si="606"/>
        <v>0</v>
      </c>
      <c r="AL473" s="226">
        <f t="shared" si="606"/>
        <v>0</v>
      </c>
      <c r="AM473" s="226">
        <f t="shared" ref="AM473:AM493" si="607">AJ473+AK473+AL473</f>
        <v>0</v>
      </c>
      <c r="AN473" s="226" t="e">
        <f t="shared" ref="AN473:AN523" si="608">AM473/(S473/100)</f>
        <v>#DIV/0!</v>
      </c>
      <c r="AP473" s="226">
        <f t="shared" ref="AP473:AR475" si="609">AP474</f>
        <v>0</v>
      </c>
      <c r="AQ473" s="226">
        <f t="shared" si="609"/>
        <v>0</v>
      </c>
      <c r="AR473" s="226">
        <f t="shared" si="609"/>
        <v>0</v>
      </c>
      <c r="AS473" s="226">
        <f t="shared" ref="AS473:AS493" si="610">AP473+AQ473+AR473</f>
        <v>0</v>
      </c>
      <c r="AT473" s="226" t="e">
        <f t="shared" ref="AT473:AT523" si="611">AS473/(S473/100)</f>
        <v>#DIV/0!</v>
      </c>
      <c r="AV473" s="226">
        <f t="shared" ref="AV473:AV536" si="612">AM473+AS473</f>
        <v>0</v>
      </c>
      <c r="AW473" s="226" t="e">
        <f t="shared" ref="AW473:AW536" si="613">AV473/(S473/100)</f>
        <v>#DIV/0!</v>
      </c>
      <c r="AY473" s="226">
        <f t="shared" ref="AY473:AY536" si="614">AG473+AV473</f>
        <v>0</v>
      </c>
      <c r="AZ473" s="226" t="e">
        <f t="shared" ref="AZ473:AZ536" si="615">AY473/(S473/100)</f>
        <v>#DIV/0!</v>
      </c>
      <c r="BB473" s="225">
        <f t="shared" ref="BB473:BB482" si="616">S473-AY473</f>
        <v>0</v>
      </c>
      <c r="BC473" s="226" t="e">
        <f t="shared" ref="BC473:BC482" si="617">BB473/(S473/100)</f>
        <v>#DIV/0!</v>
      </c>
      <c r="BD473" s="226">
        <f t="shared" ref="BD473:BD482" si="618">S473-BB473</f>
        <v>0</v>
      </c>
      <c r="BE473" s="483"/>
      <c r="BF473" s="90">
        <f t="shared" si="584"/>
        <v>0</v>
      </c>
    </row>
    <row r="474" spans="1:58" ht="30" hidden="1" customHeight="1" thickBot="1" x14ac:dyDescent="0.25">
      <c r="A474" s="12"/>
      <c r="B474" s="3"/>
      <c r="C474" s="3"/>
      <c r="D474" s="8"/>
      <c r="E474" s="7"/>
      <c r="F474" s="3"/>
      <c r="G474" s="4"/>
      <c r="H474" s="5"/>
      <c r="I474" s="23">
        <v>2</v>
      </c>
      <c r="J474" s="7"/>
      <c r="K474" s="3"/>
      <c r="L474" s="3"/>
      <c r="M474" s="8"/>
      <c r="N474" s="30" t="s">
        <v>126</v>
      </c>
      <c r="O474" s="46">
        <v>0</v>
      </c>
      <c r="P474" s="95">
        <f>P475</f>
        <v>0</v>
      </c>
      <c r="Q474" s="95">
        <f t="shared" si="597"/>
        <v>0</v>
      </c>
      <c r="R474" s="95">
        <f t="shared" si="597"/>
        <v>0</v>
      </c>
      <c r="S474" s="95">
        <f>S475</f>
        <v>0</v>
      </c>
      <c r="T474" s="95"/>
      <c r="U474" s="95">
        <f t="shared" si="598"/>
        <v>0</v>
      </c>
      <c r="V474" s="95">
        <f t="shared" si="598"/>
        <v>0</v>
      </c>
      <c r="W474" s="95">
        <f t="shared" si="598"/>
        <v>0</v>
      </c>
      <c r="X474" s="95">
        <f t="shared" si="599"/>
        <v>0</v>
      </c>
      <c r="Y474" s="95" t="e">
        <f t="shared" si="600"/>
        <v>#DIV/0!</v>
      </c>
      <c r="AA474" s="95">
        <f t="shared" si="601"/>
        <v>0</v>
      </c>
      <c r="AB474" s="95">
        <f t="shared" si="601"/>
        <v>0</v>
      </c>
      <c r="AC474" s="95">
        <f t="shared" si="601"/>
        <v>0</v>
      </c>
      <c r="AD474" s="95">
        <f t="shared" si="602"/>
        <v>0</v>
      </c>
      <c r="AE474" s="95" t="e">
        <f t="shared" si="603"/>
        <v>#DIV/0!</v>
      </c>
      <c r="AG474" s="95">
        <f t="shared" si="604"/>
        <v>0</v>
      </c>
      <c r="AH474" s="95" t="e">
        <f t="shared" si="605"/>
        <v>#DIV/0!</v>
      </c>
      <c r="AJ474" s="95">
        <f t="shared" si="606"/>
        <v>0</v>
      </c>
      <c r="AK474" s="95">
        <f t="shared" si="606"/>
        <v>0</v>
      </c>
      <c r="AL474" s="95">
        <f t="shared" si="606"/>
        <v>0</v>
      </c>
      <c r="AM474" s="95">
        <f t="shared" si="607"/>
        <v>0</v>
      </c>
      <c r="AN474" s="95" t="e">
        <f t="shared" si="608"/>
        <v>#DIV/0!</v>
      </c>
      <c r="AP474" s="95">
        <f t="shared" si="609"/>
        <v>0</v>
      </c>
      <c r="AQ474" s="95">
        <f t="shared" si="609"/>
        <v>0</v>
      </c>
      <c r="AR474" s="95">
        <f t="shared" si="609"/>
        <v>0</v>
      </c>
      <c r="AS474" s="95">
        <f t="shared" si="610"/>
        <v>0</v>
      </c>
      <c r="AT474" s="95" t="e">
        <f t="shared" si="611"/>
        <v>#DIV/0!</v>
      </c>
      <c r="AV474" s="95">
        <f t="shared" si="612"/>
        <v>0</v>
      </c>
      <c r="AW474" s="95" t="e">
        <f t="shared" si="613"/>
        <v>#DIV/0!</v>
      </c>
      <c r="AY474" s="95">
        <f t="shared" si="614"/>
        <v>0</v>
      </c>
      <c r="AZ474" s="95" t="e">
        <f t="shared" si="615"/>
        <v>#DIV/0!</v>
      </c>
      <c r="BB474" s="46">
        <f t="shared" si="616"/>
        <v>0</v>
      </c>
      <c r="BC474" s="95" t="e">
        <f t="shared" si="617"/>
        <v>#DIV/0!</v>
      </c>
      <c r="BD474" s="95">
        <f t="shared" si="618"/>
        <v>0</v>
      </c>
      <c r="BE474" s="483"/>
      <c r="BF474" s="90">
        <f t="shared" si="584"/>
        <v>0</v>
      </c>
    </row>
    <row r="475" spans="1:58" ht="30" hidden="1" customHeight="1" thickBot="1" x14ac:dyDescent="0.25">
      <c r="A475" s="12"/>
      <c r="B475" s="3"/>
      <c r="C475" s="3"/>
      <c r="D475" s="8"/>
      <c r="E475" s="7"/>
      <c r="F475" s="3"/>
      <c r="G475" s="4"/>
      <c r="H475" s="19"/>
      <c r="I475" s="20"/>
      <c r="J475" s="24" t="s">
        <v>74</v>
      </c>
      <c r="K475" s="10"/>
      <c r="L475" s="10"/>
      <c r="M475" s="11"/>
      <c r="N475" s="31" t="s">
        <v>24</v>
      </c>
      <c r="O475" s="44">
        <v>0</v>
      </c>
      <c r="P475" s="62">
        <f>P476</f>
        <v>0</v>
      </c>
      <c r="Q475" s="62">
        <f t="shared" si="597"/>
        <v>0</v>
      </c>
      <c r="R475" s="62">
        <f t="shared" si="597"/>
        <v>0</v>
      </c>
      <c r="S475" s="62">
        <f>S476</f>
        <v>0</v>
      </c>
      <c r="T475" s="62"/>
      <c r="U475" s="62">
        <f>U476</f>
        <v>0</v>
      </c>
      <c r="V475" s="62">
        <f t="shared" si="598"/>
        <v>0</v>
      </c>
      <c r="W475" s="62">
        <f t="shared" si="598"/>
        <v>0</v>
      </c>
      <c r="X475" s="62">
        <f t="shared" si="599"/>
        <v>0</v>
      </c>
      <c r="Y475" s="50" t="e">
        <f t="shared" si="600"/>
        <v>#DIV/0!</v>
      </c>
      <c r="AA475" s="62">
        <f>AA476</f>
        <v>0</v>
      </c>
      <c r="AB475" s="62">
        <f t="shared" si="601"/>
        <v>0</v>
      </c>
      <c r="AC475" s="62">
        <f t="shared" si="601"/>
        <v>0</v>
      </c>
      <c r="AD475" s="62">
        <f t="shared" si="602"/>
        <v>0</v>
      </c>
      <c r="AE475" s="96" t="e">
        <f t="shared" si="603"/>
        <v>#DIV/0!</v>
      </c>
      <c r="AG475" s="62">
        <f t="shared" si="604"/>
        <v>0</v>
      </c>
      <c r="AH475" s="62" t="e">
        <f t="shared" si="605"/>
        <v>#DIV/0!</v>
      </c>
      <c r="AJ475" s="62">
        <f>AJ476</f>
        <v>0</v>
      </c>
      <c r="AK475" s="62">
        <f t="shared" si="606"/>
        <v>0</v>
      </c>
      <c r="AL475" s="62">
        <f t="shared" si="606"/>
        <v>0</v>
      </c>
      <c r="AM475" s="62">
        <f t="shared" si="607"/>
        <v>0</v>
      </c>
      <c r="AN475" s="96" t="e">
        <f t="shared" si="608"/>
        <v>#DIV/0!</v>
      </c>
      <c r="AP475" s="62">
        <f>AP476</f>
        <v>0</v>
      </c>
      <c r="AQ475" s="62">
        <f t="shared" si="609"/>
        <v>0</v>
      </c>
      <c r="AR475" s="62">
        <f t="shared" si="609"/>
        <v>0</v>
      </c>
      <c r="AS475" s="62">
        <f t="shared" si="610"/>
        <v>0</v>
      </c>
      <c r="AT475" s="96" t="e">
        <f t="shared" si="611"/>
        <v>#DIV/0!</v>
      </c>
      <c r="AV475" s="62">
        <f t="shared" si="612"/>
        <v>0</v>
      </c>
      <c r="AW475" s="50" t="e">
        <f t="shared" si="613"/>
        <v>#DIV/0!</v>
      </c>
      <c r="AY475" s="62">
        <f t="shared" si="614"/>
        <v>0</v>
      </c>
      <c r="AZ475" s="62" t="e">
        <f t="shared" si="615"/>
        <v>#DIV/0!</v>
      </c>
      <c r="BB475" s="44">
        <f t="shared" si="616"/>
        <v>0</v>
      </c>
      <c r="BC475" s="62" t="e">
        <f t="shared" si="617"/>
        <v>#DIV/0!</v>
      </c>
      <c r="BD475" s="62">
        <f t="shared" si="618"/>
        <v>0</v>
      </c>
      <c r="BE475" s="483"/>
      <c r="BF475" s="90">
        <f t="shared" si="584"/>
        <v>0</v>
      </c>
    </row>
    <row r="476" spans="1:58" ht="30" hidden="1" customHeight="1" x14ac:dyDescent="0.2">
      <c r="A476" s="12"/>
      <c r="B476" s="3"/>
      <c r="C476" s="3"/>
      <c r="D476" s="8"/>
      <c r="E476" s="7"/>
      <c r="F476" s="3"/>
      <c r="G476" s="4"/>
      <c r="H476" s="5"/>
      <c r="I476" s="6"/>
      <c r="J476" s="7"/>
      <c r="K476" s="59">
        <v>1</v>
      </c>
      <c r="L476" s="142"/>
      <c r="M476" s="8"/>
      <c r="N476" s="41" t="s">
        <v>31</v>
      </c>
      <c r="O476" s="45">
        <v>0</v>
      </c>
      <c r="P476" s="98"/>
      <c r="Q476" s="98"/>
      <c r="R476" s="98"/>
      <c r="S476" s="98"/>
      <c r="T476" s="98"/>
      <c r="U476" s="98"/>
      <c r="V476" s="98"/>
      <c r="W476" s="98"/>
      <c r="X476" s="98">
        <f t="shared" si="599"/>
        <v>0</v>
      </c>
      <c r="Y476" s="50" t="e">
        <f t="shared" si="600"/>
        <v>#DIV/0!</v>
      </c>
      <c r="AA476" s="98"/>
      <c r="AB476" s="98"/>
      <c r="AC476" s="98"/>
      <c r="AD476" s="98">
        <f t="shared" si="602"/>
        <v>0</v>
      </c>
      <c r="AE476" s="96" t="e">
        <f t="shared" si="603"/>
        <v>#DIV/0!</v>
      </c>
      <c r="AG476" s="98">
        <f t="shared" si="604"/>
        <v>0</v>
      </c>
      <c r="AH476" s="98" t="e">
        <f t="shared" si="605"/>
        <v>#DIV/0!</v>
      </c>
      <c r="AJ476" s="98"/>
      <c r="AK476" s="98"/>
      <c r="AL476" s="98"/>
      <c r="AM476" s="98">
        <f t="shared" si="607"/>
        <v>0</v>
      </c>
      <c r="AN476" s="96" t="e">
        <f t="shared" si="608"/>
        <v>#DIV/0!</v>
      </c>
      <c r="AP476" s="98"/>
      <c r="AQ476" s="98"/>
      <c r="AR476" s="98"/>
      <c r="AS476" s="98">
        <f t="shared" si="610"/>
        <v>0</v>
      </c>
      <c r="AT476" s="96" t="e">
        <f t="shared" si="611"/>
        <v>#DIV/0!</v>
      </c>
      <c r="AV476" s="98">
        <f t="shared" si="612"/>
        <v>0</v>
      </c>
      <c r="AW476" s="50" t="e">
        <f t="shared" si="613"/>
        <v>#DIV/0!</v>
      </c>
      <c r="AY476" s="98">
        <f t="shared" si="614"/>
        <v>0</v>
      </c>
      <c r="AZ476" s="98" t="e">
        <f t="shared" si="615"/>
        <v>#DIV/0!</v>
      </c>
      <c r="BB476" s="98">
        <f t="shared" si="616"/>
        <v>0</v>
      </c>
      <c r="BC476" s="98" t="e">
        <f t="shared" si="617"/>
        <v>#DIV/0!</v>
      </c>
      <c r="BD476" s="98">
        <f t="shared" si="618"/>
        <v>0</v>
      </c>
      <c r="BE476" s="483"/>
      <c r="BF476" s="90">
        <f t="shared" si="584"/>
        <v>0</v>
      </c>
    </row>
    <row r="477" spans="1:58" ht="30" customHeight="1" x14ac:dyDescent="0.2">
      <c r="A477" s="12"/>
      <c r="B477" s="3"/>
      <c r="C477" s="3"/>
      <c r="D477" s="14" t="s">
        <v>148</v>
      </c>
      <c r="E477" s="7"/>
      <c r="F477" s="3"/>
      <c r="G477" s="4"/>
      <c r="H477" s="5"/>
      <c r="I477" s="6"/>
      <c r="J477" s="7"/>
      <c r="K477" s="27"/>
      <c r="L477" s="142"/>
      <c r="M477" s="8"/>
      <c r="N477" s="195" t="s">
        <v>61</v>
      </c>
      <c r="O477" s="196">
        <v>7344000</v>
      </c>
      <c r="P477" s="197">
        <f t="shared" ref="P477:W479" si="619">P478</f>
        <v>0</v>
      </c>
      <c r="Q477" s="198">
        <f t="shared" si="619"/>
        <v>0</v>
      </c>
      <c r="R477" s="199">
        <f t="shared" si="619"/>
        <v>0</v>
      </c>
      <c r="S477" s="197">
        <f t="shared" si="619"/>
        <v>10312000</v>
      </c>
      <c r="T477" s="197"/>
      <c r="U477" s="197">
        <f t="shared" si="619"/>
        <v>1603000</v>
      </c>
      <c r="V477" s="197">
        <f t="shared" si="619"/>
        <v>555000</v>
      </c>
      <c r="W477" s="197">
        <f t="shared" si="619"/>
        <v>553000</v>
      </c>
      <c r="X477" s="197">
        <f t="shared" si="599"/>
        <v>2711000</v>
      </c>
      <c r="Y477" s="197">
        <f t="shared" si="600"/>
        <v>26.28975950349108</v>
      </c>
      <c r="AA477" s="197">
        <f>AA478</f>
        <v>862000</v>
      </c>
      <c r="AB477" s="197">
        <f>AB478</f>
        <v>862000</v>
      </c>
      <c r="AC477" s="197">
        <f>AC478</f>
        <v>860000</v>
      </c>
      <c r="AD477" s="197">
        <f t="shared" si="602"/>
        <v>2584000</v>
      </c>
      <c r="AE477" s="197">
        <f t="shared" si="603"/>
        <v>25.058184639255238</v>
      </c>
      <c r="AG477" s="197">
        <f t="shared" si="604"/>
        <v>5295000</v>
      </c>
      <c r="AH477" s="197">
        <f t="shared" si="605"/>
        <v>51.347944142746314</v>
      </c>
      <c r="AJ477" s="197">
        <f>AJ478</f>
        <v>843000</v>
      </c>
      <c r="AK477" s="197">
        <f>AK478</f>
        <v>833000</v>
      </c>
      <c r="AL477" s="197">
        <f>AL478</f>
        <v>832000</v>
      </c>
      <c r="AM477" s="197">
        <f t="shared" si="607"/>
        <v>2508000</v>
      </c>
      <c r="AN477" s="197">
        <f t="shared" si="608"/>
        <v>24.321179208688907</v>
      </c>
      <c r="AP477" s="197">
        <f>AP478</f>
        <v>861000</v>
      </c>
      <c r="AQ477" s="197">
        <f>AQ478</f>
        <v>861000</v>
      </c>
      <c r="AR477" s="197">
        <f>AR478</f>
        <v>787000</v>
      </c>
      <c r="AS477" s="197">
        <f t="shared" si="610"/>
        <v>2509000</v>
      </c>
      <c r="AT477" s="197">
        <f t="shared" si="611"/>
        <v>24.330876648564779</v>
      </c>
      <c r="AV477" s="197">
        <f t="shared" si="612"/>
        <v>5017000</v>
      </c>
      <c r="AW477" s="197">
        <f t="shared" si="613"/>
        <v>48.652055857253686</v>
      </c>
      <c r="AY477" s="197">
        <f t="shared" si="614"/>
        <v>10312000</v>
      </c>
      <c r="AZ477" s="197">
        <f t="shared" si="615"/>
        <v>100</v>
      </c>
      <c r="BB477" s="196">
        <f t="shared" si="616"/>
        <v>0</v>
      </c>
      <c r="BC477" s="197">
        <f t="shared" si="617"/>
        <v>0</v>
      </c>
      <c r="BD477" s="197">
        <f t="shared" si="618"/>
        <v>10312000</v>
      </c>
      <c r="BE477" s="483"/>
      <c r="BF477" s="90">
        <f t="shared" si="584"/>
        <v>0</v>
      </c>
    </row>
    <row r="478" spans="1:58" ht="30" customHeight="1" x14ac:dyDescent="0.2">
      <c r="A478" s="12"/>
      <c r="B478" s="3"/>
      <c r="C478" s="3"/>
      <c r="D478" s="8"/>
      <c r="E478" s="1" t="s">
        <v>73</v>
      </c>
      <c r="F478" s="3"/>
      <c r="G478" s="4"/>
      <c r="H478" s="5"/>
      <c r="I478" s="6"/>
      <c r="J478" s="7"/>
      <c r="K478" s="27"/>
      <c r="L478" s="142"/>
      <c r="M478" s="8"/>
      <c r="N478" s="40" t="s">
        <v>14</v>
      </c>
      <c r="O478" s="43">
        <v>7344000</v>
      </c>
      <c r="P478" s="99">
        <f t="shared" si="619"/>
        <v>0</v>
      </c>
      <c r="Q478" s="50">
        <f t="shared" si="619"/>
        <v>0</v>
      </c>
      <c r="R478" s="192">
        <f t="shared" si="619"/>
        <v>0</v>
      </c>
      <c r="S478" s="99">
        <f t="shared" si="619"/>
        <v>10312000</v>
      </c>
      <c r="T478" s="99"/>
      <c r="U478" s="99">
        <f t="shared" si="619"/>
        <v>1603000</v>
      </c>
      <c r="V478" s="99">
        <f t="shared" si="619"/>
        <v>555000</v>
      </c>
      <c r="W478" s="99">
        <f t="shared" si="619"/>
        <v>553000</v>
      </c>
      <c r="X478" s="99">
        <f t="shared" si="599"/>
        <v>2711000</v>
      </c>
      <c r="Y478" s="99">
        <f t="shared" si="600"/>
        <v>26.28975950349108</v>
      </c>
      <c r="AA478" s="99">
        <f t="shared" ref="AA478:AC479" si="620">AA479</f>
        <v>862000</v>
      </c>
      <c r="AB478" s="99">
        <f t="shared" si="620"/>
        <v>862000</v>
      </c>
      <c r="AC478" s="99">
        <f t="shared" si="620"/>
        <v>860000</v>
      </c>
      <c r="AD478" s="99">
        <f t="shared" si="602"/>
        <v>2584000</v>
      </c>
      <c r="AE478" s="99">
        <f t="shared" si="603"/>
        <v>25.058184639255238</v>
      </c>
      <c r="AG478" s="99">
        <f t="shared" si="604"/>
        <v>5295000</v>
      </c>
      <c r="AH478" s="99">
        <f t="shared" si="605"/>
        <v>51.347944142746314</v>
      </c>
      <c r="AJ478" s="99">
        <f t="shared" ref="AJ478:AL479" si="621">AJ479</f>
        <v>843000</v>
      </c>
      <c r="AK478" s="99">
        <f t="shared" si="621"/>
        <v>833000</v>
      </c>
      <c r="AL478" s="99">
        <f t="shared" si="621"/>
        <v>832000</v>
      </c>
      <c r="AM478" s="99">
        <f t="shared" si="607"/>
        <v>2508000</v>
      </c>
      <c r="AN478" s="99">
        <f t="shared" si="608"/>
        <v>24.321179208688907</v>
      </c>
      <c r="AP478" s="99">
        <f t="shared" ref="AP478:AR479" si="622">AP479</f>
        <v>861000</v>
      </c>
      <c r="AQ478" s="99">
        <f t="shared" si="622"/>
        <v>861000</v>
      </c>
      <c r="AR478" s="99">
        <f t="shared" si="622"/>
        <v>787000</v>
      </c>
      <c r="AS478" s="99">
        <f t="shared" si="610"/>
        <v>2509000</v>
      </c>
      <c r="AT478" s="99">
        <f t="shared" si="611"/>
        <v>24.330876648564779</v>
      </c>
      <c r="AV478" s="99">
        <f t="shared" si="612"/>
        <v>5017000</v>
      </c>
      <c r="AW478" s="99">
        <f t="shared" si="613"/>
        <v>48.652055857253686</v>
      </c>
      <c r="AY478" s="99">
        <f t="shared" si="614"/>
        <v>10312000</v>
      </c>
      <c r="AZ478" s="99">
        <f t="shared" si="615"/>
        <v>100</v>
      </c>
      <c r="BB478" s="43">
        <f t="shared" si="616"/>
        <v>0</v>
      </c>
      <c r="BC478" s="99">
        <f t="shared" si="617"/>
        <v>0</v>
      </c>
      <c r="BD478" s="99">
        <f t="shared" si="618"/>
        <v>10312000</v>
      </c>
      <c r="BE478" s="483"/>
      <c r="BF478" s="90">
        <f t="shared" si="584"/>
        <v>0</v>
      </c>
    </row>
    <row r="479" spans="1:58" ht="30" customHeight="1" x14ac:dyDescent="0.2">
      <c r="A479" s="12"/>
      <c r="B479" s="3"/>
      <c r="C479" s="3"/>
      <c r="D479" s="8"/>
      <c r="E479" s="7"/>
      <c r="F479" s="17">
        <v>4</v>
      </c>
      <c r="G479" s="4"/>
      <c r="H479" s="5"/>
      <c r="I479" s="6"/>
      <c r="J479" s="7"/>
      <c r="K479" s="27"/>
      <c r="L479" s="142"/>
      <c r="M479" s="8"/>
      <c r="N479" s="31" t="s">
        <v>41</v>
      </c>
      <c r="O479" s="44">
        <v>7344000</v>
      </c>
      <c r="P479" s="97">
        <f t="shared" si="619"/>
        <v>0</v>
      </c>
      <c r="Q479" s="193">
        <f t="shared" si="619"/>
        <v>0</v>
      </c>
      <c r="R479" s="194">
        <f t="shared" si="619"/>
        <v>0</v>
      </c>
      <c r="S479" s="97">
        <f t="shared" si="619"/>
        <v>10312000</v>
      </c>
      <c r="T479" s="97"/>
      <c r="U479" s="97">
        <f t="shared" si="619"/>
        <v>1603000</v>
      </c>
      <c r="V479" s="97">
        <f t="shared" si="619"/>
        <v>555000</v>
      </c>
      <c r="W479" s="97">
        <f t="shared" si="619"/>
        <v>553000</v>
      </c>
      <c r="X479" s="97">
        <f t="shared" si="599"/>
        <v>2711000</v>
      </c>
      <c r="Y479" s="97">
        <f t="shared" si="600"/>
        <v>26.28975950349108</v>
      </c>
      <c r="AA479" s="97">
        <f t="shared" si="620"/>
        <v>862000</v>
      </c>
      <c r="AB479" s="97">
        <f t="shared" si="620"/>
        <v>862000</v>
      </c>
      <c r="AC479" s="97">
        <f t="shared" si="620"/>
        <v>860000</v>
      </c>
      <c r="AD479" s="97">
        <f t="shared" si="602"/>
        <v>2584000</v>
      </c>
      <c r="AE479" s="97">
        <f t="shared" si="603"/>
        <v>25.058184639255238</v>
      </c>
      <c r="AG479" s="97">
        <f t="shared" si="604"/>
        <v>5295000</v>
      </c>
      <c r="AH479" s="97">
        <f t="shared" si="605"/>
        <v>51.347944142746314</v>
      </c>
      <c r="AJ479" s="97">
        <f t="shared" si="621"/>
        <v>843000</v>
      </c>
      <c r="AK479" s="97">
        <f t="shared" si="621"/>
        <v>833000</v>
      </c>
      <c r="AL479" s="97">
        <f t="shared" si="621"/>
        <v>832000</v>
      </c>
      <c r="AM479" s="97">
        <f t="shared" si="607"/>
        <v>2508000</v>
      </c>
      <c r="AN479" s="97">
        <f t="shared" si="608"/>
        <v>24.321179208688907</v>
      </c>
      <c r="AP479" s="97">
        <f t="shared" si="622"/>
        <v>861000</v>
      </c>
      <c r="AQ479" s="97">
        <f t="shared" si="622"/>
        <v>861000</v>
      </c>
      <c r="AR479" s="97">
        <f t="shared" si="622"/>
        <v>787000</v>
      </c>
      <c r="AS479" s="97">
        <f t="shared" si="610"/>
        <v>2509000</v>
      </c>
      <c r="AT479" s="97">
        <f t="shared" si="611"/>
        <v>24.330876648564779</v>
      </c>
      <c r="AV479" s="97">
        <f t="shared" si="612"/>
        <v>5017000</v>
      </c>
      <c r="AW479" s="97">
        <f t="shared" si="613"/>
        <v>48.652055857253686</v>
      </c>
      <c r="AY479" s="97">
        <f t="shared" si="614"/>
        <v>10312000</v>
      </c>
      <c r="AZ479" s="97">
        <f t="shared" si="615"/>
        <v>100</v>
      </c>
      <c r="BB479" s="44">
        <f t="shared" si="616"/>
        <v>0</v>
      </c>
      <c r="BC479" s="97">
        <f t="shared" si="617"/>
        <v>0</v>
      </c>
      <c r="BD479" s="97">
        <f t="shared" si="618"/>
        <v>10312000</v>
      </c>
      <c r="BE479" s="483"/>
      <c r="BF479" s="90">
        <f t="shared" si="584"/>
        <v>0</v>
      </c>
    </row>
    <row r="480" spans="1:58" ht="30" customHeight="1" x14ac:dyDescent="0.2">
      <c r="A480" s="12"/>
      <c r="B480" s="3"/>
      <c r="C480" s="3"/>
      <c r="D480" s="8"/>
      <c r="E480" s="7"/>
      <c r="F480" s="3"/>
      <c r="G480" s="21">
        <v>1</v>
      </c>
      <c r="H480" s="22"/>
      <c r="I480" s="6"/>
      <c r="J480" s="7"/>
      <c r="K480" s="27"/>
      <c r="L480" s="142"/>
      <c r="M480" s="8"/>
      <c r="N480" s="31" t="s">
        <v>112</v>
      </c>
      <c r="O480" s="44">
        <v>7344000</v>
      </c>
      <c r="P480" s="97">
        <f>P481+P494+P506+P514</f>
        <v>0</v>
      </c>
      <c r="Q480" s="97">
        <f>Q481+Q494+Q506+Q514</f>
        <v>0</v>
      </c>
      <c r="R480" s="97">
        <f>R481+R494+R506+R514</f>
        <v>0</v>
      </c>
      <c r="S480" s="97">
        <f>S481+S494+S506+S514</f>
        <v>10312000</v>
      </c>
      <c r="T480" s="97"/>
      <c r="U480" s="97">
        <f>U481+U494+U506+U514</f>
        <v>1603000</v>
      </c>
      <c r="V480" s="97">
        <f>V481+V494+V506+V514</f>
        <v>555000</v>
      </c>
      <c r="W480" s="97">
        <f>W481+W494+W506+W514</f>
        <v>553000</v>
      </c>
      <c r="X480" s="97">
        <f t="shared" si="599"/>
        <v>2711000</v>
      </c>
      <c r="Y480" s="97">
        <f t="shared" si="600"/>
        <v>26.28975950349108</v>
      </c>
      <c r="AA480" s="515">
        <f>AA481+AA494+AA506+AA514</f>
        <v>862000</v>
      </c>
      <c r="AB480" s="515">
        <f>AB481+AB494+AB506+AB514</f>
        <v>862000</v>
      </c>
      <c r="AC480" s="515">
        <f>AC481+AC494+AC506+AC514</f>
        <v>860000</v>
      </c>
      <c r="AD480" s="97">
        <f t="shared" si="602"/>
        <v>2584000</v>
      </c>
      <c r="AE480" s="97">
        <f t="shared" si="603"/>
        <v>25.058184639255238</v>
      </c>
      <c r="AG480" s="97">
        <f t="shared" si="604"/>
        <v>5295000</v>
      </c>
      <c r="AH480" s="97">
        <f t="shared" si="605"/>
        <v>51.347944142746314</v>
      </c>
      <c r="AJ480" s="515">
        <f>AJ481+AJ494+AJ506+AJ514</f>
        <v>843000</v>
      </c>
      <c r="AK480" s="515">
        <f>AK481+AK494+AK506+AK514</f>
        <v>833000</v>
      </c>
      <c r="AL480" s="515">
        <f>AL481+AL494+AL506+AL514</f>
        <v>832000</v>
      </c>
      <c r="AM480" s="97">
        <f t="shared" si="607"/>
        <v>2508000</v>
      </c>
      <c r="AN480" s="97">
        <f t="shared" si="608"/>
        <v>24.321179208688907</v>
      </c>
      <c r="AP480" s="515">
        <f>AP481+AP494+AP506+AP514</f>
        <v>861000</v>
      </c>
      <c r="AQ480" s="515">
        <f>AQ481+AQ494+AQ506+AQ514</f>
        <v>861000</v>
      </c>
      <c r="AR480" s="515">
        <f>AR481+AR494+AR506+AR514</f>
        <v>787000</v>
      </c>
      <c r="AS480" s="97">
        <f t="shared" si="610"/>
        <v>2509000</v>
      </c>
      <c r="AT480" s="97">
        <f t="shared" si="611"/>
        <v>24.330876648564779</v>
      </c>
      <c r="AV480" s="97">
        <f t="shared" si="612"/>
        <v>5017000</v>
      </c>
      <c r="AW480" s="97">
        <f t="shared" si="613"/>
        <v>48.652055857253686</v>
      </c>
      <c r="AY480" s="97">
        <f t="shared" si="614"/>
        <v>10312000</v>
      </c>
      <c r="AZ480" s="97">
        <f t="shared" si="615"/>
        <v>100</v>
      </c>
      <c r="BB480" s="44">
        <f t="shared" si="616"/>
        <v>0</v>
      </c>
      <c r="BC480" s="97">
        <f t="shared" si="617"/>
        <v>0</v>
      </c>
      <c r="BD480" s="97">
        <f t="shared" si="618"/>
        <v>10312000</v>
      </c>
      <c r="BE480" s="483"/>
      <c r="BF480" s="90">
        <f t="shared" si="584"/>
        <v>0</v>
      </c>
    </row>
    <row r="481" spans="1:58" ht="30" customHeight="1" x14ac:dyDescent="0.2">
      <c r="A481" s="12"/>
      <c r="B481" s="3"/>
      <c r="C481" s="3"/>
      <c r="D481" s="8"/>
      <c r="E481" s="7"/>
      <c r="F481" s="3"/>
      <c r="G481" s="21"/>
      <c r="H481" s="92" t="s">
        <v>97</v>
      </c>
      <c r="I481" s="6"/>
      <c r="J481" s="7"/>
      <c r="K481" s="27"/>
      <c r="L481" s="142"/>
      <c r="M481" s="8"/>
      <c r="N481" s="31" t="s">
        <v>112</v>
      </c>
      <c r="O481" s="44">
        <v>6912000</v>
      </c>
      <c r="P481" s="97">
        <f>P482</f>
        <v>0</v>
      </c>
      <c r="Q481" s="193">
        <f>Q482</f>
        <v>0</v>
      </c>
      <c r="R481" s="194">
        <f>R482</f>
        <v>0</v>
      </c>
      <c r="S481" s="97">
        <f>S482</f>
        <v>10165000</v>
      </c>
      <c r="T481" s="97"/>
      <c r="U481" s="97">
        <f>U482</f>
        <v>1547000</v>
      </c>
      <c r="V481" s="97">
        <f>V482</f>
        <v>542000</v>
      </c>
      <c r="W481" s="97">
        <f>W482</f>
        <v>543000</v>
      </c>
      <c r="X481" s="97">
        <f t="shared" si="599"/>
        <v>2632000</v>
      </c>
      <c r="Y481" s="97">
        <f t="shared" si="600"/>
        <v>25.892769306443679</v>
      </c>
      <c r="AA481" s="97">
        <f>AA482</f>
        <v>847000</v>
      </c>
      <c r="AB481" s="97">
        <f>AB482</f>
        <v>847000</v>
      </c>
      <c r="AC481" s="97">
        <f>AC482</f>
        <v>846000</v>
      </c>
      <c r="AD481" s="97">
        <f t="shared" si="602"/>
        <v>2540000</v>
      </c>
      <c r="AE481" s="97">
        <f t="shared" si="603"/>
        <v>24.9877029021151</v>
      </c>
      <c r="AG481" s="97">
        <f t="shared" si="604"/>
        <v>5172000</v>
      </c>
      <c r="AH481" s="97">
        <f t="shared" si="605"/>
        <v>50.880472208558778</v>
      </c>
      <c r="AJ481" s="97">
        <f>AJ482</f>
        <v>830000</v>
      </c>
      <c r="AK481" s="97">
        <f>AK482</f>
        <v>830000</v>
      </c>
      <c r="AL481" s="97">
        <f>AL482</f>
        <v>830000</v>
      </c>
      <c r="AM481" s="97">
        <f t="shared" si="607"/>
        <v>2490000</v>
      </c>
      <c r="AN481" s="97">
        <f t="shared" si="608"/>
        <v>24.495818986719133</v>
      </c>
      <c r="AP481" s="97">
        <f>AP482</f>
        <v>858000</v>
      </c>
      <c r="AQ481" s="97">
        <f>AQ482</f>
        <v>858000</v>
      </c>
      <c r="AR481" s="97">
        <f>AR482</f>
        <v>787000</v>
      </c>
      <c r="AS481" s="97">
        <f t="shared" si="610"/>
        <v>2503000</v>
      </c>
      <c r="AT481" s="97">
        <f t="shared" si="611"/>
        <v>24.623708804722085</v>
      </c>
      <c r="AV481" s="97">
        <f t="shared" si="612"/>
        <v>4993000</v>
      </c>
      <c r="AW481" s="97">
        <f t="shared" si="613"/>
        <v>49.119527791441222</v>
      </c>
      <c r="AY481" s="97">
        <f t="shared" si="614"/>
        <v>10165000</v>
      </c>
      <c r="AZ481" s="97">
        <f t="shared" si="615"/>
        <v>100</v>
      </c>
      <c r="BB481" s="44">
        <f t="shared" si="616"/>
        <v>0</v>
      </c>
      <c r="BC481" s="97">
        <f t="shared" si="617"/>
        <v>0</v>
      </c>
      <c r="BD481" s="97">
        <f t="shared" si="618"/>
        <v>10165000</v>
      </c>
      <c r="BE481" s="483"/>
      <c r="BF481" s="90">
        <f t="shared" si="584"/>
        <v>0</v>
      </c>
    </row>
    <row r="482" spans="1:58" ht="30" customHeight="1" thickBot="1" x14ac:dyDescent="0.25">
      <c r="A482" s="12"/>
      <c r="B482" s="3"/>
      <c r="C482" s="3"/>
      <c r="D482" s="8"/>
      <c r="E482" s="7"/>
      <c r="F482" s="3"/>
      <c r="G482" s="4"/>
      <c r="H482" s="5"/>
      <c r="I482" s="23">
        <v>2</v>
      </c>
      <c r="J482" s="7"/>
      <c r="K482" s="27"/>
      <c r="L482" s="142"/>
      <c r="M482" s="8"/>
      <c r="N482" s="30" t="s">
        <v>126</v>
      </c>
      <c r="O482" s="46">
        <v>6912000</v>
      </c>
      <c r="P482" s="100">
        <f>P483+P486+P489</f>
        <v>0</v>
      </c>
      <c r="Q482" s="202">
        <f>Q483+Q486+Q489</f>
        <v>0</v>
      </c>
      <c r="R482" s="203">
        <f>R483+R486+R489</f>
        <v>0</v>
      </c>
      <c r="S482" s="100">
        <f>S483+S486+S489</f>
        <v>10165000</v>
      </c>
      <c r="T482" s="100"/>
      <c r="U482" s="100">
        <f>U483+U486+U489</f>
        <v>1547000</v>
      </c>
      <c r="V482" s="100">
        <f>V483+V486+V489</f>
        <v>542000</v>
      </c>
      <c r="W482" s="100">
        <f>W483+W486+W489</f>
        <v>543000</v>
      </c>
      <c r="X482" s="100">
        <f t="shared" si="599"/>
        <v>2632000</v>
      </c>
      <c r="Y482" s="100">
        <f t="shared" si="600"/>
        <v>25.892769306443679</v>
      </c>
      <c r="AA482" s="100">
        <f>AA483+AA486+AA489</f>
        <v>847000</v>
      </c>
      <c r="AB482" s="100">
        <f>AB483+AB486+AB489</f>
        <v>847000</v>
      </c>
      <c r="AC482" s="100">
        <f>AC483+AC486+AC489</f>
        <v>846000</v>
      </c>
      <c r="AD482" s="100">
        <f t="shared" si="602"/>
        <v>2540000</v>
      </c>
      <c r="AE482" s="100">
        <f t="shared" si="603"/>
        <v>24.9877029021151</v>
      </c>
      <c r="AG482" s="100">
        <f t="shared" si="604"/>
        <v>5172000</v>
      </c>
      <c r="AH482" s="100">
        <f t="shared" si="605"/>
        <v>50.880472208558778</v>
      </c>
      <c r="AJ482" s="100">
        <f>AJ483+AJ486+AJ489</f>
        <v>830000</v>
      </c>
      <c r="AK482" s="100">
        <f>AK483+AK486+AK489</f>
        <v>830000</v>
      </c>
      <c r="AL482" s="100">
        <f>AL483+AL486+AL489</f>
        <v>830000</v>
      </c>
      <c r="AM482" s="100">
        <f t="shared" si="607"/>
        <v>2490000</v>
      </c>
      <c r="AN482" s="100">
        <f t="shared" si="608"/>
        <v>24.495818986719133</v>
      </c>
      <c r="AP482" s="100">
        <f>AP483+AP486+AP489</f>
        <v>858000</v>
      </c>
      <c r="AQ482" s="100">
        <f>AQ483+AQ486+AQ489</f>
        <v>858000</v>
      </c>
      <c r="AR482" s="100">
        <f>AR483+AR486+AR489</f>
        <v>787000</v>
      </c>
      <c r="AS482" s="100">
        <f t="shared" si="610"/>
        <v>2503000</v>
      </c>
      <c r="AT482" s="100">
        <f t="shared" si="611"/>
        <v>24.623708804722085</v>
      </c>
      <c r="AV482" s="100">
        <f t="shared" si="612"/>
        <v>4993000</v>
      </c>
      <c r="AW482" s="100">
        <f t="shared" si="613"/>
        <v>49.119527791441222</v>
      </c>
      <c r="AY482" s="100">
        <f t="shared" si="614"/>
        <v>10165000</v>
      </c>
      <c r="AZ482" s="100">
        <f t="shared" si="615"/>
        <v>100</v>
      </c>
      <c r="BB482" s="46">
        <f t="shared" si="616"/>
        <v>0</v>
      </c>
      <c r="BC482" s="100">
        <f t="shared" si="617"/>
        <v>0</v>
      </c>
      <c r="BD482" s="100">
        <f t="shared" si="618"/>
        <v>10165000</v>
      </c>
      <c r="BE482" s="483"/>
      <c r="BF482" s="90">
        <f t="shared" si="584"/>
        <v>0</v>
      </c>
    </row>
    <row r="483" spans="1:58" ht="30" customHeight="1" thickBot="1" x14ac:dyDescent="0.25">
      <c r="A483" s="12"/>
      <c r="B483" s="3"/>
      <c r="C483" s="3"/>
      <c r="D483" s="8"/>
      <c r="E483" s="7"/>
      <c r="F483" s="3"/>
      <c r="G483" s="4"/>
      <c r="H483" s="5"/>
      <c r="I483" s="6"/>
      <c r="J483" s="24" t="s">
        <v>74</v>
      </c>
      <c r="K483" s="27"/>
      <c r="L483" s="142"/>
      <c r="M483" s="8"/>
      <c r="N483" s="31" t="s">
        <v>24</v>
      </c>
      <c r="O483" s="97">
        <v>5758000</v>
      </c>
      <c r="P483" s="97">
        <f>P484+P485</f>
        <v>0</v>
      </c>
      <c r="Q483" s="193">
        <f>Q484+Q485</f>
        <v>0</v>
      </c>
      <c r="R483" s="194">
        <f>R484+R485</f>
        <v>0</v>
      </c>
      <c r="S483" s="97">
        <f>S484+S485</f>
        <v>8586000</v>
      </c>
      <c r="T483" s="97"/>
      <c r="U483" s="97">
        <f>U484+U485</f>
        <v>1301000</v>
      </c>
      <c r="V483" s="97">
        <f>V484+V485</f>
        <v>480000</v>
      </c>
      <c r="W483" s="97">
        <f>W484+W485</f>
        <v>480000</v>
      </c>
      <c r="X483" s="97">
        <f t="shared" si="599"/>
        <v>2261000</v>
      </c>
      <c r="Y483" s="97">
        <f t="shared" si="600"/>
        <v>26.333566270673188</v>
      </c>
      <c r="AA483" s="97">
        <f>AA484+AA485</f>
        <v>731000</v>
      </c>
      <c r="AB483" s="97">
        <f>AB484+AB485</f>
        <v>731000</v>
      </c>
      <c r="AC483" s="97">
        <f>AC484+AC485</f>
        <v>731000</v>
      </c>
      <c r="AD483" s="97">
        <f t="shared" si="602"/>
        <v>2193000</v>
      </c>
      <c r="AE483" s="96" t="e">
        <f t="shared" ref="AE483:AE488" si="623">AD483/(P483/100)</f>
        <v>#DIV/0!</v>
      </c>
      <c r="AG483" s="97">
        <f t="shared" si="604"/>
        <v>4454000</v>
      </c>
      <c r="AH483" s="97">
        <f t="shared" si="605"/>
        <v>51.875145585837409</v>
      </c>
      <c r="AJ483" s="97">
        <f>AJ484+AJ485</f>
        <v>701000</v>
      </c>
      <c r="AK483" s="97">
        <f>AK484+AK485</f>
        <v>701000</v>
      </c>
      <c r="AL483" s="97">
        <f>AL484+AL485</f>
        <v>700000</v>
      </c>
      <c r="AM483" s="97">
        <f t="shared" si="607"/>
        <v>2102000</v>
      </c>
      <c r="AN483" s="96" t="e">
        <f t="shared" ref="AN483:AN488" si="624">AM483/(P483/100)</f>
        <v>#DIV/0!</v>
      </c>
      <c r="AP483" s="97">
        <f>AP484+AP485</f>
        <v>700000</v>
      </c>
      <c r="AQ483" s="97">
        <f>AQ484+AQ485</f>
        <v>700000</v>
      </c>
      <c r="AR483" s="97">
        <f>AR484+AR485</f>
        <v>630000</v>
      </c>
      <c r="AS483" s="97">
        <f t="shared" si="610"/>
        <v>2030000</v>
      </c>
      <c r="AT483" s="96" t="e">
        <f t="shared" ref="AT483:AT488" si="625">AS483/(P483/100)</f>
        <v>#DIV/0!</v>
      </c>
      <c r="AV483" s="97">
        <f t="shared" si="612"/>
        <v>4132000</v>
      </c>
      <c r="AW483" s="97">
        <f t="shared" si="613"/>
        <v>48.124854414162591</v>
      </c>
      <c r="AY483" s="97">
        <f t="shared" si="614"/>
        <v>8586000</v>
      </c>
      <c r="AZ483" s="97">
        <f t="shared" si="615"/>
        <v>100</v>
      </c>
      <c r="BB483" s="44">
        <f t="shared" ref="BB483:BB505" si="626">S483-AY483</f>
        <v>0</v>
      </c>
      <c r="BC483" s="97">
        <f t="shared" ref="BC483:BC505" si="627">BB483/(S483/100)</f>
        <v>0</v>
      </c>
      <c r="BD483" s="97">
        <f t="shared" ref="BD483:BD505" si="628">S483-BB483</f>
        <v>8586000</v>
      </c>
      <c r="BE483" s="483"/>
      <c r="BF483" s="90">
        <f t="shared" si="584"/>
        <v>0</v>
      </c>
    </row>
    <row r="484" spans="1:58" ht="30" customHeight="1" thickBot="1" x14ac:dyDescent="0.25">
      <c r="A484" s="12"/>
      <c r="B484" s="3"/>
      <c r="C484" s="3"/>
      <c r="D484" s="8"/>
      <c r="E484" s="7"/>
      <c r="F484" s="3"/>
      <c r="G484" s="4"/>
      <c r="H484" s="5"/>
      <c r="I484" s="6"/>
      <c r="J484" s="7"/>
      <c r="K484" s="59">
        <v>1</v>
      </c>
      <c r="L484" s="142"/>
      <c r="M484" s="8"/>
      <c r="N484" s="41" t="s">
        <v>31</v>
      </c>
      <c r="O484" s="98">
        <v>5748000</v>
      </c>
      <c r="P484" s="98"/>
      <c r="Q484" s="98"/>
      <c r="R484" s="98"/>
      <c r="S484" s="332">
        <v>8580000</v>
      </c>
      <c r="T484" s="98"/>
      <c r="U484" s="332">
        <v>1300000</v>
      </c>
      <c r="V484" s="332">
        <v>480000</v>
      </c>
      <c r="W484" s="332">
        <v>480000</v>
      </c>
      <c r="X484" s="98">
        <f t="shared" si="599"/>
        <v>2260000</v>
      </c>
      <c r="Y484" s="98">
        <f t="shared" si="600"/>
        <v>26.340326340326339</v>
      </c>
      <c r="AA484" s="332">
        <v>730000</v>
      </c>
      <c r="AB484" s="332">
        <v>730000</v>
      </c>
      <c r="AC484" s="332">
        <v>730000</v>
      </c>
      <c r="AD484" s="98">
        <f>AA484+AB484+AC484</f>
        <v>2190000</v>
      </c>
      <c r="AE484" s="96" t="e">
        <f t="shared" si="623"/>
        <v>#DIV/0!</v>
      </c>
      <c r="AG484" s="98">
        <f t="shared" si="604"/>
        <v>4450000</v>
      </c>
      <c r="AH484" s="98">
        <f t="shared" si="605"/>
        <v>51.864801864801862</v>
      </c>
      <c r="AJ484" s="332">
        <v>700000</v>
      </c>
      <c r="AK484" s="332">
        <v>700000</v>
      </c>
      <c r="AL484" s="332">
        <v>700000</v>
      </c>
      <c r="AM484" s="98">
        <f>AJ484+AK484+AL484</f>
        <v>2100000</v>
      </c>
      <c r="AN484" s="96" t="e">
        <f t="shared" si="624"/>
        <v>#DIV/0!</v>
      </c>
      <c r="AP484" s="332">
        <v>700000</v>
      </c>
      <c r="AQ484" s="332">
        <v>700000</v>
      </c>
      <c r="AR484" s="332">
        <v>630000</v>
      </c>
      <c r="AS484" s="98">
        <f>AP484+AQ484+AR484</f>
        <v>2030000</v>
      </c>
      <c r="AT484" s="96" t="e">
        <f t="shared" si="625"/>
        <v>#DIV/0!</v>
      </c>
      <c r="AV484" s="98">
        <f t="shared" si="612"/>
        <v>4130000</v>
      </c>
      <c r="AW484" s="98">
        <f t="shared" si="613"/>
        <v>48.135198135198138</v>
      </c>
      <c r="AY484" s="98">
        <f t="shared" si="614"/>
        <v>8580000</v>
      </c>
      <c r="AZ484" s="98">
        <f t="shared" si="615"/>
        <v>100</v>
      </c>
      <c r="BB484" s="98">
        <f t="shared" si="626"/>
        <v>0</v>
      </c>
      <c r="BC484" s="98">
        <f t="shared" si="627"/>
        <v>0</v>
      </c>
      <c r="BD484" s="98">
        <f t="shared" si="628"/>
        <v>8580000</v>
      </c>
      <c r="BE484" s="483"/>
      <c r="BF484" s="90">
        <f t="shared" si="584"/>
        <v>0</v>
      </c>
    </row>
    <row r="485" spans="1:58" ht="30" customHeight="1" thickBot="1" x14ac:dyDescent="0.25">
      <c r="A485" s="12"/>
      <c r="B485" s="3"/>
      <c r="C485" s="3"/>
      <c r="D485" s="8"/>
      <c r="E485" s="7"/>
      <c r="F485" s="3"/>
      <c r="G485" s="4"/>
      <c r="H485" s="5"/>
      <c r="I485" s="6"/>
      <c r="J485" s="7"/>
      <c r="K485" s="59">
        <v>4</v>
      </c>
      <c r="L485" s="142"/>
      <c r="M485" s="8"/>
      <c r="N485" s="41" t="s">
        <v>67</v>
      </c>
      <c r="O485" s="98">
        <v>10000</v>
      </c>
      <c r="P485" s="98"/>
      <c r="Q485" s="98"/>
      <c r="R485" s="98"/>
      <c r="S485" s="332">
        <v>6000</v>
      </c>
      <c r="T485" s="98"/>
      <c r="U485" s="332">
        <v>1000</v>
      </c>
      <c r="V485" s="332">
        <v>0</v>
      </c>
      <c r="W485" s="332">
        <v>0</v>
      </c>
      <c r="X485" s="98">
        <f t="shared" si="599"/>
        <v>1000</v>
      </c>
      <c r="Y485" s="98">
        <f t="shared" si="600"/>
        <v>16.666666666666668</v>
      </c>
      <c r="AA485" s="332">
        <v>1000</v>
      </c>
      <c r="AB485" s="332">
        <v>1000</v>
      </c>
      <c r="AC485" s="332">
        <v>1000</v>
      </c>
      <c r="AD485" s="98">
        <f>AA485+AB485+AC485</f>
        <v>3000</v>
      </c>
      <c r="AE485" s="96" t="e">
        <f t="shared" si="623"/>
        <v>#DIV/0!</v>
      </c>
      <c r="AG485" s="98">
        <f t="shared" si="604"/>
        <v>4000</v>
      </c>
      <c r="AH485" s="98">
        <f t="shared" si="605"/>
        <v>66.666666666666671</v>
      </c>
      <c r="AJ485" s="332">
        <v>1000</v>
      </c>
      <c r="AK485" s="332">
        <v>1000</v>
      </c>
      <c r="AL485" s="332">
        <v>0</v>
      </c>
      <c r="AM485" s="98">
        <f>AJ485+AK485+AL485</f>
        <v>2000</v>
      </c>
      <c r="AN485" s="96" t="e">
        <f t="shared" si="624"/>
        <v>#DIV/0!</v>
      </c>
      <c r="AP485" s="332"/>
      <c r="AQ485" s="332"/>
      <c r="AR485" s="332"/>
      <c r="AS485" s="98">
        <f>AP485+AQ485+AR485</f>
        <v>0</v>
      </c>
      <c r="AT485" s="96" t="e">
        <f t="shared" si="625"/>
        <v>#DIV/0!</v>
      </c>
      <c r="AV485" s="98">
        <f t="shared" si="612"/>
        <v>2000</v>
      </c>
      <c r="AW485" s="98">
        <f t="shared" si="613"/>
        <v>33.333333333333336</v>
      </c>
      <c r="AY485" s="98">
        <f t="shared" si="614"/>
        <v>6000</v>
      </c>
      <c r="AZ485" s="98">
        <f t="shared" si="615"/>
        <v>100</v>
      </c>
      <c r="BB485" s="98">
        <f t="shared" si="626"/>
        <v>0</v>
      </c>
      <c r="BC485" s="98">
        <f t="shared" si="627"/>
        <v>0</v>
      </c>
      <c r="BD485" s="98">
        <f t="shared" si="628"/>
        <v>6000</v>
      </c>
      <c r="BE485" s="483"/>
      <c r="BF485" s="90">
        <f t="shared" si="584"/>
        <v>0</v>
      </c>
    </row>
    <row r="486" spans="1:58" ht="30" customHeight="1" thickBot="1" x14ac:dyDescent="0.25">
      <c r="A486" s="12"/>
      <c r="B486" s="3"/>
      <c r="C486" s="3"/>
      <c r="D486" s="8"/>
      <c r="E486" s="7"/>
      <c r="F486" s="3"/>
      <c r="G486" s="4"/>
      <c r="H486" s="5"/>
      <c r="I486" s="6"/>
      <c r="J486" s="24" t="s">
        <v>68</v>
      </c>
      <c r="K486" s="27"/>
      <c r="L486" s="142"/>
      <c r="M486" s="8"/>
      <c r="N486" s="31" t="s">
        <v>32</v>
      </c>
      <c r="O486" s="97">
        <v>1062000</v>
      </c>
      <c r="P486" s="97">
        <f>P487+P488</f>
        <v>0</v>
      </c>
      <c r="Q486" s="193">
        <f>Q487+Q488</f>
        <v>0</v>
      </c>
      <c r="R486" s="194">
        <f>R487+R488</f>
        <v>0</v>
      </c>
      <c r="S486" s="97">
        <f>S487+S488</f>
        <v>1501000</v>
      </c>
      <c r="T486" s="97"/>
      <c r="U486" s="97">
        <f>U487+U488</f>
        <v>240000</v>
      </c>
      <c r="V486" s="97">
        <f>V487+V488</f>
        <v>60000</v>
      </c>
      <c r="W486" s="97">
        <f>W487+W488</f>
        <v>61000</v>
      </c>
      <c r="X486" s="97">
        <f t="shared" si="599"/>
        <v>361000</v>
      </c>
      <c r="Y486" s="97">
        <f t="shared" si="600"/>
        <v>24.050632911392405</v>
      </c>
      <c r="AA486" s="97">
        <f>AA487+AA488</f>
        <v>110000</v>
      </c>
      <c r="AB486" s="97">
        <f>AB487+AB488</f>
        <v>110000</v>
      </c>
      <c r="AC486" s="97">
        <f>AC487+AC488</f>
        <v>110000</v>
      </c>
      <c r="AD486" s="97">
        <f t="shared" si="602"/>
        <v>330000</v>
      </c>
      <c r="AE486" s="96" t="e">
        <f t="shared" si="623"/>
        <v>#DIV/0!</v>
      </c>
      <c r="AG486" s="97">
        <f t="shared" si="604"/>
        <v>691000</v>
      </c>
      <c r="AH486" s="97">
        <f t="shared" si="605"/>
        <v>46.035976015989341</v>
      </c>
      <c r="AJ486" s="97">
        <f>AJ487+AJ488</f>
        <v>120000</v>
      </c>
      <c r="AK486" s="97">
        <f>AK487+AK488</f>
        <v>120000</v>
      </c>
      <c r="AL486" s="97">
        <f>AL487+AL488</f>
        <v>120000</v>
      </c>
      <c r="AM486" s="97">
        <f t="shared" si="607"/>
        <v>360000</v>
      </c>
      <c r="AN486" s="96" t="e">
        <f t="shared" si="624"/>
        <v>#DIV/0!</v>
      </c>
      <c r="AP486" s="97">
        <f>AP487+AP488</f>
        <v>150000</v>
      </c>
      <c r="AQ486" s="97">
        <f>AQ487+AQ488</f>
        <v>150000</v>
      </c>
      <c r="AR486" s="97">
        <f>AR487+AR488</f>
        <v>150000</v>
      </c>
      <c r="AS486" s="97">
        <f t="shared" si="610"/>
        <v>450000</v>
      </c>
      <c r="AT486" s="96" t="e">
        <f t="shared" si="625"/>
        <v>#DIV/0!</v>
      </c>
      <c r="AV486" s="97">
        <f t="shared" si="612"/>
        <v>810000</v>
      </c>
      <c r="AW486" s="97">
        <f t="shared" si="613"/>
        <v>53.964023984010659</v>
      </c>
      <c r="AY486" s="97">
        <f t="shared" si="614"/>
        <v>1501000</v>
      </c>
      <c r="AZ486" s="97">
        <f t="shared" si="615"/>
        <v>100</v>
      </c>
      <c r="BB486" s="44">
        <f t="shared" si="626"/>
        <v>0</v>
      </c>
      <c r="BC486" s="97">
        <f t="shared" si="627"/>
        <v>0</v>
      </c>
      <c r="BD486" s="97">
        <f t="shared" si="628"/>
        <v>1501000</v>
      </c>
      <c r="BE486" s="483"/>
      <c r="BF486" s="90">
        <f t="shared" si="584"/>
        <v>0</v>
      </c>
    </row>
    <row r="487" spans="1:58" ht="30" customHeight="1" thickBot="1" x14ac:dyDescent="0.25">
      <c r="A487" s="12"/>
      <c r="B487" s="3"/>
      <c r="C487" s="3"/>
      <c r="D487" s="8"/>
      <c r="E487" s="7"/>
      <c r="F487" s="3"/>
      <c r="G487" s="4"/>
      <c r="H487" s="5"/>
      <c r="I487" s="6"/>
      <c r="J487" s="7"/>
      <c r="K487" s="59">
        <v>1</v>
      </c>
      <c r="L487" s="142"/>
      <c r="M487" s="8"/>
      <c r="N487" s="41" t="s">
        <v>31</v>
      </c>
      <c r="O487" s="98">
        <v>1060000</v>
      </c>
      <c r="P487" s="98"/>
      <c r="Q487" s="98"/>
      <c r="R487" s="98"/>
      <c r="S487" s="332">
        <v>1500000</v>
      </c>
      <c r="T487" s="98"/>
      <c r="U487" s="332">
        <v>240000</v>
      </c>
      <c r="V487" s="332">
        <v>60000</v>
      </c>
      <c r="W487" s="332">
        <v>60000</v>
      </c>
      <c r="X487" s="98">
        <f t="shared" ref="X487:X493" si="629">U487+V487+W487</f>
        <v>360000</v>
      </c>
      <c r="Y487" s="98">
        <f t="shared" ref="Y487:Y505" si="630">X487/(S487/100)</f>
        <v>24</v>
      </c>
      <c r="AA487" s="332">
        <v>110000</v>
      </c>
      <c r="AB487" s="332">
        <v>110000</v>
      </c>
      <c r="AC487" s="332">
        <v>110000</v>
      </c>
      <c r="AD487" s="98">
        <f>AA487+AB487+AC487</f>
        <v>330000</v>
      </c>
      <c r="AE487" s="96" t="e">
        <f t="shared" si="623"/>
        <v>#DIV/0!</v>
      </c>
      <c r="AG487" s="98">
        <f t="shared" ref="AG487:AG505" si="631">X487+AD487</f>
        <v>690000</v>
      </c>
      <c r="AH487" s="98">
        <f t="shared" ref="AH487:AH505" si="632">AG487/(S487/100)</f>
        <v>46</v>
      </c>
      <c r="AJ487" s="332">
        <v>120000</v>
      </c>
      <c r="AK487" s="332">
        <v>120000</v>
      </c>
      <c r="AL487" s="332">
        <v>120000</v>
      </c>
      <c r="AM487" s="98">
        <f>AJ487+AK487+AL487</f>
        <v>360000</v>
      </c>
      <c r="AN487" s="96" t="e">
        <f t="shared" si="624"/>
        <v>#DIV/0!</v>
      </c>
      <c r="AP487" s="332">
        <v>150000</v>
      </c>
      <c r="AQ487" s="332">
        <v>150000</v>
      </c>
      <c r="AR487" s="332">
        <v>150000</v>
      </c>
      <c r="AS487" s="98">
        <f>AP487+AQ487+AR487</f>
        <v>450000</v>
      </c>
      <c r="AT487" s="96" t="e">
        <f t="shared" si="625"/>
        <v>#DIV/0!</v>
      </c>
      <c r="AV487" s="98">
        <f t="shared" ref="AV487:AV493" si="633">AM487+AS487</f>
        <v>810000</v>
      </c>
      <c r="AW487" s="98">
        <f t="shared" ref="AW487:AW505" si="634">AV487/(S487/100)</f>
        <v>54</v>
      </c>
      <c r="AY487" s="98">
        <f t="shared" ref="AY487:AY493" si="635">AG487+AV487</f>
        <v>1500000</v>
      </c>
      <c r="AZ487" s="98">
        <f t="shared" ref="AZ487:AZ505" si="636">AY487/(S487/100)</f>
        <v>100</v>
      </c>
      <c r="BB487" s="98">
        <f t="shared" si="626"/>
        <v>0</v>
      </c>
      <c r="BC487" s="98">
        <f t="shared" si="627"/>
        <v>0</v>
      </c>
      <c r="BD487" s="98">
        <f t="shared" si="628"/>
        <v>1500000</v>
      </c>
      <c r="BE487" s="483"/>
      <c r="BF487" s="90">
        <f t="shared" si="584"/>
        <v>0</v>
      </c>
    </row>
    <row r="488" spans="1:58" ht="30" customHeight="1" x14ac:dyDescent="0.2">
      <c r="A488" s="12"/>
      <c r="B488" s="3"/>
      <c r="C488" s="3"/>
      <c r="D488" s="8"/>
      <c r="E488" s="7"/>
      <c r="F488" s="3"/>
      <c r="G488" s="4"/>
      <c r="H488" s="5"/>
      <c r="I488" s="6"/>
      <c r="J488" s="7"/>
      <c r="K488" s="59">
        <v>4</v>
      </c>
      <c r="L488" s="142"/>
      <c r="M488" s="8"/>
      <c r="N488" s="41" t="s">
        <v>67</v>
      </c>
      <c r="O488" s="98">
        <v>2000</v>
      </c>
      <c r="P488" s="98"/>
      <c r="Q488" s="98"/>
      <c r="R488" s="98"/>
      <c r="S488" s="332">
        <v>1000</v>
      </c>
      <c r="T488" s="98"/>
      <c r="U488" s="332"/>
      <c r="V488" s="332">
        <v>0</v>
      </c>
      <c r="W488" s="332">
        <v>1000</v>
      </c>
      <c r="X488" s="98">
        <f t="shared" si="629"/>
        <v>1000</v>
      </c>
      <c r="Y488" s="98">
        <f t="shared" si="630"/>
        <v>100</v>
      </c>
      <c r="AA488" s="332">
        <v>0</v>
      </c>
      <c r="AB488" s="332">
        <v>0</v>
      </c>
      <c r="AC488" s="332">
        <v>0</v>
      </c>
      <c r="AD488" s="98">
        <f>AA488+AB488+AC488</f>
        <v>0</v>
      </c>
      <c r="AE488" s="96" t="e">
        <f t="shared" si="623"/>
        <v>#DIV/0!</v>
      </c>
      <c r="AG488" s="98">
        <f t="shared" si="631"/>
        <v>1000</v>
      </c>
      <c r="AH488" s="98">
        <f t="shared" si="632"/>
        <v>100</v>
      </c>
      <c r="AJ488" s="332">
        <v>0</v>
      </c>
      <c r="AK488" s="332">
        <v>0</v>
      </c>
      <c r="AL488" s="332">
        <v>0</v>
      </c>
      <c r="AM488" s="98">
        <f>AJ488+AK488+AL488</f>
        <v>0</v>
      </c>
      <c r="AN488" s="96" t="e">
        <f t="shared" si="624"/>
        <v>#DIV/0!</v>
      </c>
      <c r="AP488" s="332">
        <v>0</v>
      </c>
      <c r="AQ488" s="332">
        <v>0</v>
      </c>
      <c r="AR488" s="332">
        <v>0</v>
      </c>
      <c r="AS488" s="98">
        <f>AP488+AQ488+AR488</f>
        <v>0</v>
      </c>
      <c r="AT488" s="96" t="e">
        <f t="shared" si="625"/>
        <v>#DIV/0!</v>
      </c>
      <c r="AV488" s="98">
        <f t="shared" si="633"/>
        <v>0</v>
      </c>
      <c r="AW488" s="98">
        <f t="shared" si="634"/>
        <v>0</v>
      </c>
      <c r="AY488" s="98">
        <f t="shared" si="635"/>
        <v>1000</v>
      </c>
      <c r="AZ488" s="98">
        <f t="shared" si="636"/>
        <v>100</v>
      </c>
      <c r="BB488" s="98">
        <f t="shared" si="626"/>
        <v>0</v>
      </c>
      <c r="BC488" s="98">
        <f t="shared" si="627"/>
        <v>0</v>
      </c>
      <c r="BD488" s="98">
        <f t="shared" si="628"/>
        <v>1000</v>
      </c>
      <c r="BE488" s="483"/>
      <c r="BF488" s="90">
        <f t="shared" si="584"/>
        <v>0</v>
      </c>
    </row>
    <row r="489" spans="1:58" ht="30" customHeight="1" x14ac:dyDescent="0.2">
      <c r="A489" s="12"/>
      <c r="B489" s="3"/>
      <c r="C489" s="3"/>
      <c r="D489" s="8"/>
      <c r="E489" s="7"/>
      <c r="F489" s="3"/>
      <c r="G489" s="4"/>
      <c r="H489" s="5"/>
      <c r="I489" s="6"/>
      <c r="J489" s="24" t="s">
        <v>69</v>
      </c>
      <c r="K489" s="27"/>
      <c r="L489" s="142"/>
      <c r="M489" s="8"/>
      <c r="N489" s="31" t="s">
        <v>16</v>
      </c>
      <c r="O489" s="44">
        <v>92000</v>
      </c>
      <c r="P489" s="97">
        <f>P490+P491+P492+P493</f>
        <v>0</v>
      </c>
      <c r="Q489" s="193">
        <f>Q490+Q491+Q492+Q493</f>
        <v>0</v>
      </c>
      <c r="R489" s="194">
        <f>R490+R491+R492+R493</f>
        <v>0</v>
      </c>
      <c r="S489" s="97">
        <f>S490+S491+S492+S493</f>
        <v>78000</v>
      </c>
      <c r="T489" s="97"/>
      <c r="U489" s="97">
        <f>U490+U491+U492+U493</f>
        <v>6000</v>
      </c>
      <c r="V489" s="97">
        <f>V490+V491+V492+V493</f>
        <v>2000</v>
      </c>
      <c r="W489" s="97">
        <f>W490+W491+W492+W493</f>
        <v>2000</v>
      </c>
      <c r="X489" s="97">
        <f t="shared" si="629"/>
        <v>10000</v>
      </c>
      <c r="Y489" s="97">
        <f t="shared" si="630"/>
        <v>12.820512820512821</v>
      </c>
      <c r="AA489" s="97">
        <f>AA490+AA491+AA492+AA493</f>
        <v>6000</v>
      </c>
      <c r="AB489" s="97">
        <f>AB490+AB491+AB492+AB493</f>
        <v>6000</v>
      </c>
      <c r="AC489" s="97">
        <f>AC490+AC491+AC492+AC493</f>
        <v>5000</v>
      </c>
      <c r="AD489" s="97">
        <f t="shared" si="602"/>
        <v>17000</v>
      </c>
      <c r="AE489" s="97">
        <f>AD489/(S489/100)</f>
        <v>21.794871794871796</v>
      </c>
      <c r="AG489" s="97">
        <f t="shared" si="631"/>
        <v>27000</v>
      </c>
      <c r="AH489" s="97">
        <f t="shared" si="632"/>
        <v>34.615384615384613</v>
      </c>
      <c r="AJ489" s="97">
        <f>AJ490+AJ491+AJ492+AJ493</f>
        <v>9000</v>
      </c>
      <c r="AK489" s="97">
        <f>AK490+AK491+AK492+AK493</f>
        <v>9000</v>
      </c>
      <c r="AL489" s="97">
        <f>AL490+AL491+AL492+AL493</f>
        <v>10000</v>
      </c>
      <c r="AM489" s="97">
        <f t="shared" si="607"/>
        <v>28000</v>
      </c>
      <c r="AN489" s="97">
        <f>AM489/(S489/100)</f>
        <v>35.897435897435898</v>
      </c>
      <c r="AP489" s="97">
        <f>AP490+AP491+AP492+AP493</f>
        <v>8000</v>
      </c>
      <c r="AQ489" s="97">
        <f>AQ490+AQ491+AQ492+AQ493</f>
        <v>8000</v>
      </c>
      <c r="AR489" s="97">
        <f>AR490+AR491+AR492+AR493</f>
        <v>7000</v>
      </c>
      <c r="AS489" s="97">
        <f t="shared" si="610"/>
        <v>23000</v>
      </c>
      <c r="AT489" s="97">
        <f>AS489/(S489/100)</f>
        <v>29.487179487179485</v>
      </c>
      <c r="AV489" s="97">
        <f t="shared" si="633"/>
        <v>51000</v>
      </c>
      <c r="AW489" s="97">
        <f t="shared" si="634"/>
        <v>65.384615384615387</v>
      </c>
      <c r="AY489" s="97">
        <f t="shared" si="635"/>
        <v>78000</v>
      </c>
      <c r="AZ489" s="97">
        <f t="shared" si="636"/>
        <v>100</v>
      </c>
      <c r="BB489" s="44">
        <f t="shared" si="626"/>
        <v>0</v>
      </c>
      <c r="BC489" s="97">
        <f t="shared" si="627"/>
        <v>0</v>
      </c>
      <c r="BD489" s="97">
        <f t="shared" si="628"/>
        <v>78000</v>
      </c>
      <c r="BE489" s="483"/>
      <c r="BF489" s="90">
        <f t="shared" si="584"/>
        <v>0</v>
      </c>
    </row>
    <row r="490" spans="1:58" ht="30" customHeight="1" x14ac:dyDescent="0.2">
      <c r="A490" s="12"/>
      <c r="B490" s="3"/>
      <c r="C490" s="3"/>
      <c r="D490" s="8"/>
      <c r="E490" s="7"/>
      <c r="F490" s="3"/>
      <c r="G490" s="4"/>
      <c r="H490" s="5"/>
      <c r="I490" s="6"/>
      <c r="J490" s="7"/>
      <c r="K490" s="59">
        <v>2</v>
      </c>
      <c r="L490" s="142"/>
      <c r="M490" s="8"/>
      <c r="N490" s="41" t="s">
        <v>17</v>
      </c>
      <c r="O490" s="45">
        <v>7000</v>
      </c>
      <c r="P490" s="98"/>
      <c r="Q490" s="98"/>
      <c r="R490" s="98"/>
      <c r="S490" s="332">
        <v>11000</v>
      </c>
      <c r="T490" s="98"/>
      <c r="U490" s="332">
        <v>1000</v>
      </c>
      <c r="V490" s="332">
        <v>0</v>
      </c>
      <c r="W490" s="332">
        <v>0</v>
      </c>
      <c r="X490" s="98">
        <f t="shared" si="629"/>
        <v>1000</v>
      </c>
      <c r="Y490" s="98">
        <f t="shared" si="630"/>
        <v>9.0909090909090917</v>
      </c>
      <c r="AA490" s="332">
        <v>0</v>
      </c>
      <c r="AB490" s="332">
        <v>0</v>
      </c>
      <c r="AC490" s="332">
        <v>0</v>
      </c>
      <c r="AD490" s="98">
        <f t="shared" si="602"/>
        <v>0</v>
      </c>
      <c r="AE490" s="98">
        <f>AD490/(S490/100)</f>
        <v>0</v>
      </c>
      <c r="AG490" s="98">
        <f t="shared" si="631"/>
        <v>1000</v>
      </c>
      <c r="AH490" s="98">
        <f t="shared" si="632"/>
        <v>9.0909090909090917</v>
      </c>
      <c r="AJ490" s="332">
        <v>2000</v>
      </c>
      <c r="AK490" s="332">
        <v>2000</v>
      </c>
      <c r="AL490" s="332">
        <v>2000</v>
      </c>
      <c r="AM490" s="98">
        <f t="shared" si="607"/>
        <v>6000</v>
      </c>
      <c r="AN490" s="98">
        <f>AM490/(S490/100)</f>
        <v>54.545454545454547</v>
      </c>
      <c r="AP490" s="332">
        <v>2000</v>
      </c>
      <c r="AQ490" s="332">
        <v>2000</v>
      </c>
      <c r="AR490" s="332"/>
      <c r="AS490" s="98">
        <f t="shared" si="610"/>
        <v>4000</v>
      </c>
      <c r="AT490" s="98">
        <f>AS490/(S490/100)</f>
        <v>36.363636363636367</v>
      </c>
      <c r="AV490" s="98">
        <f t="shared" si="633"/>
        <v>10000</v>
      </c>
      <c r="AW490" s="98">
        <f t="shared" si="634"/>
        <v>90.909090909090907</v>
      </c>
      <c r="AY490" s="98">
        <f t="shared" si="635"/>
        <v>11000</v>
      </c>
      <c r="AZ490" s="98">
        <f t="shared" si="636"/>
        <v>100</v>
      </c>
      <c r="BB490" s="98">
        <f t="shared" si="626"/>
        <v>0</v>
      </c>
      <c r="BC490" s="98">
        <f t="shared" si="627"/>
        <v>0</v>
      </c>
      <c r="BD490" s="98">
        <f t="shared" si="628"/>
        <v>11000</v>
      </c>
      <c r="BE490" s="483"/>
      <c r="BF490" s="90">
        <f t="shared" si="584"/>
        <v>0</v>
      </c>
    </row>
    <row r="491" spans="1:58" ht="30" customHeight="1" x14ac:dyDescent="0.2">
      <c r="A491" s="12"/>
      <c r="B491" s="3"/>
      <c r="C491" s="3"/>
      <c r="D491" s="8"/>
      <c r="E491" s="7"/>
      <c r="F491" s="3"/>
      <c r="G491" s="4"/>
      <c r="H491" s="5"/>
      <c r="I491" s="6"/>
      <c r="J491" s="7"/>
      <c r="K491" s="59">
        <v>3</v>
      </c>
      <c r="L491" s="142"/>
      <c r="M491" s="8"/>
      <c r="N491" s="41" t="s">
        <v>18</v>
      </c>
      <c r="O491" s="45">
        <v>74000</v>
      </c>
      <c r="P491" s="98"/>
      <c r="Q491" s="98"/>
      <c r="R491" s="98"/>
      <c r="S491" s="332">
        <v>57000</v>
      </c>
      <c r="T491" s="98"/>
      <c r="U491" s="332">
        <v>5000</v>
      </c>
      <c r="V491" s="332">
        <v>0</v>
      </c>
      <c r="W491" s="332">
        <v>0</v>
      </c>
      <c r="X491" s="98">
        <f t="shared" si="629"/>
        <v>5000</v>
      </c>
      <c r="Y491" s="98">
        <f t="shared" si="630"/>
        <v>8.7719298245614041</v>
      </c>
      <c r="AA491" s="332">
        <v>5000</v>
      </c>
      <c r="AB491" s="332">
        <v>5000</v>
      </c>
      <c r="AC491" s="332">
        <v>5000</v>
      </c>
      <c r="AD491" s="98">
        <f t="shared" si="602"/>
        <v>15000</v>
      </c>
      <c r="AE491" s="98">
        <f>AD491/(S491/100)</f>
        <v>26.315789473684209</v>
      </c>
      <c r="AG491" s="98">
        <f t="shared" si="631"/>
        <v>20000</v>
      </c>
      <c r="AH491" s="98">
        <f t="shared" si="632"/>
        <v>35.087719298245617</v>
      </c>
      <c r="AJ491" s="332">
        <v>6000</v>
      </c>
      <c r="AK491" s="332">
        <v>6000</v>
      </c>
      <c r="AL491" s="332">
        <v>6000</v>
      </c>
      <c r="AM491" s="98">
        <f t="shared" si="607"/>
        <v>18000</v>
      </c>
      <c r="AN491" s="98">
        <f>AM491/(S491/100)</f>
        <v>31.578947368421051</v>
      </c>
      <c r="AP491" s="332">
        <v>6000</v>
      </c>
      <c r="AQ491" s="332">
        <v>6000</v>
      </c>
      <c r="AR491" s="332">
        <v>7000</v>
      </c>
      <c r="AS491" s="98">
        <f t="shared" si="610"/>
        <v>19000</v>
      </c>
      <c r="AT491" s="98">
        <f>AS491/(S491/100)</f>
        <v>33.333333333333336</v>
      </c>
      <c r="AV491" s="98">
        <f t="shared" si="633"/>
        <v>37000</v>
      </c>
      <c r="AW491" s="98">
        <f t="shared" si="634"/>
        <v>64.912280701754383</v>
      </c>
      <c r="AY491" s="98">
        <f t="shared" si="635"/>
        <v>57000</v>
      </c>
      <c r="AZ491" s="98">
        <f t="shared" si="636"/>
        <v>100</v>
      </c>
      <c r="BB491" s="98">
        <f t="shared" si="626"/>
        <v>0</v>
      </c>
      <c r="BC491" s="98">
        <f t="shared" si="627"/>
        <v>0</v>
      </c>
      <c r="BD491" s="98">
        <f t="shared" si="628"/>
        <v>57000</v>
      </c>
      <c r="BE491" s="483"/>
      <c r="BF491" s="90">
        <f t="shared" si="584"/>
        <v>0</v>
      </c>
    </row>
    <row r="492" spans="1:58" ht="30" customHeight="1" x14ac:dyDescent="0.2">
      <c r="A492" s="12"/>
      <c r="B492" s="3"/>
      <c r="C492" s="3"/>
      <c r="D492" s="8"/>
      <c r="E492" s="7"/>
      <c r="F492" s="3"/>
      <c r="G492" s="4"/>
      <c r="H492" s="5"/>
      <c r="I492" s="6"/>
      <c r="J492" s="7"/>
      <c r="K492" s="59">
        <v>5</v>
      </c>
      <c r="L492" s="142"/>
      <c r="M492" s="8"/>
      <c r="N492" s="41" t="s">
        <v>19</v>
      </c>
      <c r="O492" s="45">
        <v>3000</v>
      </c>
      <c r="P492" s="98"/>
      <c r="Q492" s="98"/>
      <c r="R492" s="98"/>
      <c r="S492" s="332">
        <v>3000</v>
      </c>
      <c r="T492" s="98"/>
      <c r="U492" s="332">
        <v>0</v>
      </c>
      <c r="V492" s="332">
        <v>1000</v>
      </c>
      <c r="W492" s="332">
        <v>2000</v>
      </c>
      <c r="X492" s="98">
        <f t="shared" si="629"/>
        <v>3000</v>
      </c>
      <c r="Y492" s="98">
        <f t="shared" si="630"/>
        <v>100</v>
      </c>
      <c r="AA492" s="332"/>
      <c r="AB492" s="332"/>
      <c r="AC492" s="332"/>
      <c r="AD492" s="98">
        <f t="shared" si="602"/>
        <v>0</v>
      </c>
      <c r="AE492" s="98">
        <f>AD492/(S492/100)</f>
        <v>0</v>
      </c>
      <c r="AG492" s="98">
        <f t="shared" si="631"/>
        <v>3000</v>
      </c>
      <c r="AH492" s="98">
        <f t="shared" si="632"/>
        <v>100</v>
      </c>
      <c r="AJ492" s="332"/>
      <c r="AK492" s="332"/>
      <c r="AL492" s="332"/>
      <c r="AM492" s="98">
        <f t="shared" si="607"/>
        <v>0</v>
      </c>
      <c r="AN492" s="98">
        <f>AM492/(S492/100)</f>
        <v>0</v>
      </c>
      <c r="AP492" s="332"/>
      <c r="AQ492" s="332"/>
      <c r="AR492" s="332"/>
      <c r="AS492" s="98">
        <f t="shared" si="610"/>
        <v>0</v>
      </c>
      <c r="AT492" s="98">
        <f>AS492/(S492/100)</f>
        <v>0</v>
      </c>
      <c r="AV492" s="98">
        <f t="shared" si="633"/>
        <v>0</v>
      </c>
      <c r="AW492" s="98">
        <f t="shared" si="634"/>
        <v>0</v>
      </c>
      <c r="AY492" s="98">
        <f t="shared" si="635"/>
        <v>3000</v>
      </c>
      <c r="AZ492" s="98">
        <f t="shared" si="636"/>
        <v>100</v>
      </c>
      <c r="BB492" s="98">
        <f t="shared" si="626"/>
        <v>0</v>
      </c>
      <c r="BC492" s="98">
        <f t="shared" si="627"/>
        <v>0</v>
      </c>
      <c r="BD492" s="98">
        <f t="shared" si="628"/>
        <v>3000</v>
      </c>
      <c r="BE492" s="483"/>
      <c r="BF492" s="90">
        <f t="shared" si="584"/>
        <v>0</v>
      </c>
    </row>
    <row r="493" spans="1:58" ht="30" customHeight="1" x14ac:dyDescent="0.2">
      <c r="A493" s="12"/>
      <c r="B493" s="3"/>
      <c r="C493" s="3"/>
      <c r="D493" s="8"/>
      <c r="E493" s="7"/>
      <c r="F493" s="3"/>
      <c r="G493" s="4"/>
      <c r="H493" s="5"/>
      <c r="I493" s="6"/>
      <c r="J493" s="7"/>
      <c r="K493" s="59">
        <v>7</v>
      </c>
      <c r="L493" s="142"/>
      <c r="M493" s="8"/>
      <c r="N493" s="41" t="s">
        <v>110</v>
      </c>
      <c r="O493" s="45">
        <v>8000</v>
      </c>
      <c r="P493" s="98"/>
      <c r="Q493" s="98"/>
      <c r="R493" s="98"/>
      <c r="S493" s="332">
        <v>7000</v>
      </c>
      <c r="T493" s="98"/>
      <c r="U493" s="332">
        <v>0</v>
      </c>
      <c r="V493" s="332">
        <v>1000</v>
      </c>
      <c r="W493" s="332">
        <v>0</v>
      </c>
      <c r="X493" s="98">
        <f t="shared" si="629"/>
        <v>1000</v>
      </c>
      <c r="Y493" s="98">
        <f t="shared" si="630"/>
        <v>14.285714285714286</v>
      </c>
      <c r="AA493" s="332">
        <v>1000</v>
      </c>
      <c r="AB493" s="332">
        <v>1000</v>
      </c>
      <c r="AC493" s="332">
        <v>0</v>
      </c>
      <c r="AD493" s="98">
        <f t="shared" si="602"/>
        <v>2000</v>
      </c>
      <c r="AE493" s="98">
        <f>AD493/(S493/100)</f>
        <v>28.571428571428573</v>
      </c>
      <c r="AG493" s="98">
        <f t="shared" si="631"/>
        <v>3000</v>
      </c>
      <c r="AH493" s="98">
        <f t="shared" si="632"/>
        <v>42.857142857142854</v>
      </c>
      <c r="AJ493" s="332">
        <v>1000</v>
      </c>
      <c r="AK493" s="332">
        <v>1000</v>
      </c>
      <c r="AL493" s="332">
        <v>2000</v>
      </c>
      <c r="AM493" s="98">
        <f t="shared" si="607"/>
        <v>4000</v>
      </c>
      <c r="AN493" s="98">
        <f>AM493/(S493/100)</f>
        <v>57.142857142857146</v>
      </c>
      <c r="AP493" s="332"/>
      <c r="AQ493" s="332"/>
      <c r="AR493" s="332"/>
      <c r="AS493" s="98">
        <f t="shared" si="610"/>
        <v>0</v>
      </c>
      <c r="AT493" s="98">
        <f>AS493/(S493/100)</f>
        <v>0</v>
      </c>
      <c r="AV493" s="98">
        <f t="shared" si="633"/>
        <v>4000</v>
      </c>
      <c r="AW493" s="98">
        <f t="shared" si="634"/>
        <v>57.142857142857146</v>
      </c>
      <c r="AY493" s="98">
        <f t="shared" si="635"/>
        <v>7000</v>
      </c>
      <c r="AZ493" s="98">
        <f t="shared" si="636"/>
        <v>100</v>
      </c>
      <c r="BB493" s="98">
        <f t="shared" si="626"/>
        <v>0</v>
      </c>
      <c r="BC493" s="98">
        <f t="shared" si="627"/>
        <v>0</v>
      </c>
      <c r="BD493" s="98">
        <f t="shared" si="628"/>
        <v>7000</v>
      </c>
      <c r="BE493" s="483"/>
      <c r="BF493" s="90">
        <f t="shared" si="584"/>
        <v>0</v>
      </c>
    </row>
    <row r="494" spans="1:58" ht="30" customHeight="1" x14ac:dyDescent="0.2">
      <c r="A494" s="12"/>
      <c r="B494" s="3"/>
      <c r="C494" s="3"/>
      <c r="D494" s="8"/>
      <c r="E494" s="7"/>
      <c r="F494" s="3"/>
      <c r="G494" s="21"/>
      <c r="H494" s="71" t="s">
        <v>72</v>
      </c>
      <c r="I494" s="66"/>
      <c r="J494" s="67"/>
      <c r="K494" s="170"/>
      <c r="L494" s="146"/>
      <c r="M494" s="116"/>
      <c r="N494" s="69" t="s">
        <v>100</v>
      </c>
      <c r="O494" s="70">
        <v>340000</v>
      </c>
      <c r="P494" s="103">
        <f>P495</f>
        <v>0</v>
      </c>
      <c r="Q494" s="200">
        <f>Q495</f>
        <v>0</v>
      </c>
      <c r="R494" s="201">
        <f>R495</f>
        <v>0</v>
      </c>
      <c r="S494" s="103">
        <f>S495</f>
        <v>147000</v>
      </c>
      <c r="T494" s="103"/>
      <c r="U494" s="103">
        <f>U495</f>
        <v>56000</v>
      </c>
      <c r="V494" s="103">
        <f>V495</f>
        <v>13000</v>
      </c>
      <c r="W494" s="103">
        <f>W495</f>
        <v>10000</v>
      </c>
      <c r="X494" s="103">
        <f>X495</f>
        <v>79000</v>
      </c>
      <c r="Y494" s="103">
        <f t="shared" si="630"/>
        <v>53.741496598639458</v>
      </c>
      <c r="AA494" s="103">
        <f>AA495</f>
        <v>15000</v>
      </c>
      <c r="AB494" s="103">
        <f>AB495</f>
        <v>15000</v>
      </c>
      <c r="AC494" s="103">
        <f>AC495</f>
        <v>14000</v>
      </c>
      <c r="AD494" s="103">
        <f>AD495</f>
        <v>44000</v>
      </c>
      <c r="AE494" s="103">
        <f t="shared" ref="AE494:AE505" si="637">AD494/(S494/100)</f>
        <v>29.931972789115648</v>
      </c>
      <c r="AG494" s="103">
        <f t="shared" si="631"/>
        <v>123000</v>
      </c>
      <c r="AH494" s="103">
        <f t="shared" si="632"/>
        <v>83.673469387755105</v>
      </c>
      <c r="AJ494" s="103">
        <f>AJ495</f>
        <v>13000</v>
      </c>
      <c r="AK494" s="103">
        <f>AK495</f>
        <v>3000</v>
      </c>
      <c r="AL494" s="103">
        <f>AL495</f>
        <v>2000</v>
      </c>
      <c r="AM494" s="103">
        <f>AM495</f>
        <v>18000</v>
      </c>
      <c r="AN494" s="103">
        <f t="shared" ref="AN494:AN505" si="638">AM494/(S494/100)</f>
        <v>12.244897959183673</v>
      </c>
      <c r="AP494" s="103">
        <f>AP495</f>
        <v>3000</v>
      </c>
      <c r="AQ494" s="103">
        <f>AQ495</f>
        <v>3000</v>
      </c>
      <c r="AR494" s="103">
        <f>AR495</f>
        <v>0</v>
      </c>
      <c r="AS494" s="103">
        <f>AS495</f>
        <v>6000</v>
      </c>
      <c r="AT494" s="103">
        <f t="shared" ref="AT494:AT505" si="639">AS494/(S494/100)</f>
        <v>4.0816326530612246</v>
      </c>
      <c r="AV494" s="103">
        <f>AV495+AV496+AV497</f>
        <v>46000</v>
      </c>
      <c r="AW494" s="103">
        <f t="shared" si="634"/>
        <v>31.292517006802722</v>
      </c>
      <c r="AY494" s="103">
        <f>AY495</f>
        <v>147000</v>
      </c>
      <c r="AZ494" s="103">
        <f t="shared" si="636"/>
        <v>100</v>
      </c>
      <c r="BB494" s="103">
        <f t="shared" si="626"/>
        <v>0</v>
      </c>
      <c r="BC494" s="98">
        <f t="shared" si="627"/>
        <v>0</v>
      </c>
      <c r="BD494" s="103">
        <f t="shared" si="628"/>
        <v>147000</v>
      </c>
      <c r="BE494" s="483"/>
      <c r="BF494" s="90">
        <f t="shared" si="584"/>
        <v>0</v>
      </c>
    </row>
    <row r="495" spans="1:58" ht="30" customHeight="1" x14ac:dyDescent="0.2">
      <c r="A495" s="12"/>
      <c r="B495" s="3"/>
      <c r="C495" s="3"/>
      <c r="D495" s="8"/>
      <c r="E495" s="7"/>
      <c r="F495" s="3"/>
      <c r="G495" s="4"/>
      <c r="H495" s="5"/>
      <c r="I495" s="23">
        <v>2</v>
      </c>
      <c r="J495" s="7"/>
      <c r="K495" s="27"/>
      <c r="L495" s="142"/>
      <c r="M495" s="8"/>
      <c r="N495" s="30" t="s">
        <v>126</v>
      </c>
      <c r="O495" s="46">
        <v>340000</v>
      </c>
      <c r="P495" s="100">
        <f>P496+P499+P501</f>
        <v>0</v>
      </c>
      <c r="Q495" s="202">
        <f>Q496+Q499+Q501</f>
        <v>0</v>
      </c>
      <c r="R495" s="203">
        <f>R496+R499+R501</f>
        <v>0</v>
      </c>
      <c r="S495" s="100">
        <f>S496+S499+S501</f>
        <v>147000</v>
      </c>
      <c r="T495" s="100"/>
      <c r="U495" s="100">
        <f>U496+U499+U501</f>
        <v>56000</v>
      </c>
      <c r="V495" s="100">
        <f>V496+V499+V501</f>
        <v>13000</v>
      </c>
      <c r="W495" s="100">
        <f>W496+W499+W501</f>
        <v>10000</v>
      </c>
      <c r="X495" s="100">
        <f t="shared" ref="X495:X505" si="640">SUM(U495:W495)</f>
        <v>79000</v>
      </c>
      <c r="Y495" s="100">
        <f t="shared" si="630"/>
        <v>53.741496598639458</v>
      </c>
      <c r="AA495" s="100">
        <f>AA496+AA499+AA501</f>
        <v>15000</v>
      </c>
      <c r="AB495" s="100">
        <f>AB496+AB499+AB501</f>
        <v>15000</v>
      </c>
      <c r="AC495" s="100">
        <f>AC496+AC499+AC501</f>
        <v>14000</v>
      </c>
      <c r="AD495" s="100">
        <f t="shared" ref="AD495:AD505" si="641">SUM(AA495:AC495)</f>
        <v>44000</v>
      </c>
      <c r="AE495" s="100">
        <f t="shared" si="637"/>
        <v>29.931972789115648</v>
      </c>
      <c r="AG495" s="100">
        <f t="shared" si="631"/>
        <v>123000</v>
      </c>
      <c r="AH495" s="100">
        <f t="shared" si="632"/>
        <v>83.673469387755105</v>
      </c>
      <c r="AJ495" s="100">
        <f>AJ496+AJ499+AJ501</f>
        <v>13000</v>
      </c>
      <c r="AK495" s="100">
        <f>AK496+AK499+AK501</f>
        <v>3000</v>
      </c>
      <c r="AL495" s="100">
        <f>AL496+AL499+AL501</f>
        <v>2000</v>
      </c>
      <c r="AM495" s="100">
        <f t="shared" ref="AM495:AM505" si="642">SUM(AJ495:AL495)</f>
        <v>18000</v>
      </c>
      <c r="AN495" s="100">
        <f t="shared" si="638"/>
        <v>12.244897959183673</v>
      </c>
      <c r="AP495" s="100">
        <f>AP496+AP499+AP501</f>
        <v>3000</v>
      </c>
      <c r="AQ495" s="100">
        <f>AQ496+AQ499+AQ501</f>
        <v>3000</v>
      </c>
      <c r="AR495" s="100">
        <f>AR496+AR499+AR501</f>
        <v>0</v>
      </c>
      <c r="AS495" s="100">
        <f t="shared" ref="AS495:AS505" si="643">SUM(AP495:AR495)</f>
        <v>6000</v>
      </c>
      <c r="AT495" s="100">
        <f t="shared" si="639"/>
        <v>4.0816326530612246</v>
      </c>
      <c r="AV495" s="100">
        <f t="shared" ref="AV495:AV505" si="644">AM495+AS495</f>
        <v>24000</v>
      </c>
      <c r="AW495" s="100">
        <f t="shared" si="634"/>
        <v>16.326530612244898</v>
      </c>
      <c r="AY495" s="100">
        <f t="shared" ref="AY495:AY505" si="645">AG495+AV495</f>
        <v>147000</v>
      </c>
      <c r="AZ495" s="100">
        <f t="shared" si="636"/>
        <v>100</v>
      </c>
      <c r="BB495" s="100">
        <f t="shared" si="626"/>
        <v>0</v>
      </c>
      <c r="BC495" s="98">
        <f t="shared" si="627"/>
        <v>0</v>
      </c>
      <c r="BD495" s="100">
        <f t="shared" si="628"/>
        <v>147000</v>
      </c>
      <c r="BE495" s="483"/>
      <c r="BF495" s="90">
        <f t="shared" si="584"/>
        <v>0</v>
      </c>
    </row>
    <row r="496" spans="1:58" ht="30" customHeight="1" x14ac:dyDescent="0.2">
      <c r="A496" s="12"/>
      <c r="B496" s="3"/>
      <c r="C496" s="3"/>
      <c r="D496" s="8"/>
      <c r="E496" s="7"/>
      <c r="F496" s="3"/>
      <c r="G496" s="4"/>
      <c r="H496" s="5"/>
      <c r="I496" s="6"/>
      <c r="J496" s="24" t="s">
        <v>74</v>
      </c>
      <c r="K496" s="27"/>
      <c r="L496" s="142"/>
      <c r="M496" s="8"/>
      <c r="N496" s="31" t="s">
        <v>24</v>
      </c>
      <c r="O496" s="44">
        <v>315000</v>
      </c>
      <c r="P496" s="97">
        <f>P497+P498</f>
        <v>0</v>
      </c>
      <c r="Q496" s="193">
        <f>Q497+Q498</f>
        <v>0</v>
      </c>
      <c r="R496" s="194">
        <f>R497+R498</f>
        <v>0</v>
      </c>
      <c r="S496" s="97">
        <f>S497+S498</f>
        <v>115000</v>
      </c>
      <c r="T496" s="97"/>
      <c r="U496" s="97">
        <f>U497+U498</f>
        <v>51000</v>
      </c>
      <c r="V496" s="97">
        <f>V497+V498</f>
        <v>11000</v>
      </c>
      <c r="W496" s="97">
        <f>W497+W498</f>
        <v>10000</v>
      </c>
      <c r="X496" s="97">
        <f t="shared" si="640"/>
        <v>72000</v>
      </c>
      <c r="Y496" s="97">
        <f t="shared" si="630"/>
        <v>62.608695652173914</v>
      </c>
      <c r="AA496" s="97">
        <f>AA497+AA498</f>
        <v>11000</v>
      </c>
      <c r="AB496" s="97">
        <f>AB497+AB498</f>
        <v>10000</v>
      </c>
      <c r="AC496" s="97">
        <f>AC497+AC498</f>
        <v>10000</v>
      </c>
      <c r="AD496" s="97">
        <f t="shared" si="641"/>
        <v>31000</v>
      </c>
      <c r="AE496" s="97">
        <f t="shared" si="637"/>
        <v>26.956521739130434</v>
      </c>
      <c r="AG496" s="97">
        <f>X496+AD496</f>
        <v>103000</v>
      </c>
      <c r="AH496" s="97">
        <f t="shared" si="632"/>
        <v>89.565217391304344</v>
      </c>
      <c r="AJ496" s="97">
        <f>AJ497+AJ498</f>
        <v>10000</v>
      </c>
      <c r="AK496" s="97">
        <f>AK497+AK498</f>
        <v>0</v>
      </c>
      <c r="AL496" s="97">
        <f>AL497+AL498</f>
        <v>0</v>
      </c>
      <c r="AM496" s="97">
        <f t="shared" si="642"/>
        <v>10000</v>
      </c>
      <c r="AN496" s="97">
        <f t="shared" si="638"/>
        <v>8.695652173913043</v>
      </c>
      <c r="AP496" s="97">
        <f>AP497+AP498</f>
        <v>1000</v>
      </c>
      <c r="AQ496" s="97">
        <f>AQ497+AQ498</f>
        <v>1000</v>
      </c>
      <c r="AR496" s="97">
        <f>AR497+AR498</f>
        <v>0</v>
      </c>
      <c r="AS496" s="97">
        <f t="shared" si="643"/>
        <v>2000</v>
      </c>
      <c r="AT496" s="97">
        <f t="shared" si="639"/>
        <v>1.7391304347826086</v>
      </c>
      <c r="AV496" s="97">
        <f t="shared" si="644"/>
        <v>12000</v>
      </c>
      <c r="AW496" s="97">
        <f t="shared" si="634"/>
        <v>10.434782608695652</v>
      </c>
      <c r="AY496" s="97">
        <f t="shared" si="645"/>
        <v>115000</v>
      </c>
      <c r="AZ496" s="97">
        <f t="shared" si="636"/>
        <v>100</v>
      </c>
      <c r="BB496" s="97">
        <f t="shared" si="626"/>
        <v>0</v>
      </c>
      <c r="BC496" s="98">
        <f t="shared" si="627"/>
        <v>0</v>
      </c>
      <c r="BD496" s="97">
        <f t="shared" si="628"/>
        <v>115000</v>
      </c>
      <c r="BE496" s="483"/>
      <c r="BF496" s="90">
        <f t="shared" si="584"/>
        <v>0</v>
      </c>
    </row>
    <row r="497" spans="1:58" ht="30" customHeight="1" x14ac:dyDescent="0.2">
      <c r="A497" s="12"/>
      <c r="B497" s="3"/>
      <c r="C497" s="3"/>
      <c r="D497" s="8"/>
      <c r="E497" s="7"/>
      <c r="F497" s="3"/>
      <c r="G497" s="4"/>
      <c r="H497" s="5"/>
      <c r="I497" s="6"/>
      <c r="J497" s="7"/>
      <c r="K497" s="59">
        <v>1</v>
      </c>
      <c r="L497" s="142"/>
      <c r="M497" s="8"/>
      <c r="N497" s="41" t="s">
        <v>31</v>
      </c>
      <c r="O497" s="45">
        <v>310000</v>
      </c>
      <c r="P497" s="98"/>
      <c r="Q497" s="98"/>
      <c r="R497" s="98"/>
      <c r="S497" s="98">
        <v>110000</v>
      </c>
      <c r="T497" s="98"/>
      <c r="U497" s="98">
        <v>50000</v>
      </c>
      <c r="V497" s="98">
        <v>10000</v>
      </c>
      <c r="W497" s="98">
        <v>10000</v>
      </c>
      <c r="X497" s="98">
        <f t="shared" si="640"/>
        <v>70000</v>
      </c>
      <c r="Y497" s="98">
        <f t="shared" si="630"/>
        <v>63.636363636363633</v>
      </c>
      <c r="AA497" s="98">
        <v>10000</v>
      </c>
      <c r="AB497" s="98">
        <v>10000</v>
      </c>
      <c r="AC497" s="98">
        <v>10000</v>
      </c>
      <c r="AD497" s="98">
        <f t="shared" si="641"/>
        <v>30000</v>
      </c>
      <c r="AE497" s="98">
        <f t="shared" si="637"/>
        <v>27.272727272727273</v>
      </c>
      <c r="AG497" s="98">
        <f t="shared" si="631"/>
        <v>100000</v>
      </c>
      <c r="AH497" s="98">
        <f t="shared" si="632"/>
        <v>90.909090909090907</v>
      </c>
      <c r="AJ497" s="98">
        <v>10000</v>
      </c>
      <c r="AK497" s="98">
        <v>0</v>
      </c>
      <c r="AL497" s="98">
        <v>0</v>
      </c>
      <c r="AM497" s="98">
        <f t="shared" si="642"/>
        <v>10000</v>
      </c>
      <c r="AN497" s="98">
        <f t="shared" si="638"/>
        <v>9.0909090909090917</v>
      </c>
      <c r="AP497" s="98">
        <v>0</v>
      </c>
      <c r="AQ497" s="98">
        <v>0</v>
      </c>
      <c r="AR497" s="98">
        <v>0</v>
      </c>
      <c r="AS497" s="98">
        <f t="shared" si="643"/>
        <v>0</v>
      </c>
      <c r="AT497" s="98">
        <f t="shared" si="639"/>
        <v>0</v>
      </c>
      <c r="AV497" s="98">
        <f t="shared" si="644"/>
        <v>10000</v>
      </c>
      <c r="AW497" s="98">
        <f t="shared" si="634"/>
        <v>9.0909090909090917</v>
      </c>
      <c r="AY497" s="98">
        <f t="shared" si="645"/>
        <v>110000</v>
      </c>
      <c r="AZ497" s="98">
        <f t="shared" si="636"/>
        <v>100</v>
      </c>
      <c r="BB497" s="98">
        <f t="shared" si="626"/>
        <v>0</v>
      </c>
      <c r="BC497" s="98">
        <f t="shared" si="627"/>
        <v>0</v>
      </c>
      <c r="BD497" s="98">
        <f t="shared" si="628"/>
        <v>110000</v>
      </c>
      <c r="BE497" s="483"/>
      <c r="BF497" s="90">
        <f t="shared" si="584"/>
        <v>0</v>
      </c>
    </row>
    <row r="498" spans="1:58" ht="30" customHeight="1" x14ac:dyDescent="0.2">
      <c r="A498" s="12"/>
      <c r="B498" s="3"/>
      <c r="C498" s="3"/>
      <c r="D498" s="8"/>
      <c r="E498" s="7"/>
      <c r="F498" s="3"/>
      <c r="G498" s="4"/>
      <c r="H498" s="5"/>
      <c r="I498" s="6"/>
      <c r="J498" s="7"/>
      <c r="K498" s="59">
        <v>4</v>
      </c>
      <c r="L498" s="142"/>
      <c r="M498" s="8"/>
      <c r="N498" s="41" t="s">
        <v>67</v>
      </c>
      <c r="O498" s="45">
        <v>5000</v>
      </c>
      <c r="P498" s="98"/>
      <c r="Q498" s="98"/>
      <c r="R498" s="98"/>
      <c r="S498" s="98">
        <v>5000</v>
      </c>
      <c r="T498" s="98"/>
      <c r="U498" s="98">
        <v>1000</v>
      </c>
      <c r="V498" s="98">
        <v>1000</v>
      </c>
      <c r="W498" s="98">
        <v>0</v>
      </c>
      <c r="X498" s="98">
        <f t="shared" si="640"/>
        <v>2000</v>
      </c>
      <c r="Y498" s="98">
        <f t="shared" si="630"/>
        <v>40</v>
      </c>
      <c r="AA498" s="98">
        <v>1000</v>
      </c>
      <c r="AB498" s="98">
        <v>0</v>
      </c>
      <c r="AC498" s="98">
        <v>0</v>
      </c>
      <c r="AD498" s="98">
        <f t="shared" si="641"/>
        <v>1000</v>
      </c>
      <c r="AE498" s="98">
        <f t="shared" si="637"/>
        <v>20</v>
      </c>
      <c r="AG498" s="98">
        <f t="shared" si="631"/>
        <v>3000</v>
      </c>
      <c r="AH498" s="98">
        <f t="shared" si="632"/>
        <v>60</v>
      </c>
      <c r="AJ498" s="98">
        <v>0</v>
      </c>
      <c r="AK498" s="98">
        <v>0</v>
      </c>
      <c r="AL498" s="98">
        <v>0</v>
      </c>
      <c r="AM498" s="98">
        <f t="shared" si="642"/>
        <v>0</v>
      </c>
      <c r="AN498" s="98">
        <f t="shared" si="638"/>
        <v>0</v>
      </c>
      <c r="AP498" s="98">
        <v>1000</v>
      </c>
      <c r="AQ498" s="98">
        <v>1000</v>
      </c>
      <c r="AR498" s="98">
        <v>0</v>
      </c>
      <c r="AS498" s="98">
        <f t="shared" si="643"/>
        <v>2000</v>
      </c>
      <c r="AT498" s="98">
        <f t="shared" si="639"/>
        <v>40</v>
      </c>
      <c r="AV498" s="98">
        <f t="shared" si="644"/>
        <v>2000</v>
      </c>
      <c r="AW498" s="98">
        <f t="shared" si="634"/>
        <v>40</v>
      </c>
      <c r="AY498" s="98">
        <f t="shared" si="645"/>
        <v>5000</v>
      </c>
      <c r="AZ498" s="98">
        <f t="shared" si="636"/>
        <v>100</v>
      </c>
      <c r="BB498" s="98">
        <f t="shared" si="626"/>
        <v>0</v>
      </c>
      <c r="BC498" s="98">
        <f t="shared" si="627"/>
        <v>0</v>
      </c>
      <c r="BD498" s="98">
        <f t="shared" si="628"/>
        <v>5000</v>
      </c>
      <c r="BE498" s="483"/>
      <c r="BF498" s="90">
        <f t="shared" si="584"/>
        <v>0</v>
      </c>
    </row>
    <row r="499" spans="1:58" ht="30" customHeight="1" x14ac:dyDescent="0.2">
      <c r="A499" s="12"/>
      <c r="B499" s="3"/>
      <c r="C499" s="3"/>
      <c r="D499" s="8"/>
      <c r="E499" s="7"/>
      <c r="F499" s="3"/>
      <c r="G499" s="4"/>
      <c r="H499" s="5"/>
      <c r="I499" s="6"/>
      <c r="J499" s="24" t="s">
        <v>68</v>
      </c>
      <c r="K499" s="27"/>
      <c r="L499" s="142"/>
      <c r="M499" s="8"/>
      <c r="N499" s="31" t="s">
        <v>32</v>
      </c>
      <c r="O499" s="44">
        <v>2000</v>
      </c>
      <c r="P499" s="97">
        <f>P500</f>
        <v>0</v>
      </c>
      <c r="Q499" s="193">
        <f>Q500</f>
        <v>0</v>
      </c>
      <c r="R499" s="194">
        <f>R500</f>
        <v>0</v>
      </c>
      <c r="S499" s="97">
        <f>S500</f>
        <v>3000</v>
      </c>
      <c r="T499" s="97"/>
      <c r="U499" s="97">
        <f>U500</f>
        <v>1000</v>
      </c>
      <c r="V499" s="97">
        <f>V500</f>
        <v>0</v>
      </c>
      <c r="W499" s="97">
        <f>W500</f>
        <v>0</v>
      </c>
      <c r="X499" s="97">
        <f t="shared" si="640"/>
        <v>1000</v>
      </c>
      <c r="Y499" s="97">
        <f t="shared" si="630"/>
        <v>33.333333333333336</v>
      </c>
      <c r="AA499" s="97">
        <f>AA500</f>
        <v>1000</v>
      </c>
      <c r="AB499" s="97">
        <f>AB500</f>
        <v>1000</v>
      </c>
      <c r="AC499" s="97">
        <f>AC500</f>
        <v>0</v>
      </c>
      <c r="AD499" s="97">
        <f t="shared" si="641"/>
        <v>2000</v>
      </c>
      <c r="AE499" s="97">
        <f t="shared" si="637"/>
        <v>66.666666666666671</v>
      </c>
      <c r="AG499" s="97">
        <f t="shared" si="631"/>
        <v>3000</v>
      </c>
      <c r="AH499" s="97">
        <f t="shared" si="632"/>
        <v>100</v>
      </c>
      <c r="AJ499" s="97">
        <f>AJ500</f>
        <v>0</v>
      </c>
      <c r="AK499" s="97">
        <f>AK500</f>
        <v>0</v>
      </c>
      <c r="AL499" s="97">
        <f>AL500</f>
        <v>0</v>
      </c>
      <c r="AM499" s="97">
        <f t="shared" si="642"/>
        <v>0</v>
      </c>
      <c r="AN499" s="97">
        <f t="shared" si="638"/>
        <v>0</v>
      </c>
      <c r="AP499" s="97">
        <f>AP500</f>
        <v>0</v>
      </c>
      <c r="AQ499" s="97">
        <f>AQ500</f>
        <v>0</v>
      </c>
      <c r="AR499" s="97">
        <f>AR500</f>
        <v>0</v>
      </c>
      <c r="AS499" s="97">
        <f t="shared" si="643"/>
        <v>0</v>
      </c>
      <c r="AT499" s="97">
        <f t="shared" si="639"/>
        <v>0</v>
      </c>
      <c r="AV499" s="97">
        <f t="shared" si="644"/>
        <v>0</v>
      </c>
      <c r="AW499" s="97">
        <f t="shared" si="634"/>
        <v>0</v>
      </c>
      <c r="AY499" s="97">
        <f t="shared" si="645"/>
        <v>3000</v>
      </c>
      <c r="AZ499" s="97">
        <f t="shared" si="636"/>
        <v>100</v>
      </c>
      <c r="BB499" s="97">
        <f t="shared" si="626"/>
        <v>0</v>
      </c>
      <c r="BC499" s="98">
        <f t="shared" si="627"/>
        <v>0</v>
      </c>
      <c r="BD499" s="97">
        <f t="shared" si="628"/>
        <v>3000</v>
      </c>
      <c r="BE499" s="483"/>
      <c r="BF499" s="90">
        <f t="shared" si="584"/>
        <v>0</v>
      </c>
    </row>
    <row r="500" spans="1:58" ht="30" customHeight="1" x14ac:dyDescent="0.2">
      <c r="A500" s="12"/>
      <c r="B500" s="3"/>
      <c r="C500" s="3"/>
      <c r="D500" s="8"/>
      <c r="E500" s="7"/>
      <c r="F500" s="3"/>
      <c r="G500" s="4"/>
      <c r="H500" s="5"/>
      <c r="I500" s="6"/>
      <c r="J500" s="7"/>
      <c r="K500" s="59">
        <v>4</v>
      </c>
      <c r="L500" s="142"/>
      <c r="M500" s="8"/>
      <c r="N500" s="41" t="s">
        <v>67</v>
      </c>
      <c r="O500" s="45">
        <v>2000</v>
      </c>
      <c r="P500" s="98"/>
      <c r="Q500" s="98"/>
      <c r="R500" s="98"/>
      <c r="S500" s="98">
        <v>3000</v>
      </c>
      <c r="T500" s="98"/>
      <c r="U500" s="98">
        <v>1000</v>
      </c>
      <c r="V500" s="98">
        <v>0</v>
      </c>
      <c r="W500" s="98"/>
      <c r="X500" s="98">
        <f t="shared" si="640"/>
        <v>1000</v>
      </c>
      <c r="Y500" s="98">
        <f t="shared" si="630"/>
        <v>33.333333333333336</v>
      </c>
      <c r="AA500" s="98">
        <v>1000</v>
      </c>
      <c r="AB500" s="98">
        <v>1000</v>
      </c>
      <c r="AC500" s="98">
        <v>0</v>
      </c>
      <c r="AD500" s="98">
        <f t="shared" si="641"/>
        <v>2000</v>
      </c>
      <c r="AE500" s="98">
        <f t="shared" si="637"/>
        <v>66.666666666666671</v>
      </c>
      <c r="AG500" s="98">
        <f t="shared" si="631"/>
        <v>3000</v>
      </c>
      <c r="AH500" s="98">
        <f t="shared" si="632"/>
        <v>100</v>
      </c>
      <c r="AJ500" s="98">
        <v>0</v>
      </c>
      <c r="AK500" s="98">
        <v>0</v>
      </c>
      <c r="AL500" s="98">
        <v>0</v>
      </c>
      <c r="AM500" s="98">
        <f t="shared" si="642"/>
        <v>0</v>
      </c>
      <c r="AN500" s="98">
        <f t="shared" si="638"/>
        <v>0</v>
      </c>
      <c r="AP500" s="98"/>
      <c r="AQ500" s="98"/>
      <c r="AR500" s="98"/>
      <c r="AS500" s="98">
        <f t="shared" si="643"/>
        <v>0</v>
      </c>
      <c r="AT500" s="98">
        <f t="shared" si="639"/>
        <v>0</v>
      </c>
      <c r="AV500" s="98">
        <f t="shared" si="644"/>
        <v>0</v>
      </c>
      <c r="AW500" s="98">
        <f t="shared" si="634"/>
        <v>0</v>
      </c>
      <c r="AY500" s="98">
        <f t="shared" si="645"/>
        <v>3000</v>
      </c>
      <c r="AZ500" s="98">
        <f t="shared" si="636"/>
        <v>100</v>
      </c>
      <c r="BB500" s="98">
        <f t="shared" si="626"/>
        <v>0</v>
      </c>
      <c r="BC500" s="98">
        <f t="shared" si="627"/>
        <v>0</v>
      </c>
      <c r="BD500" s="98">
        <f t="shared" si="628"/>
        <v>3000</v>
      </c>
      <c r="BE500" s="483"/>
      <c r="BF500" s="90">
        <f t="shared" si="584"/>
        <v>0</v>
      </c>
    </row>
    <row r="501" spans="1:58" ht="30" customHeight="1" x14ac:dyDescent="0.2">
      <c r="A501" s="12"/>
      <c r="B501" s="3"/>
      <c r="C501" s="3"/>
      <c r="D501" s="8"/>
      <c r="E501" s="7"/>
      <c r="F501" s="3"/>
      <c r="G501" s="4"/>
      <c r="H501" s="5"/>
      <c r="I501" s="6"/>
      <c r="J501" s="24" t="s">
        <v>69</v>
      </c>
      <c r="K501" s="27"/>
      <c r="L501" s="142"/>
      <c r="M501" s="8"/>
      <c r="N501" s="31" t="s">
        <v>16</v>
      </c>
      <c r="O501" s="44">
        <v>23000</v>
      </c>
      <c r="P501" s="97">
        <f>P502+P504+P505+P503</f>
        <v>0</v>
      </c>
      <c r="Q501" s="97">
        <f>Q502+Q504+Q505+Q503</f>
        <v>0</v>
      </c>
      <c r="R501" s="97">
        <f>R502+R504+R505+R503</f>
        <v>0</v>
      </c>
      <c r="S501" s="97">
        <f>S502+S504+S505+S503</f>
        <v>29000</v>
      </c>
      <c r="T501" s="97">
        <f t="shared" ref="T501:W501" si="646">T502+T504+T505+T503</f>
        <v>0</v>
      </c>
      <c r="U501" s="97">
        <f t="shared" si="646"/>
        <v>4000</v>
      </c>
      <c r="V501" s="97">
        <f t="shared" si="646"/>
        <v>2000</v>
      </c>
      <c r="W501" s="97">
        <f t="shared" si="646"/>
        <v>0</v>
      </c>
      <c r="X501" s="97">
        <f t="shared" si="640"/>
        <v>6000</v>
      </c>
      <c r="Y501" s="97">
        <f t="shared" si="630"/>
        <v>20.689655172413794</v>
      </c>
      <c r="AA501" s="97">
        <f>AA502+AA504+AA505+AA503</f>
        <v>3000</v>
      </c>
      <c r="AB501" s="97">
        <f>AB502+AB504+AB505+AB503</f>
        <v>4000</v>
      </c>
      <c r="AC501" s="97">
        <f>AC502+AC504+AC505+AC503</f>
        <v>4000</v>
      </c>
      <c r="AD501" s="97">
        <f t="shared" si="641"/>
        <v>11000</v>
      </c>
      <c r="AE501" s="97">
        <f t="shared" si="637"/>
        <v>37.931034482758619</v>
      </c>
      <c r="AG501" s="97">
        <f t="shared" si="631"/>
        <v>17000</v>
      </c>
      <c r="AH501" s="97">
        <f t="shared" si="632"/>
        <v>58.620689655172413</v>
      </c>
      <c r="AJ501" s="97">
        <f>AJ502+AJ504+AJ505+AJ503</f>
        <v>3000</v>
      </c>
      <c r="AK501" s="97">
        <f>AK502+AK504+AK505+AK503</f>
        <v>3000</v>
      </c>
      <c r="AL501" s="97">
        <f>AL502+AL504+AL505+AL503</f>
        <v>2000</v>
      </c>
      <c r="AM501" s="97">
        <f t="shared" si="642"/>
        <v>8000</v>
      </c>
      <c r="AN501" s="97">
        <f t="shared" si="638"/>
        <v>27.586206896551722</v>
      </c>
      <c r="AP501" s="97">
        <f>AP502+AP504+AP505+AP503</f>
        <v>2000</v>
      </c>
      <c r="AQ501" s="97">
        <f>AQ502+AQ504+AQ505+AQ503</f>
        <v>2000</v>
      </c>
      <c r="AR501" s="97">
        <f>AR502+AR504+AR505+AR503</f>
        <v>0</v>
      </c>
      <c r="AS501" s="97">
        <f t="shared" si="643"/>
        <v>4000</v>
      </c>
      <c r="AT501" s="97">
        <f t="shared" si="639"/>
        <v>13.793103448275861</v>
      </c>
      <c r="AV501" s="97">
        <f t="shared" si="644"/>
        <v>12000</v>
      </c>
      <c r="AW501" s="97">
        <f t="shared" si="634"/>
        <v>41.379310344827587</v>
      </c>
      <c r="AY501" s="97">
        <f t="shared" si="645"/>
        <v>29000</v>
      </c>
      <c r="AZ501" s="97">
        <f t="shared" si="636"/>
        <v>100</v>
      </c>
      <c r="BB501" s="97">
        <f t="shared" si="626"/>
        <v>0</v>
      </c>
      <c r="BC501" s="98">
        <f t="shared" si="627"/>
        <v>0</v>
      </c>
      <c r="BD501" s="97">
        <f t="shared" si="628"/>
        <v>29000</v>
      </c>
      <c r="BE501" s="483"/>
      <c r="BF501" s="90">
        <f t="shared" si="584"/>
        <v>0</v>
      </c>
    </row>
    <row r="502" spans="1:58" ht="30" customHeight="1" x14ac:dyDescent="0.2">
      <c r="A502" s="12"/>
      <c r="B502" s="3"/>
      <c r="C502" s="3"/>
      <c r="D502" s="8"/>
      <c r="E502" s="7"/>
      <c r="F502" s="3"/>
      <c r="G502" s="4"/>
      <c r="H502" s="5"/>
      <c r="I502" s="6"/>
      <c r="J502" s="7"/>
      <c r="K502" s="59">
        <v>2</v>
      </c>
      <c r="L502" s="142"/>
      <c r="M502" s="8"/>
      <c r="N502" s="41" t="s">
        <v>17</v>
      </c>
      <c r="O502" s="45">
        <v>12000</v>
      </c>
      <c r="P502" s="98"/>
      <c r="Q502" s="98"/>
      <c r="R502" s="98"/>
      <c r="S502" s="98">
        <v>8000</v>
      </c>
      <c r="T502" s="98"/>
      <c r="U502" s="98">
        <v>1000</v>
      </c>
      <c r="V502" s="98">
        <v>0</v>
      </c>
      <c r="W502" s="98">
        <v>0</v>
      </c>
      <c r="X502" s="98">
        <f t="shared" si="640"/>
        <v>1000</v>
      </c>
      <c r="Y502" s="98">
        <f t="shared" si="630"/>
        <v>12.5</v>
      </c>
      <c r="AA502" s="98">
        <v>1000</v>
      </c>
      <c r="AB502" s="98">
        <v>1000</v>
      </c>
      <c r="AC502" s="98">
        <v>1000</v>
      </c>
      <c r="AD502" s="98">
        <f t="shared" si="641"/>
        <v>3000</v>
      </c>
      <c r="AE502" s="98">
        <f t="shared" si="637"/>
        <v>37.5</v>
      </c>
      <c r="AG502" s="98">
        <f t="shared" si="631"/>
        <v>4000</v>
      </c>
      <c r="AH502" s="98">
        <f t="shared" si="632"/>
        <v>50</v>
      </c>
      <c r="AJ502" s="98">
        <v>1000</v>
      </c>
      <c r="AK502" s="98">
        <v>1000</v>
      </c>
      <c r="AL502" s="98">
        <v>0</v>
      </c>
      <c r="AM502" s="98">
        <f t="shared" si="642"/>
        <v>2000</v>
      </c>
      <c r="AN502" s="98">
        <f t="shared" si="638"/>
        <v>25</v>
      </c>
      <c r="AP502" s="98">
        <v>1000</v>
      </c>
      <c r="AQ502" s="98">
        <v>1000</v>
      </c>
      <c r="AR502" s="98">
        <v>0</v>
      </c>
      <c r="AS502" s="98">
        <f t="shared" si="643"/>
        <v>2000</v>
      </c>
      <c r="AT502" s="98">
        <f t="shared" si="639"/>
        <v>25</v>
      </c>
      <c r="AV502" s="98">
        <f t="shared" si="644"/>
        <v>4000</v>
      </c>
      <c r="AW502" s="98">
        <f t="shared" si="634"/>
        <v>50</v>
      </c>
      <c r="AY502" s="98">
        <f t="shared" si="645"/>
        <v>8000</v>
      </c>
      <c r="AZ502" s="98">
        <f t="shared" si="636"/>
        <v>100</v>
      </c>
      <c r="BB502" s="98">
        <f t="shared" si="626"/>
        <v>0</v>
      </c>
      <c r="BC502" s="98">
        <f t="shared" si="627"/>
        <v>0</v>
      </c>
      <c r="BD502" s="98">
        <f t="shared" si="628"/>
        <v>8000</v>
      </c>
      <c r="BE502" s="483"/>
      <c r="BF502" s="90">
        <f t="shared" si="584"/>
        <v>0</v>
      </c>
    </row>
    <row r="503" spans="1:58" ht="30" customHeight="1" x14ac:dyDescent="0.2">
      <c r="A503" s="12"/>
      <c r="B503" s="3"/>
      <c r="C503" s="3"/>
      <c r="D503" s="8"/>
      <c r="E503" s="490"/>
      <c r="F503" s="488"/>
      <c r="G503" s="491"/>
      <c r="H503" s="492"/>
      <c r="I503" s="493"/>
      <c r="J503" s="490"/>
      <c r="K503" s="59">
        <v>3</v>
      </c>
      <c r="L503" s="519"/>
      <c r="M503" s="519"/>
      <c r="N503" s="41" t="s">
        <v>18</v>
      </c>
      <c r="O503" s="45"/>
      <c r="P503" s="98"/>
      <c r="Q503" s="98"/>
      <c r="R503" s="98"/>
      <c r="S503" s="98">
        <v>15000</v>
      </c>
      <c r="T503" s="98"/>
      <c r="U503" s="98">
        <v>1000</v>
      </c>
      <c r="V503" s="98">
        <v>1000</v>
      </c>
      <c r="W503" s="98">
        <v>0</v>
      </c>
      <c r="X503" s="98">
        <f>SUM(U503:W503)</f>
        <v>2000</v>
      </c>
      <c r="Y503" s="98">
        <f>X503/(S503/100)</f>
        <v>13.333333333333334</v>
      </c>
      <c r="AA503" s="98">
        <v>1000</v>
      </c>
      <c r="AB503" s="98">
        <v>2000</v>
      </c>
      <c r="AC503" s="98">
        <v>2000</v>
      </c>
      <c r="AD503" s="98">
        <f>SUM(AA503:AC503)</f>
        <v>5000</v>
      </c>
      <c r="AE503" s="98">
        <f>AD503/(S503/100)</f>
        <v>33.333333333333336</v>
      </c>
      <c r="AG503" s="98">
        <f>X503+AD503</f>
        <v>7000</v>
      </c>
      <c r="AH503" s="98">
        <f>AG503/(S503/100)</f>
        <v>46.666666666666664</v>
      </c>
      <c r="AJ503" s="98">
        <v>2000</v>
      </c>
      <c r="AK503" s="98">
        <v>2000</v>
      </c>
      <c r="AL503" s="98">
        <v>2000</v>
      </c>
      <c r="AM503" s="98">
        <f>SUM(AJ503:AL503)</f>
        <v>6000</v>
      </c>
      <c r="AN503" s="98">
        <f>AM503/(S503/100)</f>
        <v>40</v>
      </c>
      <c r="AP503" s="98">
        <v>1000</v>
      </c>
      <c r="AQ503" s="98">
        <v>1000</v>
      </c>
      <c r="AR503" s="98">
        <v>0</v>
      </c>
      <c r="AS503" s="98">
        <f>SUM(AP503:AR503)</f>
        <v>2000</v>
      </c>
      <c r="AT503" s="98">
        <f>AS503/(S503/100)</f>
        <v>13.333333333333334</v>
      </c>
      <c r="AV503" s="98">
        <f>AM503+AS503</f>
        <v>8000</v>
      </c>
      <c r="AW503" s="98">
        <f>AV503/(S503/100)</f>
        <v>53.333333333333336</v>
      </c>
      <c r="AY503" s="98">
        <f>AG503+AV503</f>
        <v>15000</v>
      </c>
      <c r="AZ503" s="98">
        <f>AY503/(S503/100)</f>
        <v>100</v>
      </c>
      <c r="BB503" s="98">
        <f>S503-AY503</f>
        <v>0</v>
      </c>
      <c r="BC503" s="98">
        <f>BB503/(S503/100)</f>
        <v>0</v>
      </c>
      <c r="BD503" s="98">
        <f>S503-BB503</f>
        <v>15000</v>
      </c>
      <c r="BE503" s="483"/>
      <c r="BF503" s="90">
        <f t="shared" si="584"/>
        <v>0</v>
      </c>
    </row>
    <row r="504" spans="1:58" ht="30" customHeight="1" x14ac:dyDescent="0.2">
      <c r="A504" s="12"/>
      <c r="B504" s="3"/>
      <c r="C504" s="3"/>
      <c r="D504" s="8"/>
      <c r="E504" s="7"/>
      <c r="F504" s="3"/>
      <c r="G504" s="4"/>
      <c r="H504" s="5"/>
      <c r="I504" s="6"/>
      <c r="J504" s="7"/>
      <c r="K504" s="59">
        <v>5</v>
      </c>
      <c r="L504" s="142"/>
      <c r="M504" s="8"/>
      <c r="N504" s="41" t="s">
        <v>19</v>
      </c>
      <c r="O504" s="45">
        <v>4000</v>
      </c>
      <c r="P504" s="98"/>
      <c r="Q504" s="98"/>
      <c r="R504" s="98"/>
      <c r="S504" s="98">
        <v>2000</v>
      </c>
      <c r="T504" s="98"/>
      <c r="U504" s="98">
        <v>1000</v>
      </c>
      <c r="V504" s="98">
        <v>1000</v>
      </c>
      <c r="W504" s="98"/>
      <c r="X504" s="98">
        <f t="shared" si="640"/>
        <v>2000</v>
      </c>
      <c r="Y504" s="98">
        <f t="shared" si="630"/>
        <v>100</v>
      </c>
      <c r="AA504" s="98">
        <v>0</v>
      </c>
      <c r="AB504" s="98"/>
      <c r="AC504" s="98"/>
      <c r="AD504" s="98">
        <f t="shared" si="641"/>
        <v>0</v>
      </c>
      <c r="AE504" s="98">
        <f t="shared" si="637"/>
        <v>0</v>
      </c>
      <c r="AG504" s="98">
        <f t="shared" si="631"/>
        <v>2000</v>
      </c>
      <c r="AH504" s="98">
        <f t="shared" si="632"/>
        <v>100</v>
      </c>
      <c r="AJ504" s="98"/>
      <c r="AK504" s="98"/>
      <c r="AL504" s="98"/>
      <c r="AM504" s="98">
        <f t="shared" si="642"/>
        <v>0</v>
      </c>
      <c r="AN504" s="98">
        <f t="shared" si="638"/>
        <v>0</v>
      </c>
      <c r="AP504" s="98"/>
      <c r="AQ504" s="98"/>
      <c r="AR504" s="98"/>
      <c r="AS504" s="98">
        <f t="shared" si="643"/>
        <v>0</v>
      </c>
      <c r="AT504" s="98">
        <f t="shared" si="639"/>
        <v>0</v>
      </c>
      <c r="AV504" s="98">
        <f t="shared" si="644"/>
        <v>0</v>
      </c>
      <c r="AW504" s="98">
        <f t="shared" si="634"/>
        <v>0</v>
      </c>
      <c r="AY504" s="98">
        <f t="shared" si="645"/>
        <v>2000</v>
      </c>
      <c r="AZ504" s="98">
        <f t="shared" si="636"/>
        <v>100</v>
      </c>
      <c r="BB504" s="98">
        <f t="shared" si="626"/>
        <v>0</v>
      </c>
      <c r="BC504" s="98">
        <f t="shared" si="627"/>
        <v>0</v>
      </c>
      <c r="BD504" s="98">
        <f t="shared" si="628"/>
        <v>2000</v>
      </c>
      <c r="BE504" s="483"/>
      <c r="BF504" s="90">
        <f t="shared" si="584"/>
        <v>0</v>
      </c>
    </row>
    <row r="505" spans="1:58" ht="30" customHeight="1" x14ac:dyDescent="0.2">
      <c r="A505" s="12"/>
      <c r="B505" s="3"/>
      <c r="C505" s="3"/>
      <c r="D505" s="8"/>
      <c r="E505" s="7"/>
      <c r="F505" s="3"/>
      <c r="G505" s="4"/>
      <c r="H505" s="5"/>
      <c r="I505" s="6"/>
      <c r="J505" s="7"/>
      <c r="K505" s="59">
        <v>7</v>
      </c>
      <c r="L505" s="142"/>
      <c r="M505" s="8"/>
      <c r="N505" s="41" t="s">
        <v>110</v>
      </c>
      <c r="O505" s="45">
        <v>7000</v>
      </c>
      <c r="P505" s="98"/>
      <c r="Q505" s="98"/>
      <c r="R505" s="98"/>
      <c r="S505" s="98">
        <v>4000</v>
      </c>
      <c r="T505" s="98"/>
      <c r="U505" s="98">
        <v>1000</v>
      </c>
      <c r="V505" s="98">
        <v>0</v>
      </c>
      <c r="W505" s="98"/>
      <c r="X505" s="98">
        <f t="shared" si="640"/>
        <v>1000</v>
      </c>
      <c r="Y505" s="98">
        <f t="shared" si="630"/>
        <v>25</v>
      </c>
      <c r="AA505" s="98">
        <v>1000</v>
      </c>
      <c r="AB505" s="98">
        <v>1000</v>
      </c>
      <c r="AC505" s="98">
        <v>1000</v>
      </c>
      <c r="AD505" s="98">
        <f t="shared" si="641"/>
        <v>3000</v>
      </c>
      <c r="AE505" s="98">
        <f t="shared" si="637"/>
        <v>75</v>
      </c>
      <c r="AG505" s="98">
        <f t="shared" si="631"/>
        <v>4000</v>
      </c>
      <c r="AH505" s="98">
        <f t="shared" si="632"/>
        <v>100</v>
      </c>
      <c r="AJ505" s="98">
        <v>0</v>
      </c>
      <c r="AK505" s="98"/>
      <c r="AL505" s="98"/>
      <c r="AM505" s="98">
        <f t="shared" si="642"/>
        <v>0</v>
      </c>
      <c r="AN505" s="98">
        <f t="shared" si="638"/>
        <v>0</v>
      </c>
      <c r="AP505" s="98">
        <v>0</v>
      </c>
      <c r="AQ505" s="98"/>
      <c r="AR505" s="98"/>
      <c r="AS505" s="98">
        <f t="shared" si="643"/>
        <v>0</v>
      </c>
      <c r="AT505" s="98">
        <f t="shared" si="639"/>
        <v>0</v>
      </c>
      <c r="AV505" s="98">
        <f t="shared" si="644"/>
        <v>0</v>
      </c>
      <c r="AW505" s="98">
        <f t="shared" si="634"/>
        <v>0</v>
      </c>
      <c r="AY505" s="98">
        <f t="shared" si="645"/>
        <v>4000</v>
      </c>
      <c r="AZ505" s="98">
        <f t="shared" si="636"/>
        <v>100</v>
      </c>
      <c r="BB505" s="98">
        <f t="shared" si="626"/>
        <v>0</v>
      </c>
      <c r="BC505" s="98">
        <f t="shared" si="627"/>
        <v>0</v>
      </c>
      <c r="BD505" s="98">
        <f t="shared" si="628"/>
        <v>4000</v>
      </c>
      <c r="BE505" s="483"/>
      <c r="BF505" s="90">
        <f t="shared" si="584"/>
        <v>0</v>
      </c>
    </row>
    <row r="506" spans="1:58" ht="30" hidden="1" customHeight="1" x14ac:dyDescent="0.2">
      <c r="A506" s="12"/>
      <c r="B506" s="3"/>
      <c r="C506" s="3"/>
      <c r="D506" s="8"/>
      <c r="E506" s="7"/>
      <c r="F506" s="3"/>
      <c r="G506" s="21"/>
      <c r="H506" s="72" t="s">
        <v>75</v>
      </c>
      <c r="I506" s="88"/>
      <c r="J506" s="57"/>
      <c r="K506" s="171"/>
      <c r="L506" s="147"/>
      <c r="M506" s="58"/>
      <c r="N506" s="73" t="s">
        <v>101</v>
      </c>
      <c r="O506" s="60">
        <v>92000</v>
      </c>
      <c r="P506" s="104">
        <f>P507</f>
        <v>0</v>
      </c>
      <c r="Q506" s="204">
        <f>Q507</f>
        <v>0</v>
      </c>
      <c r="R506" s="205">
        <f>R507</f>
        <v>0</v>
      </c>
      <c r="S506" s="104">
        <f>S507</f>
        <v>0</v>
      </c>
      <c r="T506" s="104"/>
      <c r="U506" s="104">
        <f>U507</f>
        <v>0</v>
      </c>
      <c r="V506" s="104">
        <f>V507</f>
        <v>0</v>
      </c>
      <c r="W506" s="104"/>
      <c r="X506" s="104">
        <f t="shared" ref="X506:X513" si="647">SUM(U506:W506)</f>
        <v>0</v>
      </c>
      <c r="Y506" s="104" t="e">
        <f t="shared" si="600"/>
        <v>#DIV/0!</v>
      </c>
      <c r="AA506" s="104">
        <f>AA507</f>
        <v>0</v>
      </c>
      <c r="AB506" s="104">
        <f>AB507</f>
        <v>0</v>
      </c>
      <c r="AC506" s="104">
        <f>AC507</f>
        <v>0</v>
      </c>
      <c r="AD506" s="104">
        <f t="shared" ref="AD506:AD513" si="648">SUM(AA506:AC506)</f>
        <v>0</v>
      </c>
      <c r="AE506" s="104" t="e">
        <f t="shared" si="603"/>
        <v>#DIV/0!</v>
      </c>
      <c r="AG506" s="104">
        <f t="shared" si="604"/>
        <v>0</v>
      </c>
      <c r="AH506" s="104" t="e">
        <f t="shared" si="605"/>
        <v>#DIV/0!</v>
      </c>
      <c r="AJ506" s="104">
        <f>AJ507</f>
        <v>0</v>
      </c>
      <c r="AK506" s="104">
        <f>AK507</f>
        <v>0</v>
      </c>
      <c r="AL506" s="104">
        <f>AL507</f>
        <v>0</v>
      </c>
      <c r="AM506" s="104">
        <f t="shared" ref="AM506:AM513" si="649">SUM(AJ506:AL506)</f>
        <v>0</v>
      </c>
      <c r="AN506" s="104" t="e">
        <f t="shared" si="608"/>
        <v>#DIV/0!</v>
      </c>
      <c r="AP506" s="104">
        <f>AP507</f>
        <v>0</v>
      </c>
      <c r="AQ506" s="104">
        <f>AQ507</f>
        <v>0</v>
      </c>
      <c r="AR506" s="104">
        <f>AR507</f>
        <v>0</v>
      </c>
      <c r="AS506" s="104">
        <f t="shared" ref="AS506:AS513" si="650">SUM(AP506:AR506)</f>
        <v>0</v>
      </c>
      <c r="AT506" s="104" t="e">
        <f t="shared" si="611"/>
        <v>#DIV/0!</v>
      </c>
      <c r="AV506" s="104">
        <f t="shared" ref="AV506:AV514" si="651">AM506+AS506</f>
        <v>0</v>
      </c>
      <c r="AW506" s="104" t="e">
        <f t="shared" ref="AW506:AW514" si="652">AV506/(S506/100)</f>
        <v>#DIV/0!</v>
      </c>
      <c r="AY506" s="104">
        <f t="shared" ref="AY506:AY514" si="653">AG506+AV506</f>
        <v>0</v>
      </c>
      <c r="AZ506" s="354" t="e">
        <f t="shared" ref="AZ506:AZ514" si="654">AY506/(S506/100)</f>
        <v>#DIV/0!</v>
      </c>
      <c r="BB506" s="60">
        <f t="shared" ref="BB506:BB514" si="655">S506-AY506</f>
        <v>0</v>
      </c>
      <c r="BC506" s="104" t="e">
        <f t="shared" ref="BC506:BC513" si="656">BB506/(P506/100)</f>
        <v>#DIV/0!</v>
      </c>
      <c r="BD506" s="104">
        <f t="shared" ref="BD506:BD514" si="657">S506-BB506</f>
        <v>0</v>
      </c>
      <c r="BE506" s="483"/>
      <c r="BF506" s="90">
        <f t="shared" si="584"/>
        <v>0</v>
      </c>
    </row>
    <row r="507" spans="1:58" ht="30" hidden="1" customHeight="1" x14ac:dyDescent="0.2">
      <c r="A507" s="12"/>
      <c r="B507" s="3"/>
      <c r="C507" s="3"/>
      <c r="D507" s="8"/>
      <c r="E507" s="7"/>
      <c r="F507" s="3"/>
      <c r="G507" s="4"/>
      <c r="H507" s="5"/>
      <c r="I507" s="23">
        <v>2</v>
      </c>
      <c r="J507" s="7"/>
      <c r="K507" s="27"/>
      <c r="L507" s="142"/>
      <c r="M507" s="8"/>
      <c r="N507" s="30" t="s">
        <v>126</v>
      </c>
      <c r="O507" s="46">
        <v>92000</v>
      </c>
      <c r="P507" s="100">
        <f>P508+P510</f>
        <v>0</v>
      </c>
      <c r="Q507" s="100">
        <f>Q508+Q510</f>
        <v>0</v>
      </c>
      <c r="R507" s="100">
        <f>R508+R510</f>
        <v>0</v>
      </c>
      <c r="S507" s="100">
        <f>S508+S510</f>
        <v>0</v>
      </c>
      <c r="T507" s="100"/>
      <c r="U507" s="100">
        <f>U508+U510</f>
        <v>0</v>
      </c>
      <c r="V507" s="100">
        <f>V508+V510</f>
        <v>0</v>
      </c>
      <c r="W507" s="100">
        <f>W508+W510</f>
        <v>0</v>
      </c>
      <c r="X507" s="100">
        <f t="shared" si="647"/>
        <v>0</v>
      </c>
      <c r="Y507" s="100" t="e">
        <f t="shared" si="600"/>
        <v>#DIV/0!</v>
      </c>
      <c r="AA507" s="100">
        <f>AA508+AA510</f>
        <v>0</v>
      </c>
      <c r="AB507" s="100">
        <f>AB508+AB510</f>
        <v>0</v>
      </c>
      <c r="AC507" s="100">
        <f>AC508+AC510</f>
        <v>0</v>
      </c>
      <c r="AD507" s="100">
        <f t="shared" si="648"/>
        <v>0</v>
      </c>
      <c r="AE507" s="100" t="e">
        <f t="shared" si="603"/>
        <v>#DIV/0!</v>
      </c>
      <c r="AG507" s="100">
        <f t="shared" si="604"/>
        <v>0</v>
      </c>
      <c r="AH507" s="100" t="e">
        <f t="shared" si="605"/>
        <v>#DIV/0!</v>
      </c>
      <c r="AJ507" s="100">
        <f>AJ508+AJ510</f>
        <v>0</v>
      </c>
      <c r="AK507" s="100">
        <f>AK508+AK510</f>
        <v>0</v>
      </c>
      <c r="AL507" s="100">
        <f>AL508+AL510</f>
        <v>0</v>
      </c>
      <c r="AM507" s="100">
        <f t="shared" si="649"/>
        <v>0</v>
      </c>
      <c r="AN507" s="100" t="e">
        <f t="shared" si="608"/>
        <v>#DIV/0!</v>
      </c>
      <c r="AP507" s="100">
        <f>AP508+AP510</f>
        <v>0</v>
      </c>
      <c r="AQ507" s="100">
        <f>AQ508+AQ510</f>
        <v>0</v>
      </c>
      <c r="AR507" s="100">
        <f>AR508+AR510</f>
        <v>0</v>
      </c>
      <c r="AS507" s="100">
        <f t="shared" si="650"/>
        <v>0</v>
      </c>
      <c r="AT507" s="100" t="e">
        <f t="shared" si="611"/>
        <v>#DIV/0!</v>
      </c>
      <c r="AV507" s="100">
        <f t="shared" si="651"/>
        <v>0</v>
      </c>
      <c r="AW507" s="100" t="e">
        <f t="shared" si="652"/>
        <v>#DIV/0!</v>
      </c>
      <c r="AY507" s="100">
        <f t="shared" si="653"/>
        <v>0</v>
      </c>
      <c r="AZ507" s="352" t="e">
        <f t="shared" si="654"/>
        <v>#DIV/0!</v>
      </c>
      <c r="BB507" s="46">
        <f t="shared" si="655"/>
        <v>0</v>
      </c>
      <c r="BC507" s="100" t="e">
        <f t="shared" si="656"/>
        <v>#DIV/0!</v>
      </c>
      <c r="BD507" s="100">
        <f t="shared" si="657"/>
        <v>0</v>
      </c>
      <c r="BE507" s="483"/>
      <c r="BF507" s="90">
        <f t="shared" si="584"/>
        <v>0</v>
      </c>
    </row>
    <row r="508" spans="1:58" ht="30" hidden="1" customHeight="1" x14ac:dyDescent="0.2">
      <c r="A508" s="12"/>
      <c r="B508" s="3"/>
      <c r="C508" s="3"/>
      <c r="D508" s="8"/>
      <c r="E508" s="7"/>
      <c r="F508" s="3"/>
      <c r="G508" s="4"/>
      <c r="H508" s="5"/>
      <c r="I508" s="6"/>
      <c r="J508" s="24" t="s">
        <v>74</v>
      </c>
      <c r="K508" s="27"/>
      <c r="L508" s="142"/>
      <c r="M508" s="8"/>
      <c r="N508" s="31" t="s">
        <v>24</v>
      </c>
      <c r="O508" s="44">
        <v>83000</v>
      </c>
      <c r="P508" s="97">
        <f>P509</f>
        <v>0</v>
      </c>
      <c r="Q508" s="97">
        <f>Q509</f>
        <v>0</v>
      </c>
      <c r="R508" s="97">
        <f>R509</f>
        <v>0</v>
      </c>
      <c r="S508" s="97">
        <f>S509</f>
        <v>0</v>
      </c>
      <c r="T508" s="97"/>
      <c r="U508" s="97">
        <f>U509</f>
        <v>0</v>
      </c>
      <c r="V508" s="97">
        <f>V509</f>
        <v>0</v>
      </c>
      <c r="W508" s="97">
        <f>W509</f>
        <v>0</v>
      </c>
      <c r="X508" s="97">
        <f t="shared" si="647"/>
        <v>0</v>
      </c>
      <c r="Y508" s="97" t="e">
        <f t="shared" si="600"/>
        <v>#DIV/0!</v>
      </c>
      <c r="AA508" s="97">
        <f>AA509</f>
        <v>0</v>
      </c>
      <c r="AB508" s="97">
        <f>AB509</f>
        <v>0</v>
      </c>
      <c r="AC508" s="97">
        <f>AC509</f>
        <v>0</v>
      </c>
      <c r="AD508" s="97">
        <f t="shared" si="648"/>
        <v>0</v>
      </c>
      <c r="AE508" s="97" t="e">
        <f t="shared" si="603"/>
        <v>#DIV/0!</v>
      </c>
      <c r="AG508" s="97">
        <f t="shared" si="604"/>
        <v>0</v>
      </c>
      <c r="AH508" s="97" t="e">
        <f t="shared" si="605"/>
        <v>#DIV/0!</v>
      </c>
      <c r="AJ508" s="97">
        <f>AJ509</f>
        <v>0</v>
      </c>
      <c r="AK508" s="97">
        <f>AK509</f>
        <v>0</v>
      </c>
      <c r="AL508" s="97">
        <f>AL509</f>
        <v>0</v>
      </c>
      <c r="AM508" s="97">
        <f t="shared" si="649"/>
        <v>0</v>
      </c>
      <c r="AN508" s="97" t="e">
        <f t="shared" si="608"/>
        <v>#DIV/0!</v>
      </c>
      <c r="AP508" s="97">
        <f>AP509</f>
        <v>0</v>
      </c>
      <c r="AQ508" s="97">
        <f>AQ509</f>
        <v>0</v>
      </c>
      <c r="AR508" s="97">
        <f>AR509</f>
        <v>0</v>
      </c>
      <c r="AS508" s="97">
        <f t="shared" si="650"/>
        <v>0</v>
      </c>
      <c r="AT508" s="97" t="e">
        <f t="shared" si="611"/>
        <v>#DIV/0!</v>
      </c>
      <c r="AV508" s="97">
        <f t="shared" si="651"/>
        <v>0</v>
      </c>
      <c r="AW508" s="97" t="e">
        <f t="shared" si="652"/>
        <v>#DIV/0!</v>
      </c>
      <c r="AY508" s="97">
        <f t="shared" si="653"/>
        <v>0</v>
      </c>
      <c r="AZ508" s="350" t="e">
        <f t="shared" si="654"/>
        <v>#DIV/0!</v>
      </c>
      <c r="BB508" s="44">
        <f t="shared" si="655"/>
        <v>0</v>
      </c>
      <c r="BC508" s="97" t="e">
        <f t="shared" si="656"/>
        <v>#DIV/0!</v>
      </c>
      <c r="BD508" s="97">
        <f t="shared" si="657"/>
        <v>0</v>
      </c>
      <c r="BE508" s="483"/>
      <c r="BF508" s="90">
        <f t="shared" si="584"/>
        <v>0</v>
      </c>
    </row>
    <row r="509" spans="1:58" ht="30" hidden="1" customHeight="1" x14ac:dyDescent="0.2">
      <c r="A509" s="12"/>
      <c r="B509" s="3"/>
      <c r="C509" s="3"/>
      <c r="D509" s="8"/>
      <c r="E509" s="7"/>
      <c r="F509" s="3"/>
      <c r="G509" s="4"/>
      <c r="H509" s="5"/>
      <c r="I509" s="6"/>
      <c r="J509" s="7"/>
      <c r="K509" s="59">
        <v>1</v>
      </c>
      <c r="L509" s="142"/>
      <c r="M509" s="8"/>
      <c r="N509" s="41" t="s">
        <v>31</v>
      </c>
      <c r="O509" s="45">
        <v>83000</v>
      </c>
      <c r="P509" s="98"/>
      <c r="Q509" s="98"/>
      <c r="R509" s="98"/>
      <c r="S509" s="98"/>
      <c r="T509" s="98"/>
      <c r="U509" s="98"/>
      <c r="V509" s="98"/>
      <c r="W509" s="98"/>
      <c r="X509" s="98">
        <f t="shared" si="647"/>
        <v>0</v>
      </c>
      <c r="Y509" s="98" t="e">
        <f t="shared" si="600"/>
        <v>#DIV/0!</v>
      </c>
      <c r="AA509" s="98"/>
      <c r="AB509" s="98"/>
      <c r="AC509" s="98"/>
      <c r="AD509" s="98">
        <f t="shared" si="648"/>
        <v>0</v>
      </c>
      <c r="AE509" s="98" t="e">
        <f t="shared" si="603"/>
        <v>#DIV/0!</v>
      </c>
      <c r="AG509" s="98">
        <f t="shared" si="604"/>
        <v>0</v>
      </c>
      <c r="AH509" s="98" t="e">
        <f t="shared" si="605"/>
        <v>#DIV/0!</v>
      </c>
      <c r="AJ509" s="98"/>
      <c r="AK509" s="98"/>
      <c r="AL509" s="98"/>
      <c r="AM509" s="98">
        <f t="shared" si="649"/>
        <v>0</v>
      </c>
      <c r="AN509" s="98" t="e">
        <f t="shared" si="608"/>
        <v>#DIV/0!</v>
      </c>
      <c r="AP509" s="98"/>
      <c r="AQ509" s="98"/>
      <c r="AR509" s="98"/>
      <c r="AS509" s="98">
        <f t="shared" si="650"/>
        <v>0</v>
      </c>
      <c r="AT509" s="98" t="e">
        <f t="shared" si="611"/>
        <v>#DIV/0!</v>
      </c>
      <c r="AV509" s="98">
        <f t="shared" si="651"/>
        <v>0</v>
      </c>
      <c r="AW509" s="98" t="e">
        <f t="shared" si="652"/>
        <v>#DIV/0!</v>
      </c>
      <c r="AY509" s="98">
        <f t="shared" si="653"/>
        <v>0</v>
      </c>
      <c r="AZ509" s="353" t="e">
        <f t="shared" si="654"/>
        <v>#DIV/0!</v>
      </c>
      <c r="BB509" s="98">
        <f t="shared" si="655"/>
        <v>0</v>
      </c>
      <c r="BC509" s="98" t="e">
        <f t="shared" si="656"/>
        <v>#DIV/0!</v>
      </c>
      <c r="BD509" s="98">
        <f t="shared" si="657"/>
        <v>0</v>
      </c>
      <c r="BE509" s="483"/>
      <c r="BF509" s="90">
        <f t="shared" si="584"/>
        <v>0</v>
      </c>
    </row>
    <row r="510" spans="1:58" ht="30" hidden="1" customHeight="1" x14ac:dyDescent="0.2">
      <c r="A510" s="12"/>
      <c r="B510" s="3"/>
      <c r="C510" s="3"/>
      <c r="D510" s="8"/>
      <c r="E510" s="7"/>
      <c r="F510" s="3"/>
      <c r="G510" s="4"/>
      <c r="H510" s="5"/>
      <c r="I510" s="6"/>
      <c r="J510" s="24" t="s">
        <v>69</v>
      </c>
      <c r="K510" s="27"/>
      <c r="L510" s="142"/>
      <c r="M510" s="8"/>
      <c r="N510" s="31" t="s">
        <v>16</v>
      </c>
      <c r="O510" s="44">
        <v>9000</v>
      </c>
      <c r="P510" s="97">
        <f>P511+P513+P512</f>
        <v>0</v>
      </c>
      <c r="Q510" s="97">
        <f>Q511+Q513+Q512</f>
        <v>0</v>
      </c>
      <c r="R510" s="97">
        <f>R511+R513+R512</f>
        <v>0</v>
      </c>
      <c r="S510" s="97">
        <f>S511+S513+S512</f>
        <v>0</v>
      </c>
      <c r="T510" s="97"/>
      <c r="U510" s="97">
        <f>U511+U512+U513</f>
        <v>0</v>
      </c>
      <c r="V510" s="97">
        <f>V511+V512+V513</f>
        <v>0</v>
      </c>
      <c r="W510" s="97">
        <f>W511+W512+W513</f>
        <v>0</v>
      </c>
      <c r="X510" s="97">
        <f t="shared" si="647"/>
        <v>0</v>
      </c>
      <c r="Y510" s="97" t="e">
        <f t="shared" si="600"/>
        <v>#DIV/0!</v>
      </c>
      <c r="AA510" s="97">
        <f>AA511+AA512+AA513</f>
        <v>0</v>
      </c>
      <c r="AB510" s="97">
        <f>AB511+AB512+AB513</f>
        <v>0</v>
      </c>
      <c r="AC510" s="97">
        <f>AC511+AC512+AC513</f>
        <v>0</v>
      </c>
      <c r="AD510" s="97">
        <f t="shared" si="648"/>
        <v>0</v>
      </c>
      <c r="AE510" s="97" t="e">
        <f t="shared" si="603"/>
        <v>#DIV/0!</v>
      </c>
      <c r="AG510" s="97">
        <f t="shared" si="604"/>
        <v>0</v>
      </c>
      <c r="AH510" s="97" t="e">
        <f t="shared" si="605"/>
        <v>#DIV/0!</v>
      </c>
      <c r="AJ510" s="97">
        <f>AJ511+AJ512+AJ513</f>
        <v>0</v>
      </c>
      <c r="AK510" s="97">
        <f>AK511+AK512+AK513</f>
        <v>0</v>
      </c>
      <c r="AL510" s="97">
        <f>AL511+AL512+AL513</f>
        <v>0</v>
      </c>
      <c r="AM510" s="97">
        <f t="shared" si="649"/>
        <v>0</v>
      </c>
      <c r="AN510" s="97" t="e">
        <f t="shared" si="608"/>
        <v>#DIV/0!</v>
      </c>
      <c r="AP510" s="97">
        <f>AP511+AP512+AP513</f>
        <v>0</v>
      </c>
      <c r="AQ510" s="97">
        <f>AQ511+AQ512+AQ513</f>
        <v>0</v>
      </c>
      <c r="AR510" s="97">
        <f>AR511+AR512+AR513</f>
        <v>0</v>
      </c>
      <c r="AS510" s="97">
        <f t="shared" si="650"/>
        <v>0</v>
      </c>
      <c r="AT510" s="97" t="e">
        <f t="shared" si="611"/>
        <v>#DIV/0!</v>
      </c>
      <c r="AV510" s="97">
        <f t="shared" si="651"/>
        <v>0</v>
      </c>
      <c r="AW510" s="97" t="e">
        <f t="shared" si="652"/>
        <v>#DIV/0!</v>
      </c>
      <c r="AY510" s="97">
        <f t="shared" si="653"/>
        <v>0</v>
      </c>
      <c r="AZ510" s="350" t="e">
        <f t="shared" si="654"/>
        <v>#DIV/0!</v>
      </c>
      <c r="BB510" s="44">
        <f t="shared" si="655"/>
        <v>0</v>
      </c>
      <c r="BC510" s="97" t="e">
        <f t="shared" si="656"/>
        <v>#DIV/0!</v>
      </c>
      <c r="BD510" s="97">
        <f t="shared" si="657"/>
        <v>0</v>
      </c>
      <c r="BE510" s="483"/>
      <c r="BF510" s="90">
        <f t="shared" si="584"/>
        <v>0</v>
      </c>
    </row>
    <row r="511" spans="1:58" ht="30" hidden="1" customHeight="1" x14ac:dyDescent="0.2">
      <c r="A511" s="12"/>
      <c r="B511" s="3"/>
      <c r="C511" s="3"/>
      <c r="D511" s="8"/>
      <c r="E511" s="7"/>
      <c r="F511" s="3"/>
      <c r="G511" s="4"/>
      <c r="H511" s="5"/>
      <c r="I511" s="6"/>
      <c r="J511" s="7"/>
      <c r="K511" s="59">
        <v>2</v>
      </c>
      <c r="L511" s="142"/>
      <c r="M511" s="8"/>
      <c r="N511" s="41" t="s">
        <v>17</v>
      </c>
      <c r="O511" s="45">
        <v>5000</v>
      </c>
      <c r="P511" s="98"/>
      <c r="Q511" s="98"/>
      <c r="R511" s="98"/>
      <c r="S511" s="98"/>
      <c r="T511" s="98"/>
      <c r="U511" s="98"/>
      <c r="V511" s="98"/>
      <c r="W511" s="98"/>
      <c r="X511" s="98">
        <f t="shared" si="647"/>
        <v>0</v>
      </c>
      <c r="Y511" s="98" t="e">
        <f t="shared" si="600"/>
        <v>#DIV/0!</v>
      </c>
      <c r="AA511" s="98"/>
      <c r="AB511" s="98"/>
      <c r="AC511" s="98"/>
      <c r="AD511" s="98">
        <f t="shared" si="648"/>
        <v>0</v>
      </c>
      <c r="AE511" s="98" t="e">
        <f t="shared" si="603"/>
        <v>#DIV/0!</v>
      </c>
      <c r="AG511" s="98">
        <f t="shared" si="604"/>
        <v>0</v>
      </c>
      <c r="AH511" s="98" t="e">
        <f t="shared" si="605"/>
        <v>#DIV/0!</v>
      </c>
      <c r="AJ511" s="98"/>
      <c r="AK511" s="98"/>
      <c r="AL511" s="98"/>
      <c r="AM511" s="98">
        <f t="shared" si="649"/>
        <v>0</v>
      </c>
      <c r="AN511" s="98" t="e">
        <f t="shared" si="608"/>
        <v>#DIV/0!</v>
      </c>
      <c r="AP511" s="98"/>
      <c r="AQ511" s="98"/>
      <c r="AR511" s="98"/>
      <c r="AS511" s="98">
        <f t="shared" si="650"/>
        <v>0</v>
      </c>
      <c r="AT511" s="98" t="e">
        <f t="shared" si="611"/>
        <v>#DIV/0!</v>
      </c>
      <c r="AV511" s="98">
        <f t="shared" si="651"/>
        <v>0</v>
      </c>
      <c r="AW511" s="98" t="e">
        <f t="shared" si="652"/>
        <v>#DIV/0!</v>
      </c>
      <c r="AY511" s="98">
        <f t="shared" si="653"/>
        <v>0</v>
      </c>
      <c r="AZ511" s="353" t="e">
        <f t="shared" si="654"/>
        <v>#DIV/0!</v>
      </c>
      <c r="BB511" s="98">
        <f t="shared" si="655"/>
        <v>0</v>
      </c>
      <c r="BC511" s="98" t="e">
        <f t="shared" si="656"/>
        <v>#DIV/0!</v>
      </c>
      <c r="BD511" s="98">
        <f t="shared" si="657"/>
        <v>0</v>
      </c>
      <c r="BE511" s="483"/>
      <c r="BF511" s="90">
        <f t="shared" si="584"/>
        <v>0</v>
      </c>
    </row>
    <row r="512" spans="1:58" ht="19.5" hidden="1" customHeight="1" x14ac:dyDescent="0.2">
      <c r="A512" s="12"/>
      <c r="B512" s="3"/>
      <c r="C512" s="3"/>
      <c r="D512" s="8"/>
      <c r="E512" s="7"/>
      <c r="F512" s="3"/>
      <c r="G512" s="4"/>
      <c r="H512" s="5"/>
      <c r="I512" s="6"/>
      <c r="J512" s="7"/>
      <c r="K512" s="494">
        <v>5</v>
      </c>
      <c r="L512" s="495"/>
      <c r="M512" s="489"/>
      <c r="N512" s="518" t="s">
        <v>19</v>
      </c>
      <c r="O512" s="497">
        <v>2000</v>
      </c>
      <c r="P512" s="332"/>
      <c r="Q512" s="332"/>
      <c r="R512" s="332"/>
      <c r="S512" s="332"/>
      <c r="T512" s="98"/>
      <c r="U512" s="98"/>
      <c r="V512" s="98"/>
      <c r="W512" s="98"/>
      <c r="X512" s="98">
        <f t="shared" si="647"/>
        <v>0</v>
      </c>
      <c r="Y512" s="98" t="e">
        <f t="shared" si="600"/>
        <v>#DIV/0!</v>
      </c>
      <c r="AA512" s="98"/>
      <c r="AB512" s="98"/>
      <c r="AC512" s="98"/>
      <c r="AD512" s="98">
        <f t="shared" si="648"/>
        <v>0</v>
      </c>
      <c r="AE512" s="98" t="e">
        <f t="shared" si="603"/>
        <v>#DIV/0!</v>
      </c>
      <c r="AG512" s="98">
        <f t="shared" si="604"/>
        <v>0</v>
      </c>
      <c r="AH512" s="98" t="e">
        <f t="shared" si="605"/>
        <v>#DIV/0!</v>
      </c>
      <c r="AJ512" s="98"/>
      <c r="AK512" s="98"/>
      <c r="AL512" s="98"/>
      <c r="AM512" s="98">
        <f t="shared" si="649"/>
        <v>0</v>
      </c>
      <c r="AN512" s="98" t="e">
        <f t="shared" si="608"/>
        <v>#DIV/0!</v>
      </c>
      <c r="AP512" s="98"/>
      <c r="AQ512" s="98"/>
      <c r="AR512" s="98"/>
      <c r="AS512" s="98">
        <f t="shared" si="650"/>
        <v>0</v>
      </c>
      <c r="AT512" s="98" t="e">
        <f t="shared" si="611"/>
        <v>#DIV/0!</v>
      </c>
      <c r="AV512" s="98">
        <f t="shared" si="651"/>
        <v>0</v>
      </c>
      <c r="AW512" s="98" t="e">
        <f t="shared" si="652"/>
        <v>#DIV/0!</v>
      </c>
      <c r="AY512" s="98">
        <f t="shared" si="653"/>
        <v>0</v>
      </c>
      <c r="AZ512" s="353" t="e">
        <f t="shared" si="654"/>
        <v>#DIV/0!</v>
      </c>
      <c r="BB512" s="98">
        <f t="shared" si="655"/>
        <v>0</v>
      </c>
      <c r="BC512" s="98" t="e">
        <f t="shared" si="656"/>
        <v>#DIV/0!</v>
      </c>
      <c r="BD512" s="98">
        <f t="shared" si="657"/>
        <v>0</v>
      </c>
      <c r="BE512" s="483"/>
      <c r="BF512" s="90">
        <f t="shared" si="584"/>
        <v>0</v>
      </c>
    </row>
    <row r="513" spans="1:58" ht="30" hidden="1" customHeight="1" thickBot="1" x14ac:dyDescent="0.25">
      <c r="A513" s="12"/>
      <c r="B513" s="3"/>
      <c r="C513" s="3"/>
      <c r="D513" s="8"/>
      <c r="E513" s="7"/>
      <c r="F513" s="3"/>
      <c r="G513" s="4"/>
      <c r="H513" s="5"/>
      <c r="I513" s="6"/>
      <c r="J513" s="7"/>
      <c r="K513" s="59">
        <v>7</v>
      </c>
      <c r="L513" s="142"/>
      <c r="M513" s="8"/>
      <c r="N513" s="41" t="s">
        <v>110</v>
      </c>
      <c r="O513" s="45">
        <v>2000</v>
      </c>
      <c r="P513" s="98"/>
      <c r="Q513" s="98"/>
      <c r="R513" s="98"/>
      <c r="S513" s="98"/>
      <c r="T513" s="98"/>
      <c r="U513" s="98"/>
      <c r="V513" s="98"/>
      <c r="W513" s="98"/>
      <c r="X513" s="98">
        <f t="shared" si="647"/>
        <v>0</v>
      </c>
      <c r="Y513" s="98" t="e">
        <f t="shared" si="600"/>
        <v>#DIV/0!</v>
      </c>
      <c r="AA513" s="98"/>
      <c r="AB513" s="98"/>
      <c r="AC513" s="98"/>
      <c r="AD513" s="98">
        <f t="shared" si="648"/>
        <v>0</v>
      </c>
      <c r="AE513" s="98" t="e">
        <f t="shared" si="603"/>
        <v>#DIV/0!</v>
      </c>
      <c r="AG513" s="98">
        <f t="shared" si="604"/>
        <v>0</v>
      </c>
      <c r="AH513" s="98" t="e">
        <f t="shared" si="605"/>
        <v>#DIV/0!</v>
      </c>
      <c r="AJ513" s="98"/>
      <c r="AK513" s="98"/>
      <c r="AL513" s="98"/>
      <c r="AM513" s="98">
        <f t="shared" si="649"/>
        <v>0</v>
      </c>
      <c r="AN513" s="98" t="e">
        <f t="shared" si="608"/>
        <v>#DIV/0!</v>
      </c>
      <c r="AP513" s="98"/>
      <c r="AQ513" s="98"/>
      <c r="AR513" s="98"/>
      <c r="AS513" s="98">
        <f t="shared" si="650"/>
        <v>0</v>
      </c>
      <c r="AT513" s="98" t="e">
        <f t="shared" si="611"/>
        <v>#DIV/0!</v>
      </c>
      <c r="AV513" s="98">
        <f t="shared" si="651"/>
        <v>0</v>
      </c>
      <c r="AW513" s="98" t="e">
        <f t="shared" si="652"/>
        <v>#DIV/0!</v>
      </c>
      <c r="AY513" s="98">
        <f t="shared" si="653"/>
        <v>0</v>
      </c>
      <c r="AZ513" s="353" t="e">
        <f t="shared" si="654"/>
        <v>#DIV/0!</v>
      </c>
      <c r="BB513" s="98">
        <f t="shared" si="655"/>
        <v>0</v>
      </c>
      <c r="BC513" s="98" t="e">
        <f t="shared" si="656"/>
        <v>#DIV/0!</v>
      </c>
      <c r="BD513" s="98">
        <f t="shared" si="657"/>
        <v>0</v>
      </c>
      <c r="BE513" s="483"/>
      <c r="BF513" s="90">
        <f t="shared" si="584"/>
        <v>0</v>
      </c>
    </row>
    <row r="514" spans="1:58" ht="30" hidden="1" customHeight="1" x14ac:dyDescent="0.2">
      <c r="A514" s="12"/>
      <c r="B514" s="3"/>
      <c r="C514" s="3"/>
      <c r="D514" s="8"/>
      <c r="E514" s="7"/>
      <c r="F514" s="3"/>
      <c r="G514" s="4"/>
      <c r="H514" s="219" t="s">
        <v>164</v>
      </c>
      <c r="I514" s="220"/>
      <c r="J514" s="221"/>
      <c r="K514" s="222"/>
      <c r="L514" s="222"/>
      <c r="M514" s="223"/>
      <c r="N514" s="224" t="s">
        <v>165</v>
      </c>
      <c r="O514" s="225">
        <v>0</v>
      </c>
      <c r="P514" s="226">
        <f t="shared" ref="P514:S516" si="658">P515</f>
        <v>0</v>
      </c>
      <c r="Q514" s="226">
        <f t="shared" si="658"/>
        <v>0</v>
      </c>
      <c r="R514" s="226">
        <f t="shared" si="658"/>
        <v>0</v>
      </c>
      <c r="S514" s="226">
        <f t="shared" si="658"/>
        <v>0</v>
      </c>
      <c r="T514" s="226"/>
      <c r="U514" s="226">
        <f t="shared" ref="U514:W516" si="659">U515</f>
        <v>0</v>
      </c>
      <c r="V514" s="226">
        <f t="shared" si="659"/>
        <v>0</v>
      </c>
      <c r="W514" s="226">
        <f t="shared" si="659"/>
        <v>0</v>
      </c>
      <c r="X514" s="226">
        <f>U514+V514+W514</f>
        <v>0</v>
      </c>
      <c r="Y514" s="50" t="e">
        <f t="shared" si="600"/>
        <v>#DIV/0!</v>
      </c>
      <c r="AA514" s="226">
        <f t="shared" ref="AA514:AC516" si="660">AA515</f>
        <v>0</v>
      </c>
      <c r="AB514" s="226">
        <f t="shared" si="660"/>
        <v>0</v>
      </c>
      <c r="AC514" s="226">
        <f t="shared" si="660"/>
        <v>0</v>
      </c>
      <c r="AD514" s="226">
        <f t="shared" ref="AD514:AD536" si="661">AA514+AB514+AC514</f>
        <v>0</v>
      </c>
      <c r="AE514" s="96" t="e">
        <f t="shared" si="603"/>
        <v>#DIV/0!</v>
      </c>
      <c r="AG514" s="226">
        <f t="shared" si="604"/>
        <v>0</v>
      </c>
      <c r="AH514" s="226" t="e">
        <f t="shared" si="605"/>
        <v>#DIV/0!</v>
      </c>
      <c r="AJ514" s="226">
        <f t="shared" ref="AJ514:AL516" si="662">AJ515</f>
        <v>0</v>
      </c>
      <c r="AK514" s="226">
        <f t="shared" si="662"/>
        <v>0</v>
      </c>
      <c r="AL514" s="226">
        <f t="shared" si="662"/>
        <v>0</v>
      </c>
      <c r="AM514" s="226">
        <f t="shared" ref="AM514:AM536" si="663">AJ514+AK514+AL514</f>
        <v>0</v>
      </c>
      <c r="AN514" s="96" t="e">
        <f t="shared" si="608"/>
        <v>#DIV/0!</v>
      </c>
      <c r="AP514" s="226">
        <f t="shared" ref="AP514:AR516" si="664">AP515</f>
        <v>0</v>
      </c>
      <c r="AQ514" s="226">
        <f t="shared" si="664"/>
        <v>0</v>
      </c>
      <c r="AR514" s="226">
        <f t="shared" si="664"/>
        <v>0</v>
      </c>
      <c r="AS514" s="226">
        <f t="shared" ref="AS514:AS536" si="665">AP514+AQ514+AR514</f>
        <v>0</v>
      </c>
      <c r="AT514" s="96" t="e">
        <f t="shared" si="611"/>
        <v>#DIV/0!</v>
      </c>
      <c r="AV514" s="226">
        <f t="shared" si="651"/>
        <v>0</v>
      </c>
      <c r="AW514" s="50" t="e">
        <f t="shared" si="652"/>
        <v>#DIV/0!</v>
      </c>
      <c r="AY514" s="226">
        <f t="shared" si="653"/>
        <v>0</v>
      </c>
      <c r="AZ514" s="226" t="e">
        <f t="shared" si="654"/>
        <v>#DIV/0!</v>
      </c>
      <c r="BB514" s="225">
        <f t="shared" si="655"/>
        <v>0</v>
      </c>
      <c r="BC514" s="226" t="e">
        <f>BB514/(S514/100)</f>
        <v>#DIV/0!</v>
      </c>
      <c r="BD514" s="226">
        <f t="shared" si="657"/>
        <v>0</v>
      </c>
      <c r="BE514" s="483"/>
      <c r="BF514" s="90">
        <f t="shared" si="584"/>
        <v>0</v>
      </c>
    </row>
    <row r="515" spans="1:58" ht="30" hidden="1" customHeight="1" thickBot="1" x14ac:dyDescent="0.25">
      <c r="A515" s="12"/>
      <c r="B515" s="3"/>
      <c r="C515" s="3"/>
      <c r="D515" s="8"/>
      <c r="E515" s="7"/>
      <c r="F515" s="3"/>
      <c r="G515" s="4"/>
      <c r="H515" s="5"/>
      <c r="I515" s="23">
        <v>2</v>
      </c>
      <c r="J515" s="7"/>
      <c r="K515" s="3"/>
      <c r="L515" s="3"/>
      <c r="M515" s="8"/>
      <c r="N515" s="30" t="s">
        <v>126</v>
      </c>
      <c r="O515" s="46">
        <v>0</v>
      </c>
      <c r="P515" s="95">
        <f t="shared" si="658"/>
        <v>0</v>
      </c>
      <c r="Q515" s="95">
        <f t="shared" si="658"/>
        <v>0</v>
      </c>
      <c r="R515" s="95">
        <f t="shared" si="658"/>
        <v>0</v>
      </c>
      <c r="S515" s="95">
        <f t="shared" si="658"/>
        <v>0</v>
      </c>
      <c r="T515" s="95"/>
      <c r="U515" s="95">
        <f t="shared" si="659"/>
        <v>0</v>
      </c>
      <c r="V515" s="95">
        <f t="shared" si="659"/>
        <v>0</v>
      </c>
      <c r="W515" s="95">
        <f t="shared" si="659"/>
        <v>0</v>
      </c>
      <c r="X515" s="95">
        <f t="shared" si="599"/>
        <v>0</v>
      </c>
      <c r="Y515" s="95" t="e">
        <f t="shared" si="600"/>
        <v>#DIV/0!</v>
      </c>
      <c r="AA515" s="95">
        <f t="shared" si="660"/>
        <v>0</v>
      </c>
      <c r="AB515" s="95">
        <f t="shared" si="660"/>
        <v>0</v>
      </c>
      <c r="AC515" s="95">
        <f t="shared" si="660"/>
        <v>0</v>
      </c>
      <c r="AD515" s="95">
        <f t="shared" si="661"/>
        <v>0</v>
      </c>
      <c r="AE515" s="95" t="e">
        <f t="shared" si="603"/>
        <v>#DIV/0!</v>
      </c>
      <c r="AG515" s="95">
        <f t="shared" si="604"/>
        <v>0</v>
      </c>
      <c r="AH515" s="95" t="e">
        <f t="shared" si="605"/>
        <v>#DIV/0!</v>
      </c>
      <c r="AJ515" s="95">
        <f t="shared" si="662"/>
        <v>0</v>
      </c>
      <c r="AK515" s="95">
        <f t="shared" si="662"/>
        <v>0</v>
      </c>
      <c r="AL515" s="95">
        <f t="shared" si="662"/>
        <v>0</v>
      </c>
      <c r="AM515" s="95">
        <f t="shared" si="663"/>
        <v>0</v>
      </c>
      <c r="AN515" s="95" t="e">
        <f t="shared" si="608"/>
        <v>#DIV/0!</v>
      </c>
      <c r="AP515" s="95">
        <f t="shared" si="664"/>
        <v>0</v>
      </c>
      <c r="AQ515" s="95">
        <f t="shared" si="664"/>
        <v>0</v>
      </c>
      <c r="AR515" s="95">
        <f t="shared" si="664"/>
        <v>0</v>
      </c>
      <c r="AS515" s="95">
        <f t="shared" si="665"/>
        <v>0</v>
      </c>
      <c r="AT515" s="95" t="e">
        <f t="shared" si="611"/>
        <v>#DIV/0!</v>
      </c>
      <c r="AV515" s="95">
        <f t="shared" si="612"/>
        <v>0</v>
      </c>
      <c r="AW515" s="95" t="e">
        <f t="shared" si="613"/>
        <v>#DIV/0!</v>
      </c>
      <c r="AY515" s="95">
        <f t="shared" si="614"/>
        <v>0</v>
      </c>
      <c r="AZ515" s="95" t="e">
        <f t="shared" si="615"/>
        <v>#DIV/0!</v>
      </c>
      <c r="BB515" s="46">
        <f t="shared" ref="BB515:BB523" si="666">S515-AY515</f>
        <v>0</v>
      </c>
      <c r="BC515" s="95" t="e">
        <f t="shared" ref="BC515:BC523" si="667">BB515/(S515/100)</f>
        <v>#DIV/0!</v>
      </c>
      <c r="BD515" s="95">
        <f t="shared" ref="BD515:BD523" si="668">S515-BB515</f>
        <v>0</v>
      </c>
      <c r="BE515" s="483"/>
      <c r="BF515" s="90">
        <f t="shared" si="584"/>
        <v>0</v>
      </c>
    </row>
    <row r="516" spans="1:58" ht="30" hidden="1" customHeight="1" thickBot="1" x14ac:dyDescent="0.25">
      <c r="A516" s="12"/>
      <c r="B516" s="3"/>
      <c r="C516" s="3"/>
      <c r="D516" s="8"/>
      <c r="E516" s="7"/>
      <c r="F516" s="3"/>
      <c r="G516" s="4"/>
      <c r="H516" s="19"/>
      <c r="I516" s="20"/>
      <c r="J516" s="24" t="s">
        <v>74</v>
      </c>
      <c r="K516" s="10"/>
      <c r="L516" s="10"/>
      <c r="M516" s="11"/>
      <c r="N516" s="31" t="s">
        <v>24</v>
      </c>
      <c r="O516" s="44">
        <v>0</v>
      </c>
      <c r="P516" s="62">
        <f t="shared" si="658"/>
        <v>0</v>
      </c>
      <c r="Q516" s="62">
        <f t="shared" si="658"/>
        <v>0</v>
      </c>
      <c r="R516" s="62">
        <f t="shared" si="658"/>
        <v>0</v>
      </c>
      <c r="S516" s="62">
        <f t="shared" si="658"/>
        <v>0</v>
      </c>
      <c r="T516" s="62"/>
      <c r="U516" s="62">
        <f t="shared" si="659"/>
        <v>0</v>
      </c>
      <c r="V516" s="62">
        <f t="shared" si="659"/>
        <v>0</v>
      </c>
      <c r="W516" s="62">
        <f t="shared" si="659"/>
        <v>0</v>
      </c>
      <c r="X516" s="62">
        <f>U516+V516+W516</f>
        <v>0</v>
      </c>
      <c r="Y516" s="50" t="e">
        <f t="shared" si="600"/>
        <v>#DIV/0!</v>
      </c>
      <c r="AA516" s="62">
        <f t="shared" si="660"/>
        <v>0</v>
      </c>
      <c r="AB516" s="62">
        <f t="shared" si="660"/>
        <v>0</v>
      </c>
      <c r="AC516" s="62">
        <f t="shared" si="660"/>
        <v>0</v>
      </c>
      <c r="AD516" s="62">
        <f t="shared" si="661"/>
        <v>0</v>
      </c>
      <c r="AE516" s="96" t="e">
        <f t="shared" si="603"/>
        <v>#DIV/0!</v>
      </c>
      <c r="AG516" s="62">
        <f t="shared" si="604"/>
        <v>0</v>
      </c>
      <c r="AH516" s="62" t="e">
        <f t="shared" si="605"/>
        <v>#DIV/0!</v>
      </c>
      <c r="AJ516" s="62">
        <f t="shared" si="662"/>
        <v>0</v>
      </c>
      <c r="AK516" s="62">
        <f t="shared" si="662"/>
        <v>0</v>
      </c>
      <c r="AL516" s="62">
        <f t="shared" si="662"/>
        <v>0</v>
      </c>
      <c r="AM516" s="62">
        <f t="shared" si="663"/>
        <v>0</v>
      </c>
      <c r="AN516" s="96" t="e">
        <f t="shared" si="608"/>
        <v>#DIV/0!</v>
      </c>
      <c r="AP516" s="62">
        <f t="shared" si="664"/>
        <v>0</v>
      </c>
      <c r="AQ516" s="62">
        <f t="shared" si="664"/>
        <v>0</v>
      </c>
      <c r="AR516" s="62">
        <f t="shared" si="664"/>
        <v>0</v>
      </c>
      <c r="AS516" s="62">
        <f t="shared" si="665"/>
        <v>0</v>
      </c>
      <c r="AT516" s="96" t="e">
        <f t="shared" si="611"/>
        <v>#DIV/0!</v>
      </c>
      <c r="AV516" s="62">
        <f t="shared" si="612"/>
        <v>0</v>
      </c>
      <c r="AW516" s="50" t="e">
        <f t="shared" si="613"/>
        <v>#DIV/0!</v>
      </c>
      <c r="AY516" s="62">
        <f t="shared" si="614"/>
        <v>0</v>
      </c>
      <c r="AZ516" s="62" t="e">
        <f t="shared" si="615"/>
        <v>#DIV/0!</v>
      </c>
      <c r="BB516" s="44">
        <f t="shared" si="666"/>
        <v>0</v>
      </c>
      <c r="BC516" s="62" t="e">
        <f t="shared" si="667"/>
        <v>#DIV/0!</v>
      </c>
      <c r="BD516" s="62">
        <f t="shared" si="668"/>
        <v>0</v>
      </c>
      <c r="BE516" s="483"/>
      <c r="BF516" s="90">
        <f t="shared" si="584"/>
        <v>0</v>
      </c>
    </row>
    <row r="517" spans="1:58" ht="30" hidden="1" customHeight="1" x14ac:dyDescent="0.2">
      <c r="A517" s="12"/>
      <c r="B517" s="3"/>
      <c r="C517" s="3"/>
      <c r="D517" s="8"/>
      <c r="E517" s="7"/>
      <c r="F517" s="3"/>
      <c r="G517" s="4"/>
      <c r="H517" s="5"/>
      <c r="I517" s="6"/>
      <c r="J517" s="7"/>
      <c r="K517" s="59">
        <v>1</v>
      </c>
      <c r="L517" s="142"/>
      <c r="M517" s="8"/>
      <c r="N517" s="41" t="s">
        <v>31</v>
      </c>
      <c r="O517" s="45">
        <v>0</v>
      </c>
      <c r="P517" s="98"/>
      <c r="Q517" s="98"/>
      <c r="R517" s="98"/>
      <c r="S517" s="98"/>
      <c r="T517" s="98"/>
      <c r="U517" s="98"/>
      <c r="V517" s="98"/>
      <c r="W517" s="98"/>
      <c r="X517" s="98">
        <f>U517+V517+W517</f>
        <v>0</v>
      </c>
      <c r="Y517" s="50" t="e">
        <f t="shared" si="600"/>
        <v>#DIV/0!</v>
      </c>
      <c r="AA517" s="98"/>
      <c r="AB517" s="98"/>
      <c r="AC517" s="98"/>
      <c r="AD517" s="98">
        <f>AA517+AB517+AC517</f>
        <v>0</v>
      </c>
      <c r="AE517" s="96" t="e">
        <f t="shared" si="603"/>
        <v>#DIV/0!</v>
      </c>
      <c r="AG517" s="98">
        <f t="shared" si="604"/>
        <v>0</v>
      </c>
      <c r="AH517" s="98" t="e">
        <f t="shared" si="605"/>
        <v>#DIV/0!</v>
      </c>
      <c r="AJ517" s="98"/>
      <c r="AK517" s="98"/>
      <c r="AL517" s="98"/>
      <c r="AM517" s="98">
        <f>AJ517+AK517+AL517</f>
        <v>0</v>
      </c>
      <c r="AN517" s="96" t="e">
        <f t="shared" si="608"/>
        <v>#DIV/0!</v>
      </c>
      <c r="AP517" s="98"/>
      <c r="AQ517" s="98"/>
      <c r="AR517" s="98"/>
      <c r="AS517" s="98">
        <f>AP517+AQ517+AR517</f>
        <v>0</v>
      </c>
      <c r="AT517" s="96" t="e">
        <f t="shared" si="611"/>
        <v>#DIV/0!</v>
      </c>
      <c r="AV517" s="98">
        <f t="shared" si="612"/>
        <v>0</v>
      </c>
      <c r="AW517" s="50" t="e">
        <f t="shared" si="613"/>
        <v>#DIV/0!</v>
      </c>
      <c r="AY517" s="98">
        <f t="shared" si="614"/>
        <v>0</v>
      </c>
      <c r="AZ517" s="98" t="e">
        <f t="shared" si="615"/>
        <v>#DIV/0!</v>
      </c>
      <c r="BB517" s="98">
        <f t="shared" si="666"/>
        <v>0</v>
      </c>
      <c r="BC517" s="98" t="e">
        <f t="shared" si="667"/>
        <v>#DIV/0!</v>
      </c>
      <c r="BD517" s="98">
        <f t="shared" si="668"/>
        <v>0</v>
      </c>
      <c r="BE517" s="483"/>
      <c r="BF517" s="90">
        <f t="shared" si="584"/>
        <v>0</v>
      </c>
    </row>
    <row r="518" spans="1:58" ht="30" customHeight="1" x14ac:dyDescent="0.2">
      <c r="A518" s="12"/>
      <c r="B518" s="3"/>
      <c r="C518" s="3"/>
      <c r="D518" s="14" t="s">
        <v>149</v>
      </c>
      <c r="E518" s="7"/>
      <c r="F518" s="3"/>
      <c r="G518" s="4"/>
      <c r="H518" s="5"/>
      <c r="I518" s="6"/>
      <c r="J518" s="7"/>
      <c r="K518" s="27"/>
      <c r="L518" s="142"/>
      <c r="M518" s="8"/>
      <c r="N518" s="195" t="s">
        <v>62</v>
      </c>
      <c r="O518" s="196">
        <v>4529000</v>
      </c>
      <c r="P518" s="197">
        <f t="shared" ref="P518:W520" si="669">P519</f>
        <v>0</v>
      </c>
      <c r="Q518" s="198">
        <f t="shared" si="669"/>
        <v>0</v>
      </c>
      <c r="R518" s="199">
        <f t="shared" si="669"/>
        <v>0</v>
      </c>
      <c r="S518" s="197">
        <f t="shared" si="669"/>
        <v>6950000</v>
      </c>
      <c r="T518" s="197"/>
      <c r="U518" s="197">
        <f t="shared" si="669"/>
        <v>1078000</v>
      </c>
      <c r="V518" s="197">
        <f t="shared" si="669"/>
        <v>316000</v>
      </c>
      <c r="W518" s="197">
        <f t="shared" si="669"/>
        <v>317000</v>
      </c>
      <c r="X518" s="197">
        <f t="shared" si="599"/>
        <v>1711000</v>
      </c>
      <c r="Y518" s="197">
        <f t="shared" si="600"/>
        <v>24.618705035971225</v>
      </c>
      <c r="AA518" s="197">
        <f>AA519</f>
        <v>570000</v>
      </c>
      <c r="AB518" s="197">
        <f>AB519</f>
        <v>570000</v>
      </c>
      <c r="AC518" s="197">
        <f>AC519</f>
        <v>572000</v>
      </c>
      <c r="AD518" s="197">
        <f t="shared" si="661"/>
        <v>1712000</v>
      </c>
      <c r="AE518" s="197">
        <f t="shared" si="603"/>
        <v>24.633093525179856</v>
      </c>
      <c r="AG518" s="197">
        <f t="shared" si="604"/>
        <v>3423000</v>
      </c>
      <c r="AH518" s="197">
        <f t="shared" si="605"/>
        <v>49.251798561151077</v>
      </c>
      <c r="AJ518" s="197">
        <f>AJ519</f>
        <v>642000</v>
      </c>
      <c r="AK518" s="197">
        <f>AK519</f>
        <v>641000</v>
      </c>
      <c r="AL518" s="197">
        <f>AL519</f>
        <v>666000</v>
      </c>
      <c r="AM518" s="197">
        <f t="shared" si="663"/>
        <v>1949000</v>
      </c>
      <c r="AN518" s="197">
        <f t="shared" si="608"/>
        <v>28.043165467625901</v>
      </c>
      <c r="AP518" s="197">
        <f>AP519</f>
        <v>606000</v>
      </c>
      <c r="AQ518" s="197">
        <f>AQ519</f>
        <v>444000</v>
      </c>
      <c r="AR518" s="197">
        <f>AR519</f>
        <v>528000</v>
      </c>
      <c r="AS518" s="197">
        <f t="shared" si="665"/>
        <v>1578000</v>
      </c>
      <c r="AT518" s="197">
        <f t="shared" si="611"/>
        <v>22.705035971223023</v>
      </c>
      <c r="AV518" s="197">
        <f t="shared" si="612"/>
        <v>3527000</v>
      </c>
      <c r="AW518" s="197">
        <f t="shared" si="613"/>
        <v>50.748201438848923</v>
      </c>
      <c r="AY518" s="197">
        <f t="shared" si="614"/>
        <v>6950000</v>
      </c>
      <c r="AZ518" s="197">
        <f t="shared" si="615"/>
        <v>100</v>
      </c>
      <c r="BB518" s="196">
        <f t="shared" si="666"/>
        <v>0</v>
      </c>
      <c r="BC518" s="197">
        <f t="shared" si="667"/>
        <v>0</v>
      </c>
      <c r="BD518" s="197">
        <f t="shared" si="668"/>
        <v>6950000</v>
      </c>
      <c r="BE518" s="483"/>
      <c r="BF518" s="90">
        <f t="shared" si="584"/>
        <v>0</v>
      </c>
    </row>
    <row r="519" spans="1:58" ht="30" customHeight="1" x14ac:dyDescent="0.2">
      <c r="A519" s="12"/>
      <c r="B519" s="3"/>
      <c r="C519" s="3"/>
      <c r="D519" s="8"/>
      <c r="E519" s="1" t="s">
        <v>73</v>
      </c>
      <c r="F519" s="3"/>
      <c r="G519" s="4"/>
      <c r="H519" s="5"/>
      <c r="I519" s="6"/>
      <c r="J519" s="7"/>
      <c r="K519" s="27"/>
      <c r="L519" s="142"/>
      <c r="M519" s="8"/>
      <c r="N519" s="40" t="s">
        <v>14</v>
      </c>
      <c r="O519" s="43">
        <v>4529000</v>
      </c>
      <c r="P519" s="99">
        <f t="shared" si="669"/>
        <v>0</v>
      </c>
      <c r="Q519" s="50">
        <f t="shared" si="669"/>
        <v>0</v>
      </c>
      <c r="R519" s="192">
        <f t="shared" si="669"/>
        <v>0</v>
      </c>
      <c r="S519" s="99">
        <f t="shared" si="669"/>
        <v>6950000</v>
      </c>
      <c r="T519" s="99"/>
      <c r="U519" s="99">
        <f t="shared" si="669"/>
        <v>1078000</v>
      </c>
      <c r="V519" s="99">
        <f t="shared" si="669"/>
        <v>316000</v>
      </c>
      <c r="W519" s="99">
        <f t="shared" si="669"/>
        <v>317000</v>
      </c>
      <c r="X519" s="99">
        <f t="shared" si="599"/>
        <v>1711000</v>
      </c>
      <c r="Y519" s="99">
        <f t="shared" si="600"/>
        <v>24.618705035971225</v>
      </c>
      <c r="AA519" s="99">
        <f t="shared" ref="AA519:AC520" si="670">AA520</f>
        <v>570000</v>
      </c>
      <c r="AB519" s="99">
        <f t="shared" si="670"/>
        <v>570000</v>
      </c>
      <c r="AC519" s="99">
        <f t="shared" si="670"/>
        <v>572000</v>
      </c>
      <c r="AD519" s="99">
        <f t="shared" si="661"/>
        <v>1712000</v>
      </c>
      <c r="AE519" s="99">
        <f t="shared" si="603"/>
        <v>24.633093525179856</v>
      </c>
      <c r="AG519" s="99">
        <f t="shared" si="604"/>
        <v>3423000</v>
      </c>
      <c r="AH519" s="99">
        <f t="shared" si="605"/>
        <v>49.251798561151077</v>
      </c>
      <c r="AJ519" s="99">
        <f t="shared" ref="AJ519:AL520" si="671">AJ520</f>
        <v>642000</v>
      </c>
      <c r="AK519" s="99">
        <f t="shared" si="671"/>
        <v>641000</v>
      </c>
      <c r="AL519" s="99">
        <f t="shared" si="671"/>
        <v>666000</v>
      </c>
      <c r="AM519" s="99">
        <f t="shared" si="663"/>
        <v>1949000</v>
      </c>
      <c r="AN519" s="99">
        <f t="shared" si="608"/>
        <v>28.043165467625901</v>
      </c>
      <c r="AP519" s="99">
        <f t="shared" ref="AP519:AR520" si="672">AP520</f>
        <v>606000</v>
      </c>
      <c r="AQ519" s="99">
        <f t="shared" si="672"/>
        <v>444000</v>
      </c>
      <c r="AR519" s="99">
        <f t="shared" si="672"/>
        <v>528000</v>
      </c>
      <c r="AS519" s="99">
        <f t="shared" si="665"/>
        <v>1578000</v>
      </c>
      <c r="AT519" s="99">
        <f t="shared" si="611"/>
        <v>22.705035971223023</v>
      </c>
      <c r="AV519" s="99">
        <f t="shared" si="612"/>
        <v>3527000</v>
      </c>
      <c r="AW519" s="99">
        <f t="shared" si="613"/>
        <v>50.748201438848923</v>
      </c>
      <c r="AY519" s="99">
        <f t="shared" si="614"/>
        <v>6950000</v>
      </c>
      <c r="AZ519" s="99">
        <f t="shared" si="615"/>
        <v>100</v>
      </c>
      <c r="BB519" s="43">
        <f t="shared" si="666"/>
        <v>0</v>
      </c>
      <c r="BC519" s="99">
        <f t="shared" si="667"/>
        <v>0</v>
      </c>
      <c r="BD519" s="99">
        <f t="shared" si="668"/>
        <v>6950000</v>
      </c>
      <c r="BE519" s="483"/>
      <c r="BF519" s="90">
        <f t="shared" si="584"/>
        <v>0</v>
      </c>
    </row>
    <row r="520" spans="1:58" ht="30" customHeight="1" x14ac:dyDescent="0.2">
      <c r="A520" s="12"/>
      <c r="B520" s="3"/>
      <c r="C520" s="3"/>
      <c r="D520" s="8"/>
      <c r="E520" s="7"/>
      <c r="F520" s="17">
        <v>4</v>
      </c>
      <c r="G520" s="4"/>
      <c r="H520" s="5"/>
      <c r="I520" s="6"/>
      <c r="J520" s="7"/>
      <c r="K520" s="27"/>
      <c r="L520" s="142"/>
      <c r="M520" s="8"/>
      <c r="N520" s="31" t="s">
        <v>41</v>
      </c>
      <c r="O520" s="44">
        <v>4529000</v>
      </c>
      <c r="P520" s="97">
        <f t="shared" si="669"/>
        <v>0</v>
      </c>
      <c r="Q520" s="193">
        <f t="shared" si="669"/>
        <v>0</v>
      </c>
      <c r="R520" s="194">
        <f t="shared" si="669"/>
        <v>0</v>
      </c>
      <c r="S520" s="97">
        <f t="shared" si="669"/>
        <v>6950000</v>
      </c>
      <c r="T520" s="97"/>
      <c r="U520" s="97">
        <f t="shared" si="669"/>
        <v>1078000</v>
      </c>
      <c r="V520" s="97">
        <f t="shared" si="669"/>
        <v>316000</v>
      </c>
      <c r="W520" s="97">
        <f t="shared" si="669"/>
        <v>317000</v>
      </c>
      <c r="X520" s="97">
        <f t="shared" si="599"/>
        <v>1711000</v>
      </c>
      <c r="Y520" s="97">
        <f t="shared" si="600"/>
        <v>24.618705035971225</v>
      </c>
      <c r="AA520" s="97">
        <f t="shared" si="670"/>
        <v>570000</v>
      </c>
      <c r="AB520" s="97">
        <f t="shared" si="670"/>
        <v>570000</v>
      </c>
      <c r="AC520" s="97">
        <f t="shared" si="670"/>
        <v>572000</v>
      </c>
      <c r="AD520" s="97">
        <f t="shared" si="661"/>
        <v>1712000</v>
      </c>
      <c r="AE520" s="97">
        <f t="shared" si="603"/>
        <v>24.633093525179856</v>
      </c>
      <c r="AG520" s="97">
        <f t="shared" si="604"/>
        <v>3423000</v>
      </c>
      <c r="AH520" s="97">
        <f t="shared" si="605"/>
        <v>49.251798561151077</v>
      </c>
      <c r="AJ520" s="97">
        <f t="shared" si="671"/>
        <v>642000</v>
      </c>
      <c r="AK520" s="97">
        <f t="shared" si="671"/>
        <v>641000</v>
      </c>
      <c r="AL520" s="97">
        <f t="shared" si="671"/>
        <v>666000</v>
      </c>
      <c r="AM520" s="97">
        <f t="shared" si="663"/>
        <v>1949000</v>
      </c>
      <c r="AN520" s="97">
        <f t="shared" si="608"/>
        <v>28.043165467625901</v>
      </c>
      <c r="AP520" s="97">
        <f t="shared" si="672"/>
        <v>606000</v>
      </c>
      <c r="AQ520" s="97">
        <f t="shared" si="672"/>
        <v>444000</v>
      </c>
      <c r="AR520" s="97">
        <f t="shared" si="672"/>
        <v>528000</v>
      </c>
      <c r="AS520" s="97">
        <f t="shared" si="665"/>
        <v>1578000</v>
      </c>
      <c r="AT520" s="97">
        <f t="shared" si="611"/>
        <v>22.705035971223023</v>
      </c>
      <c r="AV520" s="97">
        <f t="shared" si="612"/>
        <v>3527000</v>
      </c>
      <c r="AW520" s="97">
        <f t="shared" si="613"/>
        <v>50.748201438848923</v>
      </c>
      <c r="AY520" s="97">
        <f t="shared" si="614"/>
        <v>6950000</v>
      </c>
      <c r="AZ520" s="97">
        <f t="shared" si="615"/>
        <v>100</v>
      </c>
      <c r="BB520" s="44">
        <f t="shared" si="666"/>
        <v>0</v>
      </c>
      <c r="BC520" s="97">
        <f t="shared" si="667"/>
        <v>0</v>
      </c>
      <c r="BD520" s="97">
        <f t="shared" si="668"/>
        <v>6950000</v>
      </c>
      <c r="BE520" s="483"/>
      <c r="BF520" s="90">
        <f t="shared" si="584"/>
        <v>0</v>
      </c>
    </row>
    <row r="521" spans="1:58" ht="30" customHeight="1" x14ac:dyDescent="0.2">
      <c r="A521" s="12"/>
      <c r="B521" s="3"/>
      <c r="C521" s="3"/>
      <c r="D521" s="8"/>
      <c r="E521" s="7"/>
      <c r="F521" s="3"/>
      <c r="G521" s="21">
        <v>1</v>
      </c>
      <c r="H521" s="22"/>
      <c r="I521" s="6"/>
      <c r="J521" s="7"/>
      <c r="K521" s="27"/>
      <c r="L521" s="142"/>
      <c r="M521" s="8"/>
      <c r="N521" s="31" t="s">
        <v>112</v>
      </c>
      <c r="O521" s="44">
        <v>4529000</v>
      </c>
      <c r="P521" s="97">
        <f>P522+P537+P544+P552</f>
        <v>0</v>
      </c>
      <c r="Q521" s="193">
        <f>Q522+Q537+Q544+Q552</f>
        <v>0</v>
      </c>
      <c r="R521" s="194">
        <f>R522+R537+R544+R552</f>
        <v>0</v>
      </c>
      <c r="S521" s="97">
        <f>S522+S537+S544+S552</f>
        <v>6950000</v>
      </c>
      <c r="T521" s="97"/>
      <c r="U521" s="97">
        <f>U522+U537+U544+U552</f>
        <v>1078000</v>
      </c>
      <c r="V521" s="97">
        <f>V522+V537+V544+V552</f>
        <v>316000</v>
      </c>
      <c r="W521" s="97">
        <f>W522+W537+W544+W552</f>
        <v>317000</v>
      </c>
      <c r="X521" s="97">
        <f t="shared" si="599"/>
        <v>1711000</v>
      </c>
      <c r="Y521" s="97">
        <f t="shared" si="600"/>
        <v>24.618705035971225</v>
      </c>
      <c r="AA521" s="97">
        <f>AA522+AA537+AA544+AA552</f>
        <v>570000</v>
      </c>
      <c r="AB521" s="97">
        <f>AB522+AB537+AB544+AB552</f>
        <v>570000</v>
      </c>
      <c r="AC521" s="97">
        <f>AC522+AC537+AC544+AC552</f>
        <v>572000</v>
      </c>
      <c r="AD521" s="97">
        <f t="shared" si="661"/>
        <v>1712000</v>
      </c>
      <c r="AE521" s="97">
        <f t="shared" si="603"/>
        <v>24.633093525179856</v>
      </c>
      <c r="AG521" s="97">
        <f t="shared" si="604"/>
        <v>3423000</v>
      </c>
      <c r="AH521" s="97">
        <f t="shared" si="605"/>
        <v>49.251798561151077</v>
      </c>
      <c r="AJ521" s="97">
        <f>AJ522+AJ537+AJ544+AJ552</f>
        <v>642000</v>
      </c>
      <c r="AK521" s="97">
        <f>AK522+AK537+AK544+AK552</f>
        <v>641000</v>
      </c>
      <c r="AL521" s="97">
        <f>AL522+AL537+AL544+AL552</f>
        <v>666000</v>
      </c>
      <c r="AM521" s="97">
        <f t="shared" si="663"/>
        <v>1949000</v>
      </c>
      <c r="AN521" s="97">
        <f t="shared" si="608"/>
        <v>28.043165467625901</v>
      </c>
      <c r="AP521" s="97">
        <f>AP522+AP537+AP544+AP552</f>
        <v>606000</v>
      </c>
      <c r="AQ521" s="97">
        <f>AQ522+AQ537+AQ544+AQ552</f>
        <v>444000</v>
      </c>
      <c r="AR521" s="97">
        <f>AR522+AR537+AR544+AR552</f>
        <v>528000</v>
      </c>
      <c r="AS521" s="97">
        <f t="shared" si="665"/>
        <v>1578000</v>
      </c>
      <c r="AT521" s="97">
        <f t="shared" si="611"/>
        <v>22.705035971223023</v>
      </c>
      <c r="AV521" s="97">
        <f t="shared" si="612"/>
        <v>3527000</v>
      </c>
      <c r="AW521" s="97">
        <f t="shared" si="613"/>
        <v>50.748201438848923</v>
      </c>
      <c r="AY521" s="97">
        <f t="shared" si="614"/>
        <v>6950000</v>
      </c>
      <c r="AZ521" s="97">
        <f t="shared" si="615"/>
        <v>100</v>
      </c>
      <c r="BB521" s="44">
        <f t="shared" si="666"/>
        <v>0</v>
      </c>
      <c r="BC521" s="97">
        <f t="shared" si="667"/>
        <v>0</v>
      </c>
      <c r="BD521" s="97">
        <f t="shared" si="668"/>
        <v>6950000</v>
      </c>
      <c r="BE521" s="483"/>
      <c r="BF521" s="90">
        <f t="shared" si="584"/>
        <v>0</v>
      </c>
    </row>
    <row r="522" spans="1:58" ht="30" customHeight="1" x14ac:dyDescent="0.2">
      <c r="A522" s="12"/>
      <c r="B522" s="3"/>
      <c r="C522" s="3"/>
      <c r="D522" s="8"/>
      <c r="E522" s="7"/>
      <c r="F522" s="3"/>
      <c r="G522" s="21"/>
      <c r="H522" s="92" t="s">
        <v>97</v>
      </c>
      <c r="I522" s="6"/>
      <c r="J522" s="7"/>
      <c r="K522" s="27"/>
      <c r="L522" s="142"/>
      <c r="M522" s="8"/>
      <c r="N522" s="31" t="s">
        <v>112</v>
      </c>
      <c r="O522" s="44">
        <v>4486000</v>
      </c>
      <c r="P522" s="97">
        <f>P523</f>
        <v>0</v>
      </c>
      <c r="Q522" s="193">
        <f>Q523</f>
        <v>0</v>
      </c>
      <c r="R522" s="194">
        <f>R523</f>
        <v>0</v>
      </c>
      <c r="S522" s="97">
        <f>S523</f>
        <v>6925000</v>
      </c>
      <c r="T522" s="97"/>
      <c r="U522" s="97">
        <f>U523</f>
        <v>1074000</v>
      </c>
      <c r="V522" s="97">
        <f>V523</f>
        <v>315000</v>
      </c>
      <c r="W522" s="97">
        <f>W523</f>
        <v>316000</v>
      </c>
      <c r="X522" s="97">
        <f t="shared" si="599"/>
        <v>1705000</v>
      </c>
      <c r="Y522" s="97">
        <f t="shared" si="600"/>
        <v>24.620938628158846</v>
      </c>
      <c r="AA522" s="97">
        <f>AA523</f>
        <v>568000</v>
      </c>
      <c r="AB522" s="97">
        <f>AB523</f>
        <v>568000</v>
      </c>
      <c r="AC522" s="97">
        <f>AC523</f>
        <v>569000</v>
      </c>
      <c r="AD522" s="97">
        <f t="shared" si="661"/>
        <v>1705000</v>
      </c>
      <c r="AE522" s="97">
        <f t="shared" si="603"/>
        <v>24.620938628158846</v>
      </c>
      <c r="AG522" s="97">
        <f t="shared" si="604"/>
        <v>3410000</v>
      </c>
      <c r="AH522" s="97">
        <f t="shared" si="605"/>
        <v>49.241877256317693</v>
      </c>
      <c r="AJ522" s="97">
        <f>AJ523</f>
        <v>638000</v>
      </c>
      <c r="AK522" s="97">
        <f>AK523</f>
        <v>638000</v>
      </c>
      <c r="AL522" s="97">
        <f>AL523</f>
        <v>664000</v>
      </c>
      <c r="AM522" s="97">
        <f t="shared" si="663"/>
        <v>1940000</v>
      </c>
      <c r="AN522" s="97">
        <f t="shared" si="608"/>
        <v>28.014440433212997</v>
      </c>
      <c r="AP522" s="97">
        <f>AP523</f>
        <v>605000</v>
      </c>
      <c r="AQ522" s="97">
        <f>AQ523</f>
        <v>443000</v>
      </c>
      <c r="AR522" s="97">
        <f>AR523</f>
        <v>527000</v>
      </c>
      <c r="AS522" s="97">
        <f t="shared" si="665"/>
        <v>1575000</v>
      </c>
      <c r="AT522" s="97">
        <f t="shared" si="611"/>
        <v>22.743682310469314</v>
      </c>
      <c r="AV522" s="97">
        <f t="shared" si="612"/>
        <v>3515000</v>
      </c>
      <c r="AW522" s="97">
        <f t="shared" si="613"/>
        <v>50.758122743682307</v>
      </c>
      <c r="AY522" s="97">
        <f t="shared" si="614"/>
        <v>6925000</v>
      </c>
      <c r="AZ522" s="97">
        <f t="shared" si="615"/>
        <v>100</v>
      </c>
      <c r="BB522" s="44">
        <f t="shared" si="666"/>
        <v>0</v>
      </c>
      <c r="BC522" s="97">
        <f t="shared" si="667"/>
        <v>0</v>
      </c>
      <c r="BD522" s="97">
        <f t="shared" si="668"/>
        <v>6925000</v>
      </c>
      <c r="BE522" s="483"/>
      <c r="BF522" s="90">
        <f t="shared" si="584"/>
        <v>0</v>
      </c>
    </row>
    <row r="523" spans="1:58" ht="30" customHeight="1" thickBot="1" x14ac:dyDescent="0.25">
      <c r="A523" s="12"/>
      <c r="B523" s="3"/>
      <c r="C523" s="3"/>
      <c r="D523" s="8"/>
      <c r="E523" s="7"/>
      <c r="F523" s="3"/>
      <c r="G523" s="4"/>
      <c r="H523" s="5"/>
      <c r="I523" s="23">
        <v>2</v>
      </c>
      <c r="J523" s="7"/>
      <c r="K523" s="27"/>
      <c r="L523" s="142"/>
      <c r="M523" s="8"/>
      <c r="N523" s="30" t="s">
        <v>126</v>
      </c>
      <c r="O523" s="46">
        <v>4486000</v>
      </c>
      <c r="P523" s="100">
        <f>P524+P528+P532</f>
        <v>0</v>
      </c>
      <c r="Q523" s="202">
        <f>Q524+Q528+Q532</f>
        <v>0</v>
      </c>
      <c r="R523" s="203">
        <f>R524+R528+R532</f>
        <v>0</v>
      </c>
      <c r="S523" s="100">
        <f>S524+S528+S532</f>
        <v>6925000</v>
      </c>
      <c r="T523" s="100"/>
      <c r="U523" s="100">
        <f>U524+U528+U532</f>
        <v>1074000</v>
      </c>
      <c r="V523" s="100">
        <f>V524+V528+V532</f>
        <v>315000</v>
      </c>
      <c r="W523" s="100">
        <f>W524+W528+W532</f>
        <v>316000</v>
      </c>
      <c r="X523" s="100">
        <f t="shared" si="599"/>
        <v>1705000</v>
      </c>
      <c r="Y523" s="100">
        <f t="shared" si="600"/>
        <v>24.620938628158846</v>
      </c>
      <c r="AA523" s="100">
        <f>AA524+AA528+AA532</f>
        <v>568000</v>
      </c>
      <c r="AB523" s="100">
        <f>AB524+AB528+AB532</f>
        <v>568000</v>
      </c>
      <c r="AC523" s="100">
        <f>AC524+AC528+AC532</f>
        <v>569000</v>
      </c>
      <c r="AD523" s="100">
        <f t="shared" si="661"/>
        <v>1705000</v>
      </c>
      <c r="AE523" s="100">
        <f t="shared" si="603"/>
        <v>24.620938628158846</v>
      </c>
      <c r="AG523" s="100">
        <f t="shared" si="604"/>
        <v>3410000</v>
      </c>
      <c r="AH523" s="100">
        <f t="shared" si="605"/>
        <v>49.241877256317693</v>
      </c>
      <c r="AJ523" s="100">
        <f>AJ524+AJ528+AJ532</f>
        <v>638000</v>
      </c>
      <c r="AK523" s="100">
        <f>AK524+AK528+AK532</f>
        <v>638000</v>
      </c>
      <c r="AL523" s="100">
        <f>AL524+AL528+AL532</f>
        <v>664000</v>
      </c>
      <c r="AM523" s="100">
        <f t="shared" si="663"/>
        <v>1940000</v>
      </c>
      <c r="AN523" s="100">
        <f t="shared" si="608"/>
        <v>28.014440433212997</v>
      </c>
      <c r="AP523" s="100">
        <f>AP524+AP528+AP532</f>
        <v>605000</v>
      </c>
      <c r="AQ523" s="100">
        <f>AQ524+AQ528+AQ532</f>
        <v>443000</v>
      </c>
      <c r="AR523" s="100">
        <f>AR524+AR528+AR532</f>
        <v>527000</v>
      </c>
      <c r="AS523" s="100">
        <f t="shared" si="665"/>
        <v>1575000</v>
      </c>
      <c r="AT523" s="100">
        <f t="shared" si="611"/>
        <v>22.743682310469314</v>
      </c>
      <c r="AV523" s="100">
        <f t="shared" si="612"/>
        <v>3515000</v>
      </c>
      <c r="AW523" s="100">
        <f t="shared" si="613"/>
        <v>50.758122743682307</v>
      </c>
      <c r="AY523" s="100">
        <f t="shared" si="614"/>
        <v>6925000</v>
      </c>
      <c r="AZ523" s="100">
        <f t="shared" si="615"/>
        <v>100</v>
      </c>
      <c r="BB523" s="46">
        <f t="shared" si="666"/>
        <v>0</v>
      </c>
      <c r="BC523" s="100">
        <f t="shared" si="667"/>
        <v>0</v>
      </c>
      <c r="BD523" s="100">
        <f t="shared" si="668"/>
        <v>6925000</v>
      </c>
      <c r="BE523" s="483"/>
      <c r="BF523" s="90">
        <f t="shared" si="584"/>
        <v>0</v>
      </c>
    </row>
    <row r="524" spans="1:58" ht="30" customHeight="1" thickBot="1" x14ac:dyDescent="0.25">
      <c r="A524" s="12"/>
      <c r="B524" s="3"/>
      <c r="C524" s="3"/>
      <c r="D524" s="8"/>
      <c r="E524" s="7"/>
      <c r="F524" s="3"/>
      <c r="G524" s="4"/>
      <c r="H524" s="5"/>
      <c r="I524" s="6"/>
      <c r="J524" s="24" t="s">
        <v>74</v>
      </c>
      <c r="K524" s="27"/>
      <c r="L524" s="142"/>
      <c r="M524" s="8"/>
      <c r="N524" s="31" t="s">
        <v>24</v>
      </c>
      <c r="O524" s="97">
        <v>3740000</v>
      </c>
      <c r="P524" s="97">
        <f>P525+P526+P527</f>
        <v>0</v>
      </c>
      <c r="Q524" s="193">
        <f>Q525+Q526+Q527</f>
        <v>0</v>
      </c>
      <c r="R524" s="194">
        <f>R525+R526+R527</f>
        <v>0</v>
      </c>
      <c r="S524" s="97">
        <f>S525+S526+S527</f>
        <v>5944000</v>
      </c>
      <c r="T524" s="97"/>
      <c r="U524" s="97">
        <f>U525+U526+U527</f>
        <v>927000</v>
      </c>
      <c r="V524" s="97">
        <f>V525+V526+V527</f>
        <v>262000</v>
      </c>
      <c r="W524" s="97">
        <f>W525+W526+W527</f>
        <v>262000</v>
      </c>
      <c r="X524" s="97">
        <f t="shared" si="599"/>
        <v>1451000</v>
      </c>
      <c r="Y524" s="97">
        <f t="shared" si="600"/>
        <v>24.411170928667563</v>
      </c>
      <c r="AA524" s="97">
        <f>AA525+AA526+AA527</f>
        <v>462000</v>
      </c>
      <c r="AB524" s="97">
        <f>AB525+AB526+AB527</f>
        <v>462000</v>
      </c>
      <c r="AC524" s="97">
        <f>AC525+AC526+AC527</f>
        <v>463000</v>
      </c>
      <c r="AD524" s="97">
        <f t="shared" si="661"/>
        <v>1387000</v>
      </c>
      <c r="AE524" s="96" t="e">
        <f t="shared" ref="AE524:AE531" si="673">AD524/(P524/100)</f>
        <v>#DIV/0!</v>
      </c>
      <c r="AG524" s="97">
        <f t="shared" si="604"/>
        <v>2838000</v>
      </c>
      <c r="AH524" s="97">
        <f t="shared" si="605"/>
        <v>47.745625841184385</v>
      </c>
      <c r="AJ524" s="97">
        <f>AJ525+AJ526+AJ527</f>
        <v>591000</v>
      </c>
      <c r="AK524" s="97">
        <f>AK525+AK526+AK527</f>
        <v>592000</v>
      </c>
      <c r="AL524" s="97">
        <f>AL525+AL526+AL527</f>
        <v>596000</v>
      </c>
      <c r="AM524" s="97">
        <f t="shared" si="663"/>
        <v>1779000</v>
      </c>
      <c r="AN524" s="96" t="e">
        <f t="shared" ref="AN524:AN531" si="674">AM524/(P524/100)</f>
        <v>#DIV/0!</v>
      </c>
      <c r="AP524" s="97">
        <f>AP525+AP526+AP527</f>
        <v>517000</v>
      </c>
      <c r="AQ524" s="97">
        <f>AQ525+AQ526+AQ527</f>
        <v>354000</v>
      </c>
      <c r="AR524" s="97">
        <f>AR525+AR526+AR527</f>
        <v>456000</v>
      </c>
      <c r="AS524" s="97">
        <f t="shared" si="665"/>
        <v>1327000</v>
      </c>
      <c r="AT524" s="96" t="e">
        <f t="shared" ref="AT524:AT531" si="675">AS524/(P524/100)</f>
        <v>#DIV/0!</v>
      </c>
      <c r="AV524" s="97">
        <f t="shared" si="612"/>
        <v>3106000</v>
      </c>
      <c r="AW524" s="97">
        <f t="shared" si="613"/>
        <v>52.254374158815615</v>
      </c>
      <c r="AY524" s="97">
        <f t="shared" si="614"/>
        <v>5944000</v>
      </c>
      <c r="AZ524" s="97">
        <f t="shared" si="615"/>
        <v>100</v>
      </c>
      <c r="BB524" s="44">
        <f t="shared" ref="BB524:BB543" si="676">S524-AY524</f>
        <v>0</v>
      </c>
      <c r="BC524" s="97">
        <f t="shared" ref="BC524:BC543" si="677">BB524/(S524/100)</f>
        <v>0</v>
      </c>
      <c r="BD524" s="97">
        <f t="shared" ref="BD524:BD543" si="678">S524-BB524</f>
        <v>5944000</v>
      </c>
      <c r="BE524" s="483"/>
      <c r="BF524" s="90">
        <f t="shared" ref="BF524:BF587" si="679">S524-AY524</f>
        <v>0</v>
      </c>
    </row>
    <row r="525" spans="1:58" ht="30" customHeight="1" thickBot="1" x14ac:dyDescent="0.25">
      <c r="A525" s="12"/>
      <c r="B525" s="3"/>
      <c r="C525" s="3"/>
      <c r="D525" s="8"/>
      <c r="E525" s="7"/>
      <c r="F525" s="3"/>
      <c r="G525" s="4"/>
      <c r="H525" s="5"/>
      <c r="I525" s="6"/>
      <c r="J525" s="7"/>
      <c r="K525" s="59">
        <v>1</v>
      </c>
      <c r="L525" s="142"/>
      <c r="M525" s="8"/>
      <c r="N525" s="41" t="s">
        <v>31</v>
      </c>
      <c r="O525" s="98">
        <v>3580000</v>
      </c>
      <c r="P525" s="98"/>
      <c r="Q525" s="98"/>
      <c r="R525" s="98"/>
      <c r="S525" s="332">
        <v>5770000</v>
      </c>
      <c r="T525" s="98"/>
      <c r="U525" s="332">
        <v>900000</v>
      </c>
      <c r="V525" s="332">
        <v>250000</v>
      </c>
      <c r="W525" s="332">
        <v>250000</v>
      </c>
      <c r="X525" s="98">
        <f t="shared" si="599"/>
        <v>1400000</v>
      </c>
      <c r="Y525" s="98">
        <f t="shared" si="600"/>
        <v>24.263431542461007</v>
      </c>
      <c r="AA525" s="332">
        <v>450000</v>
      </c>
      <c r="AB525" s="332">
        <v>450000</v>
      </c>
      <c r="AC525" s="332">
        <v>450000</v>
      </c>
      <c r="AD525" s="98">
        <f>AA525+AB525+AC525</f>
        <v>1350000</v>
      </c>
      <c r="AE525" s="96" t="e">
        <f t="shared" si="673"/>
        <v>#DIV/0!</v>
      </c>
      <c r="AG525" s="98">
        <f t="shared" si="604"/>
        <v>2750000</v>
      </c>
      <c r="AH525" s="98">
        <f t="shared" si="605"/>
        <v>47.660311958405543</v>
      </c>
      <c r="AJ525" s="332">
        <v>576000</v>
      </c>
      <c r="AK525" s="332">
        <v>576000</v>
      </c>
      <c r="AL525" s="332">
        <v>576000</v>
      </c>
      <c r="AM525" s="98">
        <f>AJ525+AK525+AL525</f>
        <v>1728000</v>
      </c>
      <c r="AN525" s="96" t="e">
        <f t="shared" si="674"/>
        <v>#DIV/0!</v>
      </c>
      <c r="AP525" s="332">
        <v>502000</v>
      </c>
      <c r="AQ525" s="332">
        <v>340000</v>
      </c>
      <c r="AR525" s="332">
        <v>450000</v>
      </c>
      <c r="AS525" s="98">
        <f>AP525+AQ525+AR525</f>
        <v>1292000</v>
      </c>
      <c r="AT525" s="96" t="e">
        <f t="shared" si="675"/>
        <v>#DIV/0!</v>
      </c>
      <c r="AV525" s="98">
        <f t="shared" si="612"/>
        <v>3020000</v>
      </c>
      <c r="AW525" s="98">
        <f t="shared" si="613"/>
        <v>52.339688041594457</v>
      </c>
      <c r="AY525" s="98">
        <f t="shared" si="614"/>
        <v>5770000</v>
      </c>
      <c r="AZ525" s="98">
        <f t="shared" si="615"/>
        <v>100</v>
      </c>
      <c r="BB525" s="98">
        <f t="shared" si="676"/>
        <v>0</v>
      </c>
      <c r="BC525" s="98">
        <f t="shared" si="677"/>
        <v>0</v>
      </c>
      <c r="BD525" s="98">
        <f t="shared" si="678"/>
        <v>5770000</v>
      </c>
      <c r="BE525" s="483"/>
      <c r="BF525" s="90">
        <f t="shared" si="679"/>
        <v>0</v>
      </c>
    </row>
    <row r="526" spans="1:58" ht="30" customHeight="1" thickBot="1" x14ac:dyDescent="0.25">
      <c r="A526" s="12"/>
      <c r="B526" s="3"/>
      <c r="C526" s="3"/>
      <c r="D526" s="8"/>
      <c r="E526" s="7"/>
      <c r="F526" s="3"/>
      <c r="G526" s="4"/>
      <c r="H526" s="5"/>
      <c r="I526" s="6"/>
      <c r="J526" s="7"/>
      <c r="K526" s="59">
        <v>2</v>
      </c>
      <c r="L526" s="142"/>
      <c r="M526" s="8"/>
      <c r="N526" s="41" t="s">
        <v>53</v>
      </c>
      <c r="O526" s="98">
        <v>80000</v>
      </c>
      <c r="P526" s="98"/>
      <c r="Q526" s="98"/>
      <c r="R526" s="98"/>
      <c r="S526" s="332">
        <v>131000</v>
      </c>
      <c r="T526" s="98"/>
      <c r="U526" s="332">
        <v>20000</v>
      </c>
      <c r="V526" s="332">
        <v>10000</v>
      </c>
      <c r="W526" s="332">
        <v>10000</v>
      </c>
      <c r="X526" s="98">
        <f t="shared" si="599"/>
        <v>40000</v>
      </c>
      <c r="Y526" s="98">
        <f t="shared" si="600"/>
        <v>30.534351145038169</v>
      </c>
      <c r="AA526" s="332">
        <v>10000</v>
      </c>
      <c r="AB526" s="332">
        <v>10000</v>
      </c>
      <c r="AC526" s="332">
        <v>10000</v>
      </c>
      <c r="AD526" s="98">
        <f>AA526+AB526+AC526</f>
        <v>30000</v>
      </c>
      <c r="AE526" s="96" t="e">
        <f t="shared" si="673"/>
        <v>#DIV/0!</v>
      </c>
      <c r="AG526" s="98">
        <f t="shared" si="604"/>
        <v>70000</v>
      </c>
      <c r="AH526" s="98">
        <f t="shared" si="605"/>
        <v>53.435114503816791</v>
      </c>
      <c r="AJ526" s="332">
        <v>14000</v>
      </c>
      <c r="AK526" s="332">
        <v>14000</v>
      </c>
      <c r="AL526" s="332">
        <v>14000</v>
      </c>
      <c r="AM526" s="98">
        <f>AJ526+AK526+AL526</f>
        <v>42000</v>
      </c>
      <c r="AN526" s="96" t="e">
        <f t="shared" si="674"/>
        <v>#DIV/0!</v>
      </c>
      <c r="AP526" s="332">
        <v>10000</v>
      </c>
      <c r="AQ526" s="332">
        <v>7000</v>
      </c>
      <c r="AR526" s="332">
        <v>2000</v>
      </c>
      <c r="AS526" s="98">
        <f>AP526+AQ526+AR526</f>
        <v>19000</v>
      </c>
      <c r="AT526" s="96" t="e">
        <f t="shared" si="675"/>
        <v>#DIV/0!</v>
      </c>
      <c r="AV526" s="98">
        <f t="shared" si="612"/>
        <v>61000</v>
      </c>
      <c r="AW526" s="98">
        <f t="shared" si="613"/>
        <v>46.564885496183209</v>
      </c>
      <c r="AY526" s="98">
        <f t="shared" si="614"/>
        <v>131000</v>
      </c>
      <c r="AZ526" s="98">
        <f t="shared" si="615"/>
        <v>100</v>
      </c>
      <c r="BB526" s="98">
        <f t="shared" si="676"/>
        <v>0</v>
      </c>
      <c r="BC526" s="98">
        <f t="shared" si="677"/>
        <v>0</v>
      </c>
      <c r="BD526" s="98">
        <f t="shared" si="678"/>
        <v>131000</v>
      </c>
      <c r="BE526" s="483"/>
      <c r="BF526" s="90">
        <f t="shared" si="679"/>
        <v>0</v>
      </c>
    </row>
    <row r="527" spans="1:58" ht="30" customHeight="1" thickBot="1" x14ac:dyDescent="0.25">
      <c r="A527" s="12"/>
      <c r="B527" s="3"/>
      <c r="C527" s="3"/>
      <c r="D527" s="8"/>
      <c r="E527" s="7"/>
      <c r="F527" s="3"/>
      <c r="G527" s="4"/>
      <c r="H527" s="5"/>
      <c r="I527" s="6"/>
      <c r="J527" s="7"/>
      <c r="K527" s="59">
        <v>4</v>
      </c>
      <c r="L527" s="142"/>
      <c r="M527" s="8"/>
      <c r="N527" s="41" t="s">
        <v>67</v>
      </c>
      <c r="O527" s="98">
        <v>80000</v>
      </c>
      <c r="P527" s="98"/>
      <c r="Q527" s="98"/>
      <c r="R527" s="98"/>
      <c r="S527" s="332">
        <v>43000</v>
      </c>
      <c r="T527" s="98"/>
      <c r="U527" s="332">
        <v>7000</v>
      </c>
      <c r="V527" s="332">
        <v>2000</v>
      </c>
      <c r="W527" s="332">
        <v>2000</v>
      </c>
      <c r="X527" s="98">
        <f t="shared" si="599"/>
        <v>11000</v>
      </c>
      <c r="Y527" s="98">
        <f t="shared" si="600"/>
        <v>25.581395348837209</v>
      </c>
      <c r="AA527" s="332">
        <v>2000</v>
      </c>
      <c r="AB527" s="332">
        <v>2000</v>
      </c>
      <c r="AC527" s="332">
        <v>3000</v>
      </c>
      <c r="AD527" s="98">
        <f>AA527+AB527+AC527</f>
        <v>7000</v>
      </c>
      <c r="AE527" s="96" t="e">
        <f t="shared" si="673"/>
        <v>#DIV/0!</v>
      </c>
      <c r="AG527" s="98">
        <f t="shared" si="604"/>
        <v>18000</v>
      </c>
      <c r="AH527" s="98">
        <f t="shared" si="605"/>
        <v>41.860465116279073</v>
      </c>
      <c r="AJ527" s="332">
        <v>1000</v>
      </c>
      <c r="AK527" s="332">
        <v>2000</v>
      </c>
      <c r="AL527" s="332">
        <v>6000</v>
      </c>
      <c r="AM527" s="98">
        <f>AJ527+AK527+AL527</f>
        <v>9000</v>
      </c>
      <c r="AN527" s="96" t="e">
        <f t="shared" si="674"/>
        <v>#DIV/0!</v>
      </c>
      <c r="AP527" s="332">
        <v>5000</v>
      </c>
      <c r="AQ527" s="332">
        <v>7000</v>
      </c>
      <c r="AR527" s="332">
        <v>4000</v>
      </c>
      <c r="AS527" s="98">
        <f>AP527+AQ527+AR527</f>
        <v>16000</v>
      </c>
      <c r="AT527" s="96" t="e">
        <f t="shared" si="675"/>
        <v>#DIV/0!</v>
      </c>
      <c r="AV527" s="98">
        <f t="shared" si="612"/>
        <v>25000</v>
      </c>
      <c r="AW527" s="98">
        <f t="shared" si="613"/>
        <v>58.139534883720927</v>
      </c>
      <c r="AY527" s="98">
        <f t="shared" si="614"/>
        <v>43000</v>
      </c>
      <c r="AZ527" s="98">
        <f t="shared" si="615"/>
        <v>100</v>
      </c>
      <c r="BB527" s="98">
        <f t="shared" si="676"/>
        <v>0</v>
      </c>
      <c r="BC527" s="98">
        <f t="shared" si="677"/>
        <v>0</v>
      </c>
      <c r="BD527" s="98">
        <f t="shared" si="678"/>
        <v>43000</v>
      </c>
      <c r="BE527" s="483"/>
      <c r="BF527" s="90">
        <f t="shared" si="679"/>
        <v>0</v>
      </c>
    </row>
    <row r="528" spans="1:58" ht="30" customHeight="1" thickBot="1" x14ac:dyDescent="0.25">
      <c r="A528" s="12"/>
      <c r="B528" s="3"/>
      <c r="C528" s="3"/>
      <c r="D528" s="8"/>
      <c r="E528" s="7"/>
      <c r="F528" s="3"/>
      <c r="G528" s="4"/>
      <c r="H528" s="5"/>
      <c r="I528" s="6"/>
      <c r="J528" s="24" t="s">
        <v>68</v>
      </c>
      <c r="K528" s="27"/>
      <c r="L528" s="142"/>
      <c r="M528" s="8"/>
      <c r="N528" s="31" t="s">
        <v>32</v>
      </c>
      <c r="O528" s="97">
        <v>678000</v>
      </c>
      <c r="P528" s="97">
        <f>P529+P530+P531</f>
        <v>0</v>
      </c>
      <c r="Q528" s="193">
        <f>Q529+Q530+Q531</f>
        <v>0</v>
      </c>
      <c r="R528" s="194">
        <f>R529+R530+R531</f>
        <v>0</v>
      </c>
      <c r="S528" s="97">
        <f>S529+S530+S531</f>
        <v>931000</v>
      </c>
      <c r="T528" s="97"/>
      <c r="U528" s="97">
        <f>U529+U530+U531</f>
        <v>140000</v>
      </c>
      <c r="V528" s="97">
        <f>V529+V530+V531</f>
        <v>52000</v>
      </c>
      <c r="W528" s="97">
        <f>W529+W530+W531</f>
        <v>52000</v>
      </c>
      <c r="X528" s="97">
        <f t="shared" si="599"/>
        <v>244000</v>
      </c>
      <c r="Y528" s="97">
        <f t="shared" si="600"/>
        <v>26.208378088077335</v>
      </c>
      <c r="AA528" s="97">
        <f>AA529+AA530+AA531</f>
        <v>103000</v>
      </c>
      <c r="AB528" s="97">
        <f>AB529+AB530+AB531</f>
        <v>102000</v>
      </c>
      <c r="AC528" s="97">
        <f>AC529+AC530+AC531</f>
        <v>102000</v>
      </c>
      <c r="AD528" s="97">
        <f t="shared" si="661"/>
        <v>307000</v>
      </c>
      <c r="AE528" s="96" t="e">
        <f t="shared" si="673"/>
        <v>#DIV/0!</v>
      </c>
      <c r="AG528" s="97">
        <f t="shared" si="604"/>
        <v>551000</v>
      </c>
      <c r="AH528" s="97">
        <f t="shared" si="605"/>
        <v>59.183673469387756</v>
      </c>
      <c r="AJ528" s="97">
        <f>AJ529+AJ530+AJ531</f>
        <v>43000</v>
      </c>
      <c r="AK528" s="97">
        <f>AK529+AK530+AK531</f>
        <v>42000</v>
      </c>
      <c r="AL528" s="97">
        <f>AL529+AL530+AL531</f>
        <v>63000</v>
      </c>
      <c r="AM528" s="97">
        <f t="shared" si="663"/>
        <v>148000</v>
      </c>
      <c r="AN528" s="96" t="e">
        <f t="shared" si="674"/>
        <v>#DIV/0!</v>
      </c>
      <c r="AP528" s="97">
        <f>AP529+AP530+AP531</f>
        <v>82000</v>
      </c>
      <c r="AQ528" s="97">
        <f>AQ529+AQ530+AQ531</f>
        <v>83000</v>
      </c>
      <c r="AR528" s="97">
        <f>AR529+AR530+AR531</f>
        <v>67000</v>
      </c>
      <c r="AS528" s="97">
        <f t="shared" si="665"/>
        <v>232000</v>
      </c>
      <c r="AT528" s="96" t="e">
        <f t="shared" si="675"/>
        <v>#DIV/0!</v>
      </c>
      <c r="AV528" s="97">
        <f t="shared" si="612"/>
        <v>380000</v>
      </c>
      <c r="AW528" s="97">
        <f t="shared" si="613"/>
        <v>40.816326530612244</v>
      </c>
      <c r="AY528" s="97">
        <f t="shared" si="614"/>
        <v>931000</v>
      </c>
      <c r="AZ528" s="97">
        <f t="shared" si="615"/>
        <v>100</v>
      </c>
      <c r="BB528" s="44">
        <f t="shared" si="676"/>
        <v>0</v>
      </c>
      <c r="BC528" s="97">
        <f t="shared" si="677"/>
        <v>0</v>
      </c>
      <c r="BD528" s="97">
        <f t="shared" si="678"/>
        <v>931000</v>
      </c>
      <c r="BE528" s="483"/>
      <c r="BF528" s="90">
        <f t="shared" si="679"/>
        <v>0</v>
      </c>
    </row>
    <row r="529" spans="1:58" ht="30" customHeight="1" thickBot="1" x14ac:dyDescent="0.25">
      <c r="A529" s="12"/>
      <c r="B529" s="3"/>
      <c r="C529" s="3"/>
      <c r="D529" s="8"/>
      <c r="E529" s="7"/>
      <c r="F529" s="3"/>
      <c r="G529" s="4"/>
      <c r="H529" s="5"/>
      <c r="I529" s="6"/>
      <c r="J529" s="7"/>
      <c r="K529" s="59">
        <v>1</v>
      </c>
      <c r="L529" s="142"/>
      <c r="M529" s="8"/>
      <c r="N529" s="41" t="s">
        <v>31</v>
      </c>
      <c r="O529" s="98">
        <v>650000</v>
      </c>
      <c r="P529" s="98"/>
      <c r="Q529" s="98"/>
      <c r="R529" s="98"/>
      <c r="S529" s="332">
        <v>900000</v>
      </c>
      <c r="T529" s="98"/>
      <c r="U529" s="332">
        <v>135000</v>
      </c>
      <c r="V529" s="332">
        <v>50000</v>
      </c>
      <c r="W529" s="332">
        <v>50000</v>
      </c>
      <c r="X529" s="98">
        <f t="shared" si="599"/>
        <v>235000</v>
      </c>
      <c r="Y529" s="98">
        <f t="shared" si="600"/>
        <v>26.111111111111111</v>
      </c>
      <c r="AA529" s="332">
        <v>100000</v>
      </c>
      <c r="AB529" s="332">
        <v>100000</v>
      </c>
      <c r="AC529" s="332">
        <v>100000</v>
      </c>
      <c r="AD529" s="98">
        <f>AA529+AB529+AC529</f>
        <v>300000</v>
      </c>
      <c r="AE529" s="96" t="e">
        <f t="shared" si="673"/>
        <v>#DIV/0!</v>
      </c>
      <c r="AG529" s="98">
        <f t="shared" si="604"/>
        <v>535000</v>
      </c>
      <c r="AH529" s="98">
        <f t="shared" si="605"/>
        <v>59.444444444444443</v>
      </c>
      <c r="AJ529" s="332">
        <v>40000</v>
      </c>
      <c r="AK529" s="332">
        <v>40000</v>
      </c>
      <c r="AL529" s="332">
        <v>60000</v>
      </c>
      <c r="AM529" s="98">
        <f>AJ529+AK529+AL529</f>
        <v>140000</v>
      </c>
      <c r="AN529" s="96" t="e">
        <f t="shared" si="674"/>
        <v>#DIV/0!</v>
      </c>
      <c r="AP529" s="332">
        <v>80000</v>
      </c>
      <c r="AQ529" s="332">
        <v>80000</v>
      </c>
      <c r="AR529" s="332">
        <v>65000</v>
      </c>
      <c r="AS529" s="98">
        <f>AP529+AQ529+AR529</f>
        <v>225000</v>
      </c>
      <c r="AT529" s="96" t="e">
        <f t="shared" si="675"/>
        <v>#DIV/0!</v>
      </c>
      <c r="AV529" s="98">
        <f t="shared" si="612"/>
        <v>365000</v>
      </c>
      <c r="AW529" s="98">
        <f t="shared" si="613"/>
        <v>40.555555555555557</v>
      </c>
      <c r="AY529" s="98">
        <f t="shared" si="614"/>
        <v>900000</v>
      </c>
      <c r="AZ529" s="98">
        <f t="shared" si="615"/>
        <v>100</v>
      </c>
      <c r="BB529" s="98">
        <f t="shared" si="676"/>
        <v>0</v>
      </c>
      <c r="BC529" s="98">
        <f t="shared" si="677"/>
        <v>0</v>
      </c>
      <c r="BD529" s="98">
        <f t="shared" si="678"/>
        <v>900000</v>
      </c>
      <c r="BE529" s="483"/>
      <c r="BF529" s="90">
        <f t="shared" si="679"/>
        <v>0</v>
      </c>
    </row>
    <row r="530" spans="1:58" ht="30" customHeight="1" thickBot="1" x14ac:dyDescent="0.25">
      <c r="A530" s="12"/>
      <c r="B530" s="3"/>
      <c r="C530" s="3"/>
      <c r="D530" s="8"/>
      <c r="E530" s="7"/>
      <c r="F530" s="3"/>
      <c r="G530" s="4"/>
      <c r="H530" s="5"/>
      <c r="I530" s="6"/>
      <c r="J530" s="7"/>
      <c r="K530" s="59">
        <v>2</v>
      </c>
      <c r="L530" s="142"/>
      <c r="M530" s="8"/>
      <c r="N530" s="41" t="s">
        <v>53</v>
      </c>
      <c r="O530" s="98">
        <v>16000</v>
      </c>
      <c r="P530" s="98"/>
      <c r="Q530" s="98"/>
      <c r="R530" s="98"/>
      <c r="S530" s="332">
        <v>27000</v>
      </c>
      <c r="T530" s="98"/>
      <c r="U530" s="332">
        <v>4000</v>
      </c>
      <c r="V530" s="332">
        <v>2000</v>
      </c>
      <c r="W530" s="332">
        <v>2000</v>
      </c>
      <c r="X530" s="98">
        <f t="shared" si="599"/>
        <v>8000</v>
      </c>
      <c r="Y530" s="98">
        <f t="shared" si="600"/>
        <v>29.62962962962963</v>
      </c>
      <c r="AA530" s="332">
        <v>3000</v>
      </c>
      <c r="AB530" s="332">
        <v>2000</v>
      </c>
      <c r="AC530" s="332">
        <v>2000</v>
      </c>
      <c r="AD530" s="98">
        <f>AA530+AB530+AC530</f>
        <v>7000</v>
      </c>
      <c r="AE530" s="96" t="e">
        <f t="shared" si="673"/>
        <v>#DIV/0!</v>
      </c>
      <c r="AG530" s="98">
        <f t="shared" si="604"/>
        <v>15000</v>
      </c>
      <c r="AH530" s="98">
        <f t="shared" si="605"/>
        <v>55.555555555555557</v>
      </c>
      <c r="AJ530" s="332">
        <v>2000</v>
      </c>
      <c r="AK530" s="332">
        <v>2000</v>
      </c>
      <c r="AL530" s="332">
        <v>2000</v>
      </c>
      <c r="AM530" s="98">
        <f>AJ530+AK530+AL530</f>
        <v>6000</v>
      </c>
      <c r="AN530" s="96" t="e">
        <f t="shared" si="674"/>
        <v>#DIV/0!</v>
      </c>
      <c r="AP530" s="332">
        <v>2000</v>
      </c>
      <c r="AQ530" s="332">
        <v>2000</v>
      </c>
      <c r="AR530" s="332">
        <v>2000</v>
      </c>
      <c r="AS530" s="98">
        <f>AP530+AQ530+AR530</f>
        <v>6000</v>
      </c>
      <c r="AT530" s="96" t="e">
        <f t="shared" si="675"/>
        <v>#DIV/0!</v>
      </c>
      <c r="AV530" s="98">
        <f t="shared" si="612"/>
        <v>12000</v>
      </c>
      <c r="AW530" s="98">
        <f t="shared" si="613"/>
        <v>44.444444444444443</v>
      </c>
      <c r="AY530" s="98">
        <f t="shared" si="614"/>
        <v>27000</v>
      </c>
      <c r="AZ530" s="98">
        <f t="shared" si="615"/>
        <v>100</v>
      </c>
      <c r="BB530" s="98">
        <f t="shared" si="676"/>
        <v>0</v>
      </c>
      <c r="BC530" s="98">
        <f t="shared" si="677"/>
        <v>0</v>
      </c>
      <c r="BD530" s="98">
        <f t="shared" si="678"/>
        <v>27000</v>
      </c>
      <c r="BE530" s="483"/>
      <c r="BF530" s="90">
        <f t="shared" si="679"/>
        <v>0</v>
      </c>
    </row>
    <row r="531" spans="1:58" ht="30" customHeight="1" x14ac:dyDescent="0.2">
      <c r="A531" s="12"/>
      <c r="B531" s="3"/>
      <c r="C531" s="3"/>
      <c r="D531" s="8"/>
      <c r="E531" s="7"/>
      <c r="F531" s="3"/>
      <c r="G531" s="4"/>
      <c r="H531" s="5"/>
      <c r="I531" s="6"/>
      <c r="J531" s="7"/>
      <c r="K531" s="59">
        <v>4</v>
      </c>
      <c r="L531" s="142"/>
      <c r="M531" s="8"/>
      <c r="N531" s="41" t="s">
        <v>67</v>
      </c>
      <c r="O531" s="98">
        <v>12000</v>
      </c>
      <c r="P531" s="98"/>
      <c r="Q531" s="98"/>
      <c r="R531" s="98"/>
      <c r="S531" s="332">
        <v>4000</v>
      </c>
      <c r="T531" s="98"/>
      <c r="U531" s="332">
        <v>1000</v>
      </c>
      <c r="V531" s="332">
        <v>0</v>
      </c>
      <c r="W531" s="332"/>
      <c r="X531" s="98">
        <f t="shared" si="599"/>
        <v>1000</v>
      </c>
      <c r="Y531" s="98">
        <f t="shared" si="600"/>
        <v>25</v>
      </c>
      <c r="AA531" s="332">
        <v>0</v>
      </c>
      <c r="AB531" s="332">
        <v>0</v>
      </c>
      <c r="AC531" s="332">
        <v>0</v>
      </c>
      <c r="AD531" s="98">
        <f>AA531+AB531+AC531</f>
        <v>0</v>
      </c>
      <c r="AE531" s="96" t="e">
        <f t="shared" si="673"/>
        <v>#DIV/0!</v>
      </c>
      <c r="AG531" s="98">
        <f t="shared" si="604"/>
        <v>1000</v>
      </c>
      <c r="AH531" s="98">
        <f t="shared" si="605"/>
        <v>25</v>
      </c>
      <c r="AJ531" s="332">
        <v>1000</v>
      </c>
      <c r="AK531" s="332">
        <v>0</v>
      </c>
      <c r="AL531" s="332">
        <v>1000</v>
      </c>
      <c r="AM531" s="98">
        <f>AJ531+AK531+AL531</f>
        <v>2000</v>
      </c>
      <c r="AN531" s="96" t="e">
        <f t="shared" si="674"/>
        <v>#DIV/0!</v>
      </c>
      <c r="AP531" s="332">
        <v>0</v>
      </c>
      <c r="AQ531" s="332">
        <v>1000</v>
      </c>
      <c r="AR531" s="332">
        <v>0</v>
      </c>
      <c r="AS531" s="98">
        <f>AP531+AQ531+AR531</f>
        <v>1000</v>
      </c>
      <c r="AT531" s="96" t="e">
        <f t="shared" si="675"/>
        <v>#DIV/0!</v>
      </c>
      <c r="AV531" s="98">
        <f t="shared" si="612"/>
        <v>3000</v>
      </c>
      <c r="AW531" s="98">
        <f t="shared" si="613"/>
        <v>75</v>
      </c>
      <c r="AY531" s="98">
        <f t="shared" si="614"/>
        <v>4000</v>
      </c>
      <c r="AZ531" s="98">
        <f t="shared" si="615"/>
        <v>100</v>
      </c>
      <c r="BB531" s="98">
        <f t="shared" si="676"/>
        <v>0</v>
      </c>
      <c r="BC531" s="98">
        <f t="shared" si="677"/>
        <v>0</v>
      </c>
      <c r="BD531" s="98">
        <f t="shared" si="678"/>
        <v>4000</v>
      </c>
      <c r="BE531" s="483"/>
      <c r="BF531" s="90">
        <f t="shared" si="679"/>
        <v>0</v>
      </c>
    </row>
    <row r="532" spans="1:58" ht="30" customHeight="1" x14ac:dyDescent="0.2">
      <c r="A532" s="12"/>
      <c r="B532" s="3"/>
      <c r="C532" s="3"/>
      <c r="D532" s="8"/>
      <c r="E532" s="7"/>
      <c r="F532" s="3"/>
      <c r="G532" s="4"/>
      <c r="H532" s="5"/>
      <c r="I532" s="6"/>
      <c r="J532" s="24" t="s">
        <v>69</v>
      </c>
      <c r="K532" s="27"/>
      <c r="L532" s="142"/>
      <c r="M532" s="8"/>
      <c r="N532" s="31" t="s">
        <v>16</v>
      </c>
      <c r="O532" s="44">
        <v>68000</v>
      </c>
      <c r="P532" s="97">
        <f>P533+P534+P535+P536</f>
        <v>0</v>
      </c>
      <c r="Q532" s="193">
        <f>Q533+Q534+Q535+Q536</f>
        <v>0</v>
      </c>
      <c r="R532" s="194">
        <f>R533+R534+R535+R536</f>
        <v>0</v>
      </c>
      <c r="S532" s="97">
        <f>S533+S534+S535+S536</f>
        <v>50000</v>
      </c>
      <c r="T532" s="97"/>
      <c r="U532" s="97">
        <f>U533+U534+U535+U536</f>
        <v>7000</v>
      </c>
      <c r="V532" s="97">
        <f>V533+V534+V535+V536</f>
        <v>1000</v>
      </c>
      <c r="W532" s="97">
        <f>W533+W534+W535+W536</f>
        <v>2000</v>
      </c>
      <c r="X532" s="97">
        <f t="shared" si="599"/>
        <v>10000</v>
      </c>
      <c r="Y532" s="97">
        <f t="shared" si="600"/>
        <v>20</v>
      </c>
      <c r="AA532" s="97">
        <f>AA533+AA534+AA535+AA536</f>
        <v>3000</v>
      </c>
      <c r="AB532" s="97">
        <f>AB533+AB534+AB535+AB536</f>
        <v>4000</v>
      </c>
      <c r="AC532" s="97">
        <f>AC533+AC534+AC535+AC536</f>
        <v>4000</v>
      </c>
      <c r="AD532" s="97">
        <f t="shared" si="661"/>
        <v>11000</v>
      </c>
      <c r="AE532" s="97">
        <f>AD532/(S532/100)</f>
        <v>22</v>
      </c>
      <c r="AG532" s="97">
        <f t="shared" si="604"/>
        <v>21000</v>
      </c>
      <c r="AH532" s="97">
        <f t="shared" si="605"/>
        <v>42</v>
      </c>
      <c r="AJ532" s="97">
        <f>AJ533+AJ534+AJ535+AJ536</f>
        <v>4000</v>
      </c>
      <c r="AK532" s="97">
        <f>AK533+AK534+AK535+AK536</f>
        <v>4000</v>
      </c>
      <c r="AL532" s="97">
        <f>AL533+AL534+AL535+AL536</f>
        <v>5000</v>
      </c>
      <c r="AM532" s="97">
        <f t="shared" si="663"/>
        <v>13000</v>
      </c>
      <c r="AN532" s="97">
        <f>AM532/(S532/100)</f>
        <v>26</v>
      </c>
      <c r="AP532" s="97">
        <f>AP533+AP534+AP535+AP536</f>
        <v>6000</v>
      </c>
      <c r="AQ532" s="97">
        <f>AQ533+AQ534+AQ535+AQ536</f>
        <v>6000</v>
      </c>
      <c r="AR532" s="97">
        <f>AR533+AR534+AR535+AR536</f>
        <v>4000</v>
      </c>
      <c r="AS532" s="97">
        <f t="shared" si="665"/>
        <v>16000</v>
      </c>
      <c r="AT532" s="97">
        <f>AS532/(S532/100)</f>
        <v>32</v>
      </c>
      <c r="AV532" s="97">
        <f t="shared" si="612"/>
        <v>29000</v>
      </c>
      <c r="AW532" s="97">
        <f t="shared" si="613"/>
        <v>58</v>
      </c>
      <c r="AY532" s="97">
        <f t="shared" si="614"/>
        <v>50000</v>
      </c>
      <c r="AZ532" s="97">
        <f t="shared" si="615"/>
        <v>100</v>
      </c>
      <c r="BB532" s="44">
        <f t="shared" si="676"/>
        <v>0</v>
      </c>
      <c r="BC532" s="97">
        <f t="shared" si="677"/>
        <v>0</v>
      </c>
      <c r="BD532" s="97">
        <f t="shared" si="678"/>
        <v>50000</v>
      </c>
      <c r="BE532" s="483"/>
      <c r="BF532" s="90">
        <f t="shared" si="679"/>
        <v>0</v>
      </c>
    </row>
    <row r="533" spans="1:58" ht="30" customHeight="1" x14ac:dyDescent="0.2">
      <c r="A533" s="12"/>
      <c r="B533" s="3"/>
      <c r="C533" s="3"/>
      <c r="D533" s="8"/>
      <c r="E533" s="7"/>
      <c r="F533" s="3"/>
      <c r="G533" s="4"/>
      <c r="H533" s="5"/>
      <c r="I533" s="6"/>
      <c r="J533" s="7"/>
      <c r="K533" s="59">
        <v>2</v>
      </c>
      <c r="L533" s="142"/>
      <c r="M533" s="8"/>
      <c r="N533" s="41" t="s">
        <v>17</v>
      </c>
      <c r="O533" s="45">
        <v>3000</v>
      </c>
      <c r="P533" s="98"/>
      <c r="Q533" s="98"/>
      <c r="R533" s="98"/>
      <c r="S533" s="332">
        <v>7000</v>
      </c>
      <c r="T533" s="98"/>
      <c r="U533" s="332">
        <v>1000</v>
      </c>
      <c r="V533" s="332">
        <v>0</v>
      </c>
      <c r="W533" s="332">
        <v>0</v>
      </c>
      <c r="X533" s="98">
        <f t="shared" si="599"/>
        <v>1000</v>
      </c>
      <c r="Y533" s="98">
        <f t="shared" si="600"/>
        <v>14.285714285714286</v>
      </c>
      <c r="AA533" s="332">
        <v>1000</v>
      </c>
      <c r="AB533" s="332">
        <v>1000</v>
      </c>
      <c r="AC533" s="332">
        <v>1000</v>
      </c>
      <c r="AD533" s="98">
        <f t="shared" si="661"/>
        <v>3000</v>
      </c>
      <c r="AE533" s="98">
        <f>AD533/(S533/100)</f>
        <v>42.857142857142854</v>
      </c>
      <c r="AG533" s="98">
        <f t="shared" si="604"/>
        <v>4000</v>
      </c>
      <c r="AH533" s="98">
        <f t="shared" si="605"/>
        <v>57.142857142857146</v>
      </c>
      <c r="AJ533" s="332">
        <v>1000</v>
      </c>
      <c r="AK533" s="332">
        <v>1000</v>
      </c>
      <c r="AL533" s="332">
        <v>1000</v>
      </c>
      <c r="AM533" s="98">
        <f t="shared" si="663"/>
        <v>3000</v>
      </c>
      <c r="AN533" s="98">
        <f>AM533/(S533/100)</f>
        <v>42.857142857142854</v>
      </c>
      <c r="AP533" s="332">
        <v>0</v>
      </c>
      <c r="AQ533" s="332">
        <v>0</v>
      </c>
      <c r="AR533" s="332">
        <v>0</v>
      </c>
      <c r="AS533" s="98">
        <f t="shared" si="665"/>
        <v>0</v>
      </c>
      <c r="AT533" s="98">
        <f>AS533/(S533/100)</f>
        <v>0</v>
      </c>
      <c r="AV533" s="98">
        <f t="shared" si="612"/>
        <v>3000</v>
      </c>
      <c r="AW533" s="98">
        <f t="shared" si="613"/>
        <v>42.857142857142854</v>
      </c>
      <c r="AY533" s="98">
        <f t="shared" si="614"/>
        <v>7000</v>
      </c>
      <c r="AZ533" s="98">
        <f t="shared" si="615"/>
        <v>100</v>
      </c>
      <c r="BB533" s="98">
        <f t="shared" si="676"/>
        <v>0</v>
      </c>
      <c r="BC533" s="98">
        <f t="shared" si="677"/>
        <v>0</v>
      </c>
      <c r="BD533" s="98">
        <f t="shared" si="678"/>
        <v>7000</v>
      </c>
      <c r="BE533" s="483"/>
      <c r="BF533" s="90">
        <f t="shared" si="679"/>
        <v>0</v>
      </c>
    </row>
    <row r="534" spans="1:58" ht="30" customHeight="1" x14ac:dyDescent="0.2">
      <c r="A534" s="12"/>
      <c r="B534" s="3"/>
      <c r="C534" s="3"/>
      <c r="D534" s="8"/>
      <c r="E534" s="7"/>
      <c r="F534" s="3"/>
      <c r="G534" s="4"/>
      <c r="H534" s="5"/>
      <c r="I534" s="6"/>
      <c r="J534" s="7"/>
      <c r="K534" s="59">
        <v>3</v>
      </c>
      <c r="L534" s="142"/>
      <c r="M534" s="8"/>
      <c r="N534" s="41" t="s">
        <v>18</v>
      </c>
      <c r="O534" s="45">
        <v>50000</v>
      </c>
      <c r="P534" s="98"/>
      <c r="Q534" s="98"/>
      <c r="R534" s="98"/>
      <c r="S534" s="332">
        <v>38000</v>
      </c>
      <c r="T534" s="98"/>
      <c r="U534" s="332">
        <v>6000</v>
      </c>
      <c r="V534" s="332">
        <v>0</v>
      </c>
      <c r="W534" s="332">
        <v>0</v>
      </c>
      <c r="X534" s="98">
        <f t="shared" si="599"/>
        <v>6000</v>
      </c>
      <c r="Y534" s="98">
        <f t="shared" si="600"/>
        <v>15.789473684210526</v>
      </c>
      <c r="AA534" s="332">
        <v>2000</v>
      </c>
      <c r="AB534" s="332">
        <v>2000</v>
      </c>
      <c r="AC534" s="332">
        <v>2000</v>
      </c>
      <c r="AD534" s="98">
        <f t="shared" si="661"/>
        <v>6000</v>
      </c>
      <c r="AE534" s="98">
        <f>AD534/(S534/100)</f>
        <v>15.789473684210526</v>
      </c>
      <c r="AG534" s="98">
        <f t="shared" si="604"/>
        <v>12000</v>
      </c>
      <c r="AH534" s="98">
        <f t="shared" si="605"/>
        <v>31.578947368421051</v>
      </c>
      <c r="AJ534" s="332">
        <v>3000</v>
      </c>
      <c r="AK534" s="332">
        <v>3000</v>
      </c>
      <c r="AL534" s="332">
        <v>4000</v>
      </c>
      <c r="AM534" s="98">
        <f t="shared" si="663"/>
        <v>10000</v>
      </c>
      <c r="AN534" s="98">
        <f>AM534/(S534/100)</f>
        <v>26.315789473684209</v>
      </c>
      <c r="AP534" s="332">
        <v>6000</v>
      </c>
      <c r="AQ534" s="332">
        <v>6000</v>
      </c>
      <c r="AR534" s="332">
        <v>4000</v>
      </c>
      <c r="AS534" s="98">
        <f t="shared" si="665"/>
        <v>16000</v>
      </c>
      <c r="AT534" s="98">
        <f>AS534/(S534/100)</f>
        <v>42.10526315789474</v>
      </c>
      <c r="AV534" s="98">
        <f t="shared" si="612"/>
        <v>26000</v>
      </c>
      <c r="AW534" s="98">
        <f t="shared" si="613"/>
        <v>68.421052631578945</v>
      </c>
      <c r="AY534" s="98">
        <f t="shared" si="614"/>
        <v>38000</v>
      </c>
      <c r="AZ534" s="98">
        <f t="shared" si="615"/>
        <v>100</v>
      </c>
      <c r="BB534" s="98">
        <f t="shared" si="676"/>
        <v>0</v>
      </c>
      <c r="BC534" s="98">
        <f t="shared" si="677"/>
        <v>0</v>
      </c>
      <c r="BD534" s="98">
        <f t="shared" si="678"/>
        <v>38000</v>
      </c>
      <c r="BE534" s="483"/>
      <c r="BF534" s="90">
        <f t="shared" si="679"/>
        <v>0</v>
      </c>
    </row>
    <row r="535" spans="1:58" ht="30" customHeight="1" x14ac:dyDescent="0.2">
      <c r="A535" s="12"/>
      <c r="B535" s="3"/>
      <c r="C535" s="3"/>
      <c r="D535" s="8"/>
      <c r="E535" s="7"/>
      <c r="F535" s="3"/>
      <c r="G535" s="4"/>
      <c r="H535" s="5"/>
      <c r="I535" s="6"/>
      <c r="J535" s="7"/>
      <c r="K535" s="59">
        <v>5</v>
      </c>
      <c r="L535" s="142"/>
      <c r="M535" s="8"/>
      <c r="N535" s="41" t="s">
        <v>19</v>
      </c>
      <c r="O535" s="45">
        <v>2000</v>
      </c>
      <c r="P535" s="98"/>
      <c r="Q535" s="98"/>
      <c r="R535" s="98"/>
      <c r="S535" s="332">
        <v>2000</v>
      </c>
      <c r="T535" s="98"/>
      <c r="U535" s="332">
        <v>0</v>
      </c>
      <c r="V535" s="332">
        <v>1000</v>
      </c>
      <c r="W535" s="332">
        <v>1000</v>
      </c>
      <c r="X535" s="98">
        <f t="shared" si="599"/>
        <v>2000</v>
      </c>
      <c r="Y535" s="98">
        <f t="shared" si="600"/>
        <v>100</v>
      </c>
      <c r="AA535" s="332"/>
      <c r="AB535" s="332"/>
      <c r="AC535" s="332"/>
      <c r="AD535" s="98">
        <f t="shared" si="661"/>
        <v>0</v>
      </c>
      <c r="AE535" s="98">
        <f>AD535/(S535/100)</f>
        <v>0</v>
      </c>
      <c r="AG535" s="98">
        <f t="shared" si="604"/>
        <v>2000</v>
      </c>
      <c r="AH535" s="98">
        <f t="shared" si="605"/>
        <v>100</v>
      </c>
      <c r="AJ535" s="332"/>
      <c r="AK535" s="332"/>
      <c r="AL535" s="332"/>
      <c r="AM535" s="98">
        <f t="shared" si="663"/>
        <v>0</v>
      </c>
      <c r="AN535" s="98">
        <f>AM535/(S535/100)</f>
        <v>0</v>
      </c>
      <c r="AP535" s="332"/>
      <c r="AQ535" s="332"/>
      <c r="AR535" s="332"/>
      <c r="AS535" s="98">
        <f t="shared" si="665"/>
        <v>0</v>
      </c>
      <c r="AT535" s="98">
        <f>AS535/(S535/100)</f>
        <v>0</v>
      </c>
      <c r="AV535" s="98">
        <f t="shared" si="612"/>
        <v>0</v>
      </c>
      <c r="AW535" s="98">
        <f t="shared" si="613"/>
        <v>0</v>
      </c>
      <c r="AY535" s="98">
        <f t="shared" si="614"/>
        <v>2000</v>
      </c>
      <c r="AZ535" s="98">
        <f t="shared" si="615"/>
        <v>100</v>
      </c>
      <c r="BB535" s="98">
        <f t="shared" si="676"/>
        <v>0</v>
      </c>
      <c r="BC535" s="98">
        <f t="shared" si="677"/>
        <v>0</v>
      </c>
      <c r="BD535" s="98">
        <f t="shared" si="678"/>
        <v>2000</v>
      </c>
      <c r="BE535" s="483"/>
      <c r="BF535" s="90">
        <f t="shared" si="679"/>
        <v>0</v>
      </c>
    </row>
    <row r="536" spans="1:58" ht="30" customHeight="1" x14ac:dyDescent="0.2">
      <c r="A536" s="12"/>
      <c r="B536" s="3"/>
      <c r="C536" s="3"/>
      <c r="D536" s="8"/>
      <c r="E536" s="7"/>
      <c r="F536" s="3"/>
      <c r="G536" s="4"/>
      <c r="H536" s="5"/>
      <c r="I536" s="6"/>
      <c r="J536" s="7"/>
      <c r="K536" s="59">
        <v>7</v>
      </c>
      <c r="L536" s="142"/>
      <c r="M536" s="8"/>
      <c r="N536" s="41" t="s">
        <v>110</v>
      </c>
      <c r="O536" s="45">
        <v>13000</v>
      </c>
      <c r="P536" s="98"/>
      <c r="Q536" s="98"/>
      <c r="R536" s="98"/>
      <c r="S536" s="332">
        <v>3000</v>
      </c>
      <c r="T536" s="98"/>
      <c r="U536" s="332">
        <v>0</v>
      </c>
      <c r="V536" s="332">
        <v>0</v>
      </c>
      <c r="W536" s="332">
        <v>1000</v>
      </c>
      <c r="X536" s="98">
        <f t="shared" si="599"/>
        <v>1000</v>
      </c>
      <c r="Y536" s="98">
        <f t="shared" si="600"/>
        <v>33.333333333333336</v>
      </c>
      <c r="AA536" s="332">
        <v>0</v>
      </c>
      <c r="AB536" s="332">
        <v>1000</v>
      </c>
      <c r="AC536" s="332">
        <v>1000</v>
      </c>
      <c r="AD536" s="98">
        <f t="shared" si="661"/>
        <v>2000</v>
      </c>
      <c r="AE536" s="98">
        <f>AD536/(S536/100)</f>
        <v>66.666666666666671</v>
      </c>
      <c r="AG536" s="98">
        <f t="shared" si="604"/>
        <v>3000</v>
      </c>
      <c r="AH536" s="98">
        <f t="shared" si="605"/>
        <v>100</v>
      </c>
      <c r="AJ536" s="332"/>
      <c r="AK536" s="332"/>
      <c r="AL536" s="332"/>
      <c r="AM536" s="98">
        <f t="shared" si="663"/>
        <v>0</v>
      </c>
      <c r="AN536" s="98">
        <f>AM536/(S536/100)</f>
        <v>0</v>
      </c>
      <c r="AP536" s="332"/>
      <c r="AQ536" s="332"/>
      <c r="AR536" s="332"/>
      <c r="AS536" s="98">
        <f t="shared" si="665"/>
        <v>0</v>
      </c>
      <c r="AT536" s="98">
        <f>AS536/(S536/100)</f>
        <v>0</v>
      </c>
      <c r="AV536" s="98">
        <f t="shared" si="612"/>
        <v>0</v>
      </c>
      <c r="AW536" s="98">
        <f t="shared" si="613"/>
        <v>0</v>
      </c>
      <c r="AY536" s="98">
        <f t="shared" si="614"/>
        <v>3000</v>
      </c>
      <c r="AZ536" s="98">
        <f t="shared" si="615"/>
        <v>100</v>
      </c>
      <c r="BB536" s="98">
        <f t="shared" si="676"/>
        <v>0</v>
      </c>
      <c r="BC536" s="98">
        <f t="shared" si="677"/>
        <v>0</v>
      </c>
      <c r="BD536" s="98">
        <f t="shared" si="678"/>
        <v>3000</v>
      </c>
      <c r="BE536" s="483"/>
      <c r="BF536" s="90">
        <f t="shared" si="679"/>
        <v>0</v>
      </c>
    </row>
    <row r="537" spans="1:58" ht="30" customHeight="1" x14ac:dyDescent="0.2">
      <c r="A537" s="12"/>
      <c r="B537" s="3"/>
      <c r="C537" s="3"/>
      <c r="D537" s="8"/>
      <c r="E537" s="7"/>
      <c r="F537" s="3"/>
      <c r="G537" s="21"/>
      <c r="H537" s="71" t="s">
        <v>72</v>
      </c>
      <c r="I537" s="66"/>
      <c r="J537" s="67"/>
      <c r="K537" s="170"/>
      <c r="L537" s="146"/>
      <c r="M537" s="116"/>
      <c r="N537" s="69" t="s">
        <v>100</v>
      </c>
      <c r="O537" s="70">
        <v>26000</v>
      </c>
      <c r="P537" s="103">
        <f t="shared" ref="P537:W538" si="680">P538</f>
        <v>0</v>
      </c>
      <c r="Q537" s="200">
        <f t="shared" si="680"/>
        <v>0</v>
      </c>
      <c r="R537" s="201">
        <f t="shared" si="680"/>
        <v>0</v>
      </c>
      <c r="S537" s="103">
        <f t="shared" si="680"/>
        <v>25000</v>
      </c>
      <c r="T537" s="103"/>
      <c r="U537" s="103">
        <f t="shared" si="680"/>
        <v>4000</v>
      </c>
      <c r="V537" s="103">
        <f t="shared" si="680"/>
        <v>1000</v>
      </c>
      <c r="W537" s="103">
        <f t="shared" si="680"/>
        <v>1000</v>
      </c>
      <c r="X537" s="103">
        <f>X538</f>
        <v>6000</v>
      </c>
      <c r="Y537" s="103">
        <f t="shared" ref="Y537:Y543" si="681">X537/(S537/100)</f>
        <v>24</v>
      </c>
      <c r="AA537" s="103">
        <f t="shared" ref="AA537:AC538" si="682">AA538</f>
        <v>2000</v>
      </c>
      <c r="AB537" s="103">
        <f t="shared" si="682"/>
        <v>2000</v>
      </c>
      <c r="AC537" s="103">
        <f t="shared" si="682"/>
        <v>3000</v>
      </c>
      <c r="AD537" s="103">
        <f>AD538</f>
        <v>7000</v>
      </c>
      <c r="AE537" s="103">
        <f t="shared" ref="AE537:AE543" si="683">AD537/(S537/100)</f>
        <v>28</v>
      </c>
      <c r="AG537" s="103">
        <f t="shared" ref="AG537:AG543" si="684">X537+AD537</f>
        <v>13000</v>
      </c>
      <c r="AH537" s="103">
        <f t="shared" ref="AH537:AH543" si="685">AG537/(S537/100)</f>
        <v>52</v>
      </c>
      <c r="AJ537" s="103">
        <f t="shared" ref="AJ537:AL538" si="686">AJ538</f>
        <v>4000</v>
      </c>
      <c r="AK537" s="103">
        <f t="shared" si="686"/>
        <v>3000</v>
      </c>
      <c r="AL537" s="103">
        <f t="shared" si="686"/>
        <v>2000</v>
      </c>
      <c r="AM537" s="103">
        <f>AM538</f>
        <v>9000</v>
      </c>
      <c r="AN537" s="103">
        <f t="shared" ref="AN537:AN543" si="687">AM537/(S537/100)</f>
        <v>36</v>
      </c>
      <c r="AP537" s="103">
        <f t="shared" ref="AP537:AR538" si="688">AP538</f>
        <v>1000</v>
      </c>
      <c r="AQ537" s="103">
        <f t="shared" si="688"/>
        <v>1000</v>
      </c>
      <c r="AR537" s="103">
        <f t="shared" si="688"/>
        <v>1000</v>
      </c>
      <c r="AS537" s="103">
        <f>AS538</f>
        <v>3000</v>
      </c>
      <c r="AT537" s="103">
        <f t="shared" ref="AT537:AT543" si="689">AS537/(S537/100)</f>
        <v>12</v>
      </c>
      <c r="AV537" s="103">
        <f>AV538</f>
        <v>12000</v>
      </c>
      <c r="AW537" s="103">
        <f t="shared" ref="AW537:AW543" si="690">AV537/(S537/100)</f>
        <v>48</v>
      </c>
      <c r="AY537" s="103">
        <f t="shared" ref="AY537:AY543" si="691">AG537+AV537</f>
        <v>25000</v>
      </c>
      <c r="AZ537" s="103">
        <f t="shared" ref="AZ537:AZ543" si="692">AY537/(S537/100)</f>
        <v>100</v>
      </c>
      <c r="BB537" s="103">
        <f t="shared" si="676"/>
        <v>0</v>
      </c>
      <c r="BC537" s="98">
        <f t="shared" si="677"/>
        <v>0</v>
      </c>
      <c r="BD537" s="103">
        <f t="shared" si="678"/>
        <v>25000</v>
      </c>
      <c r="BE537" s="483"/>
      <c r="BF537" s="90">
        <f t="shared" si="679"/>
        <v>0</v>
      </c>
    </row>
    <row r="538" spans="1:58" ht="30" customHeight="1" x14ac:dyDescent="0.2">
      <c r="A538" s="12"/>
      <c r="B538" s="3"/>
      <c r="C538" s="3"/>
      <c r="D538" s="8"/>
      <c r="E538" s="7"/>
      <c r="F538" s="3"/>
      <c r="G538" s="4"/>
      <c r="H538" s="5"/>
      <c r="I538" s="23">
        <v>2</v>
      </c>
      <c r="J538" s="7"/>
      <c r="K538" s="27"/>
      <c r="L538" s="142"/>
      <c r="M538" s="8"/>
      <c r="N538" s="30" t="s">
        <v>126</v>
      </c>
      <c r="O538" s="46">
        <v>26000</v>
      </c>
      <c r="P538" s="100">
        <f t="shared" si="680"/>
        <v>0</v>
      </c>
      <c r="Q538" s="202">
        <f t="shared" si="680"/>
        <v>0</v>
      </c>
      <c r="R538" s="203">
        <f t="shared" si="680"/>
        <v>0</v>
      </c>
      <c r="S538" s="100">
        <f t="shared" si="680"/>
        <v>25000</v>
      </c>
      <c r="T538" s="100"/>
      <c r="U538" s="100">
        <f t="shared" si="680"/>
        <v>4000</v>
      </c>
      <c r="V538" s="100">
        <f t="shared" si="680"/>
        <v>1000</v>
      </c>
      <c r="W538" s="100">
        <f t="shared" si="680"/>
        <v>1000</v>
      </c>
      <c r="X538" s="100">
        <f t="shared" ref="X538:X543" si="693">SUM(U538:W538)</f>
        <v>6000</v>
      </c>
      <c r="Y538" s="100">
        <f t="shared" si="681"/>
        <v>24</v>
      </c>
      <c r="AA538" s="100">
        <f t="shared" si="682"/>
        <v>2000</v>
      </c>
      <c r="AB538" s="100">
        <f t="shared" si="682"/>
        <v>2000</v>
      </c>
      <c r="AC538" s="100">
        <f t="shared" si="682"/>
        <v>3000</v>
      </c>
      <c r="AD538" s="100">
        <f t="shared" ref="AD538:AD543" si="694">SUM(AA538:AC538)</f>
        <v>7000</v>
      </c>
      <c r="AE538" s="100">
        <f t="shared" si="683"/>
        <v>28</v>
      </c>
      <c r="AG538" s="100">
        <f t="shared" si="684"/>
        <v>13000</v>
      </c>
      <c r="AH538" s="100">
        <f t="shared" si="685"/>
        <v>52</v>
      </c>
      <c r="AJ538" s="100">
        <f t="shared" si="686"/>
        <v>4000</v>
      </c>
      <c r="AK538" s="100">
        <f t="shared" si="686"/>
        <v>3000</v>
      </c>
      <c r="AL538" s="100">
        <f t="shared" si="686"/>
        <v>2000</v>
      </c>
      <c r="AM538" s="100">
        <f t="shared" ref="AM538:AM543" si="695">SUM(AJ538:AL538)</f>
        <v>9000</v>
      </c>
      <c r="AN538" s="100">
        <f t="shared" si="687"/>
        <v>36</v>
      </c>
      <c r="AP538" s="100">
        <f t="shared" si="688"/>
        <v>1000</v>
      </c>
      <c r="AQ538" s="100">
        <f t="shared" si="688"/>
        <v>1000</v>
      </c>
      <c r="AR538" s="100">
        <f t="shared" si="688"/>
        <v>1000</v>
      </c>
      <c r="AS538" s="100">
        <f t="shared" ref="AS538:AS543" si="696">SUM(AP538:AR538)</f>
        <v>3000</v>
      </c>
      <c r="AT538" s="100">
        <f t="shared" si="689"/>
        <v>12</v>
      </c>
      <c r="AV538" s="100">
        <f t="shared" ref="AV538:AV543" si="697">AM538+AS538</f>
        <v>12000</v>
      </c>
      <c r="AW538" s="100">
        <f t="shared" si="690"/>
        <v>48</v>
      </c>
      <c r="AY538" s="100">
        <f t="shared" si="691"/>
        <v>25000</v>
      </c>
      <c r="AZ538" s="100">
        <f t="shared" si="692"/>
        <v>100</v>
      </c>
      <c r="BB538" s="100">
        <f t="shared" si="676"/>
        <v>0</v>
      </c>
      <c r="BC538" s="98">
        <f t="shared" si="677"/>
        <v>0</v>
      </c>
      <c r="BD538" s="100">
        <f t="shared" si="678"/>
        <v>25000</v>
      </c>
      <c r="BE538" s="483"/>
      <c r="BF538" s="90">
        <f t="shared" si="679"/>
        <v>0</v>
      </c>
    </row>
    <row r="539" spans="1:58" ht="30" customHeight="1" x14ac:dyDescent="0.2">
      <c r="A539" s="12"/>
      <c r="B539" s="3"/>
      <c r="C539" s="3"/>
      <c r="D539" s="8"/>
      <c r="E539" s="7"/>
      <c r="F539" s="3"/>
      <c r="G539" s="4"/>
      <c r="H539" s="5"/>
      <c r="I539" s="6"/>
      <c r="J539" s="24" t="s">
        <v>69</v>
      </c>
      <c r="K539" s="27"/>
      <c r="L539" s="142"/>
      <c r="M539" s="8"/>
      <c r="N539" s="31" t="s">
        <v>16</v>
      </c>
      <c r="O539" s="44">
        <v>26000</v>
      </c>
      <c r="P539" s="97">
        <f>SUM(P540:P543)</f>
        <v>0</v>
      </c>
      <c r="Q539" s="193">
        <f>SUM(Q540:Q543)</f>
        <v>0</v>
      </c>
      <c r="R539" s="194">
        <f>SUM(R540:R543)</f>
        <v>0</v>
      </c>
      <c r="S539" s="97">
        <f>SUM(S540:S543)</f>
        <v>25000</v>
      </c>
      <c r="T539" s="97"/>
      <c r="U539" s="97">
        <f>SUM(U540:U543)</f>
        <v>4000</v>
      </c>
      <c r="V539" s="97">
        <f>SUM(V540:V543)</f>
        <v>1000</v>
      </c>
      <c r="W539" s="97">
        <f>SUM(W540:W543)</f>
        <v>1000</v>
      </c>
      <c r="X539" s="97">
        <f t="shared" si="693"/>
        <v>6000</v>
      </c>
      <c r="Y539" s="97">
        <f t="shared" si="681"/>
        <v>24</v>
      </c>
      <c r="AA539" s="97">
        <f>SUM(AA540:AA543)</f>
        <v>2000</v>
      </c>
      <c r="AB539" s="97">
        <f>SUM(AB540:AB543)</f>
        <v>2000</v>
      </c>
      <c r="AC539" s="97">
        <f>SUM(AC540:AC543)</f>
        <v>3000</v>
      </c>
      <c r="AD539" s="97">
        <f t="shared" si="694"/>
        <v>7000</v>
      </c>
      <c r="AE539" s="97">
        <f t="shared" si="683"/>
        <v>28</v>
      </c>
      <c r="AG539" s="97">
        <f t="shared" si="684"/>
        <v>13000</v>
      </c>
      <c r="AH539" s="97">
        <f t="shared" si="685"/>
        <v>52</v>
      </c>
      <c r="AJ539" s="97">
        <f>SUM(AJ540:AJ543)</f>
        <v>4000</v>
      </c>
      <c r="AK539" s="97">
        <f>SUM(AK540:AK543)</f>
        <v>3000</v>
      </c>
      <c r="AL539" s="97">
        <f>SUM(AL540:AL543)</f>
        <v>2000</v>
      </c>
      <c r="AM539" s="97">
        <f t="shared" si="695"/>
        <v>9000</v>
      </c>
      <c r="AN539" s="97">
        <f t="shared" si="687"/>
        <v>36</v>
      </c>
      <c r="AP539" s="97">
        <f>SUM(AP540:AP543)</f>
        <v>1000</v>
      </c>
      <c r="AQ539" s="97">
        <f>SUM(AQ540:AQ543)</f>
        <v>1000</v>
      </c>
      <c r="AR539" s="97">
        <f>SUM(AR540:AR543)</f>
        <v>1000</v>
      </c>
      <c r="AS539" s="97">
        <f t="shared" si="696"/>
        <v>3000</v>
      </c>
      <c r="AT539" s="97">
        <f t="shared" si="689"/>
        <v>12</v>
      </c>
      <c r="AV539" s="97">
        <f t="shared" si="697"/>
        <v>12000</v>
      </c>
      <c r="AW539" s="97">
        <f t="shared" si="690"/>
        <v>48</v>
      </c>
      <c r="AY539" s="97">
        <f t="shared" si="691"/>
        <v>25000</v>
      </c>
      <c r="AZ539" s="97">
        <f t="shared" si="692"/>
        <v>100</v>
      </c>
      <c r="BB539" s="97">
        <f t="shared" si="676"/>
        <v>0</v>
      </c>
      <c r="BC539" s="98">
        <f t="shared" si="677"/>
        <v>0</v>
      </c>
      <c r="BD539" s="97">
        <f t="shared" si="678"/>
        <v>25000</v>
      </c>
      <c r="BE539" s="483"/>
      <c r="BF539" s="90">
        <f t="shared" si="679"/>
        <v>0</v>
      </c>
    </row>
    <row r="540" spans="1:58" ht="30" customHeight="1" x14ac:dyDescent="0.2">
      <c r="A540" s="12"/>
      <c r="B540" s="3"/>
      <c r="C540" s="3"/>
      <c r="D540" s="8"/>
      <c r="E540" s="7"/>
      <c r="F540" s="3"/>
      <c r="G540" s="4"/>
      <c r="H540" s="5"/>
      <c r="I540" s="6"/>
      <c r="J540" s="7"/>
      <c r="K540" s="59">
        <v>2</v>
      </c>
      <c r="L540" s="142"/>
      <c r="M540" s="8"/>
      <c r="N540" s="41" t="s">
        <v>17</v>
      </c>
      <c r="O540" s="45">
        <v>4000</v>
      </c>
      <c r="P540" s="98"/>
      <c r="Q540" s="98"/>
      <c r="R540" s="98"/>
      <c r="S540" s="98">
        <v>5000</v>
      </c>
      <c r="T540" s="98"/>
      <c r="U540" s="98">
        <v>1000</v>
      </c>
      <c r="V540" s="98">
        <v>0</v>
      </c>
      <c r="W540" s="98">
        <v>0</v>
      </c>
      <c r="X540" s="98">
        <f t="shared" si="693"/>
        <v>1000</v>
      </c>
      <c r="Y540" s="98">
        <f t="shared" si="681"/>
        <v>20</v>
      </c>
      <c r="AA540" s="98">
        <v>1000</v>
      </c>
      <c r="AB540" s="98">
        <v>1000</v>
      </c>
      <c r="AC540" s="98">
        <v>1000</v>
      </c>
      <c r="AD540" s="98">
        <f t="shared" si="694"/>
        <v>3000</v>
      </c>
      <c r="AE540" s="98">
        <f t="shared" si="683"/>
        <v>60</v>
      </c>
      <c r="AG540" s="98">
        <f t="shared" si="684"/>
        <v>4000</v>
      </c>
      <c r="AH540" s="98">
        <f t="shared" si="685"/>
        <v>80</v>
      </c>
      <c r="AJ540" s="98">
        <v>1000</v>
      </c>
      <c r="AK540" s="98">
        <v>0</v>
      </c>
      <c r="AL540" s="98">
        <v>0</v>
      </c>
      <c r="AM540" s="98">
        <f t="shared" si="695"/>
        <v>1000</v>
      </c>
      <c r="AN540" s="98">
        <f t="shared" si="687"/>
        <v>20</v>
      </c>
      <c r="AP540" s="98">
        <v>0</v>
      </c>
      <c r="AQ540" s="98"/>
      <c r="AR540" s="98">
        <v>0</v>
      </c>
      <c r="AS540" s="98">
        <f t="shared" si="696"/>
        <v>0</v>
      </c>
      <c r="AT540" s="98">
        <f t="shared" si="689"/>
        <v>0</v>
      </c>
      <c r="AV540" s="98">
        <f t="shared" si="697"/>
        <v>1000</v>
      </c>
      <c r="AW540" s="98">
        <f t="shared" si="690"/>
        <v>20</v>
      </c>
      <c r="AY540" s="98">
        <f t="shared" si="691"/>
        <v>5000</v>
      </c>
      <c r="AZ540" s="98">
        <f t="shared" si="692"/>
        <v>100</v>
      </c>
      <c r="BB540" s="98">
        <f t="shared" si="676"/>
        <v>0</v>
      </c>
      <c r="BC540" s="98">
        <f t="shared" si="677"/>
        <v>0</v>
      </c>
      <c r="BD540" s="98">
        <f t="shared" si="678"/>
        <v>5000</v>
      </c>
      <c r="BE540" s="483"/>
      <c r="BF540" s="90">
        <f t="shared" si="679"/>
        <v>0</v>
      </c>
    </row>
    <row r="541" spans="1:58" ht="30" customHeight="1" x14ac:dyDescent="0.2">
      <c r="A541" s="12"/>
      <c r="B541" s="3"/>
      <c r="C541" s="3"/>
      <c r="D541" s="8"/>
      <c r="E541" s="7"/>
      <c r="F541" s="3"/>
      <c r="G541" s="4"/>
      <c r="H541" s="5"/>
      <c r="I541" s="6"/>
      <c r="J541" s="7"/>
      <c r="K541" s="59">
        <v>3</v>
      </c>
      <c r="L541" s="142"/>
      <c r="M541" s="8"/>
      <c r="N541" s="41" t="s">
        <v>18</v>
      </c>
      <c r="O541" s="45"/>
      <c r="P541" s="98"/>
      <c r="Q541" s="98"/>
      <c r="R541" s="98"/>
      <c r="S541" s="98">
        <v>7000</v>
      </c>
      <c r="T541" s="98"/>
      <c r="U541" s="98">
        <v>1000</v>
      </c>
      <c r="V541" s="98">
        <v>0</v>
      </c>
      <c r="W541" s="98">
        <v>1000</v>
      </c>
      <c r="X541" s="98">
        <f t="shared" si="693"/>
        <v>2000</v>
      </c>
      <c r="Y541" s="98">
        <f t="shared" si="681"/>
        <v>28.571428571428573</v>
      </c>
      <c r="AA541" s="98">
        <v>1000</v>
      </c>
      <c r="AB541" s="98">
        <v>1000</v>
      </c>
      <c r="AC541" s="98">
        <v>1000</v>
      </c>
      <c r="AD541" s="98">
        <f t="shared" si="694"/>
        <v>3000</v>
      </c>
      <c r="AE541" s="98">
        <f t="shared" si="683"/>
        <v>42.857142857142854</v>
      </c>
      <c r="AG541" s="98">
        <f t="shared" si="684"/>
        <v>5000</v>
      </c>
      <c r="AH541" s="98">
        <f t="shared" si="685"/>
        <v>71.428571428571431</v>
      </c>
      <c r="AJ541" s="98">
        <v>1000</v>
      </c>
      <c r="AK541" s="98">
        <v>1000</v>
      </c>
      <c r="AL541" s="98">
        <v>0</v>
      </c>
      <c r="AM541" s="98">
        <f t="shared" si="695"/>
        <v>2000</v>
      </c>
      <c r="AN541" s="98">
        <f t="shared" si="687"/>
        <v>28.571428571428573</v>
      </c>
      <c r="AP541" s="98">
        <v>0</v>
      </c>
      <c r="AQ541" s="98">
        <v>0</v>
      </c>
      <c r="AR541" s="98">
        <v>0</v>
      </c>
      <c r="AS541" s="98">
        <f t="shared" si="696"/>
        <v>0</v>
      </c>
      <c r="AT541" s="98">
        <f t="shared" si="689"/>
        <v>0</v>
      </c>
      <c r="AV541" s="98">
        <f t="shared" si="697"/>
        <v>2000</v>
      </c>
      <c r="AW541" s="98">
        <f t="shared" si="690"/>
        <v>28.571428571428573</v>
      </c>
      <c r="AY541" s="98">
        <f t="shared" si="691"/>
        <v>7000</v>
      </c>
      <c r="AZ541" s="98">
        <f t="shared" si="692"/>
        <v>100</v>
      </c>
      <c r="BB541" s="98">
        <f t="shared" si="676"/>
        <v>0</v>
      </c>
      <c r="BC541" s="98">
        <f t="shared" si="677"/>
        <v>0</v>
      </c>
      <c r="BD541" s="98">
        <f t="shared" si="678"/>
        <v>7000</v>
      </c>
      <c r="BE541" s="483"/>
      <c r="BF541" s="90">
        <f t="shared" si="679"/>
        <v>0</v>
      </c>
    </row>
    <row r="542" spans="1:58" ht="30" customHeight="1" x14ac:dyDescent="0.2">
      <c r="A542" s="12"/>
      <c r="B542" s="3"/>
      <c r="C542" s="3"/>
      <c r="D542" s="8"/>
      <c r="E542" s="7"/>
      <c r="F542" s="3"/>
      <c r="G542" s="4"/>
      <c r="H542" s="5"/>
      <c r="I542" s="6"/>
      <c r="J542" s="7"/>
      <c r="K542" s="59">
        <v>5</v>
      </c>
      <c r="L542" s="142"/>
      <c r="M542" s="8"/>
      <c r="N542" s="41" t="s">
        <v>19</v>
      </c>
      <c r="O542" s="45">
        <v>3000</v>
      </c>
      <c r="P542" s="98"/>
      <c r="Q542" s="98"/>
      <c r="R542" s="98"/>
      <c r="S542" s="98">
        <v>2000</v>
      </c>
      <c r="T542" s="98"/>
      <c r="U542" s="98">
        <v>1000</v>
      </c>
      <c r="V542" s="98">
        <v>1000</v>
      </c>
      <c r="W542" s="98"/>
      <c r="X542" s="98">
        <f t="shared" si="693"/>
        <v>2000</v>
      </c>
      <c r="Y542" s="98">
        <f t="shared" si="681"/>
        <v>100</v>
      </c>
      <c r="AA542" s="98">
        <v>0</v>
      </c>
      <c r="AB542" s="98"/>
      <c r="AC542" s="98"/>
      <c r="AD542" s="98">
        <f t="shared" si="694"/>
        <v>0</v>
      </c>
      <c r="AE542" s="98">
        <f t="shared" si="683"/>
        <v>0</v>
      </c>
      <c r="AG542" s="98">
        <f t="shared" si="684"/>
        <v>2000</v>
      </c>
      <c r="AH542" s="98">
        <f t="shared" si="685"/>
        <v>100</v>
      </c>
      <c r="AJ542" s="98"/>
      <c r="AK542" s="98"/>
      <c r="AL542" s="98"/>
      <c r="AM542" s="98">
        <f t="shared" si="695"/>
        <v>0</v>
      </c>
      <c r="AN542" s="98">
        <f t="shared" si="687"/>
        <v>0</v>
      </c>
      <c r="AP542" s="98"/>
      <c r="AQ542" s="98"/>
      <c r="AR542" s="98"/>
      <c r="AS542" s="98">
        <f t="shared" si="696"/>
        <v>0</v>
      </c>
      <c r="AT542" s="98">
        <f t="shared" si="689"/>
        <v>0</v>
      </c>
      <c r="AV542" s="98">
        <f t="shared" si="697"/>
        <v>0</v>
      </c>
      <c r="AW542" s="98">
        <f t="shared" si="690"/>
        <v>0</v>
      </c>
      <c r="AY542" s="98">
        <f t="shared" si="691"/>
        <v>2000</v>
      </c>
      <c r="AZ542" s="98">
        <f t="shared" si="692"/>
        <v>100</v>
      </c>
      <c r="BB542" s="98">
        <f t="shared" si="676"/>
        <v>0</v>
      </c>
      <c r="BC542" s="98">
        <f t="shared" si="677"/>
        <v>0</v>
      </c>
      <c r="BD542" s="98">
        <f t="shared" si="678"/>
        <v>2000</v>
      </c>
      <c r="BE542" s="483"/>
      <c r="BF542" s="90">
        <f t="shared" si="679"/>
        <v>0</v>
      </c>
    </row>
    <row r="543" spans="1:58" ht="30" customHeight="1" x14ac:dyDescent="0.2">
      <c r="A543" s="12"/>
      <c r="B543" s="3"/>
      <c r="C543" s="3"/>
      <c r="D543" s="8"/>
      <c r="E543" s="7"/>
      <c r="F543" s="3"/>
      <c r="G543" s="4"/>
      <c r="H543" s="5"/>
      <c r="I543" s="6"/>
      <c r="J543" s="7"/>
      <c r="K543" s="59">
        <v>7</v>
      </c>
      <c r="L543" s="142"/>
      <c r="M543" s="8"/>
      <c r="N543" s="41" t="s">
        <v>110</v>
      </c>
      <c r="O543" s="45">
        <v>19000</v>
      </c>
      <c r="P543" s="98"/>
      <c r="Q543" s="98"/>
      <c r="R543" s="98"/>
      <c r="S543" s="98">
        <v>11000</v>
      </c>
      <c r="T543" s="98"/>
      <c r="U543" s="98">
        <v>1000</v>
      </c>
      <c r="V543" s="98">
        <v>0</v>
      </c>
      <c r="W543" s="98"/>
      <c r="X543" s="98">
        <f t="shared" si="693"/>
        <v>1000</v>
      </c>
      <c r="Y543" s="98">
        <f t="shared" si="681"/>
        <v>9.0909090909090917</v>
      </c>
      <c r="AA543" s="98">
        <v>0</v>
      </c>
      <c r="AB543" s="98">
        <v>0</v>
      </c>
      <c r="AC543" s="98">
        <v>1000</v>
      </c>
      <c r="AD543" s="98">
        <f t="shared" si="694"/>
        <v>1000</v>
      </c>
      <c r="AE543" s="98">
        <f t="shared" si="683"/>
        <v>9.0909090909090917</v>
      </c>
      <c r="AG543" s="98">
        <f t="shared" si="684"/>
        <v>2000</v>
      </c>
      <c r="AH543" s="98">
        <f t="shared" si="685"/>
        <v>18.181818181818183</v>
      </c>
      <c r="AJ543" s="98">
        <v>2000</v>
      </c>
      <c r="AK543" s="98">
        <v>2000</v>
      </c>
      <c r="AL543" s="98">
        <v>2000</v>
      </c>
      <c r="AM543" s="98">
        <f t="shared" si="695"/>
        <v>6000</v>
      </c>
      <c r="AN543" s="98">
        <f t="shared" si="687"/>
        <v>54.545454545454547</v>
      </c>
      <c r="AP543" s="98">
        <v>1000</v>
      </c>
      <c r="AQ543" s="98">
        <v>1000</v>
      </c>
      <c r="AR543" s="98">
        <v>1000</v>
      </c>
      <c r="AS543" s="98">
        <f t="shared" si="696"/>
        <v>3000</v>
      </c>
      <c r="AT543" s="98">
        <f t="shared" si="689"/>
        <v>27.272727272727273</v>
      </c>
      <c r="AV543" s="98">
        <f t="shared" si="697"/>
        <v>9000</v>
      </c>
      <c r="AW543" s="98">
        <f t="shared" si="690"/>
        <v>81.818181818181813</v>
      </c>
      <c r="AY543" s="98">
        <f t="shared" si="691"/>
        <v>11000</v>
      </c>
      <c r="AZ543" s="98">
        <f t="shared" si="692"/>
        <v>100</v>
      </c>
      <c r="BB543" s="98">
        <f t="shared" si="676"/>
        <v>0</v>
      </c>
      <c r="BC543" s="98">
        <f t="shared" si="677"/>
        <v>0</v>
      </c>
      <c r="BD543" s="98">
        <f t="shared" si="678"/>
        <v>11000</v>
      </c>
      <c r="BE543" s="483"/>
      <c r="BF543" s="90">
        <f t="shared" si="679"/>
        <v>0</v>
      </c>
    </row>
    <row r="544" spans="1:58" ht="30" hidden="1" customHeight="1" x14ac:dyDescent="0.2">
      <c r="A544" s="12"/>
      <c r="B544" s="3"/>
      <c r="C544" s="3"/>
      <c r="D544" s="8"/>
      <c r="E544" s="7"/>
      <c r="F544" s="3"/>
      <c r="G544" s="21"/>
      <c r="H544" s="72" t="s">
        <v>75</v>
      </c>
      <c r="I544" s="88"/>
      <c r="J544" s="57"/>
      <c r="K544" s="171"/>
      <c r="L544" s="147"/>
      <c r="M544" s="58"/>
      <c r="N544" s="73" t="s">
        <v>101</v>
      </c>
      <c r="O544" s="60">
        <v>17000</v>
      </c>
      <c r="P544" s="104">
        <f>P545</f>
        <v>0</v>
      </c>
      <c r="Q544" s="204">
        <f>Q545</f>
        <v>0</v>
      </c>
      <c r="R544" s="205">
        <f>R545</f>
        <v>0</v>
      </c>
      <c r="S544" s="104">
        <f>S545</f>
        <v>0</v>
      </c>
      <c r="T544" s="104"/>
      <c r="U544" s="104">
        <f>U545</f>
        <v>0</v>
      </c>
      <c r="V544" s="104">
        <f>V545</f>
        <v>0</v>
      </c>
      <c r="W544" s="104">
        <f>W545</f>
        <v>0</v>
      </c>
      <c r="X544" s="104">
        <f>X545</f>
        <v>0</v>
      </c>
      <c r="Y544" s="104" t="e">
        <f t="shared" ref="Y544:Y595" si="698">X544/(S544/100)</f>
        <v>#DIV/0!</v>
      </c>
      <c r="AA544" s="104">
        <f>AA545</f>
        <v>0</v>
      </c>
      <c r="AB544" s="104">
        <f>AB545</f>
        <v>0</v>
      </c>
      <c r="AC544" s="104">
        <f>AC545</f>
        <v>0</v>
      </c>
      <c r="AD544" s="104">
        <f>AD545</f>
        <v>0</v>
      </c>
      <c r="AE544" s="104" t="e">
        <f t="shared" ref="AE544:AE595" si="699">AD544/(S544/100)</f>
        <v>#DIV/0!</v>
      </c>
      <c r="AG544" s="104">
        <f t="shared" ref="AG544:AG595" si="700">X544+AD544</f>
        <v>0</v>
      </c>
      <c r="AH544" s="104" t="e">
        <f t="shared" ref="AH544:AH595" si="701">AG544/(S544/100)</f>
        <v>#DIV/0!</v>
      </c>
      <c r="AJ544" s="104">
        <f>AJ545</f>
        <v>0</v>
      </c>
      <c r="AK544" s="104">
        <f>AK545</f>
        <v>0</v>
      </c>
      <c r="AL544" s="104">
        <f>AL545</f>
        <v>0</v>
      </c>
      <c r="AM544" s="104">
        <f>AM545</f>
        <v>0</v>
      </c>
      <c r="AN544" s="104" t="e">
        <f t="shared" ref="AN544:AN595" si="702">AM544/(S544/100)</f>
        <v>#DIV/0!</v>
      </c>
      <c r="AP544" s="104">
        <f>AP545</f>
        <v>0</v>
      </c>
      <c r="AQ544" s="104">
        <f>AQ545</f>
        <v>0</v>
      </c>
      <c r="AR544" s="104">
        <f>AR545</f>
        <v>0</v>
      </c>
      <c r="AS544" s="104">
        <f>AS545</f>
        <v>0</v>
      </c>
      <c r="AT544" s="104" t="e">
        <f t="shared" ref="AT544:AT595" si="703">AS544/(S544/100)</f>
        <v>#DIV/0!</v>
      </c>
      <c r="AV544" s="104">
        <f t="shared" ref="AV544:AV595" si="704">AM544+AS544</f>
        <v>0</v>
      </c>
      <c r="AW544" s="104" t="e">
        <f t="shared" ref="AW544:AW555" si="705">AV544/(S544/100)</f>
        <v>#DIV/0!</v>
      </c>
      <c r="AY544" s="104">
        <f t="shared" ref="AY544:AY555" si="706">AG544+AV544</f>
        <v>0</v>
      </c>
      <c r="AZ544" s="354" t="e">
        <f t="shared" ref="AZ544:AZ555" si="707">AY544/(S544/100)</f>
        <v>#DIV/0!</v>
      </c>
      <c r="BB544" s="60">
        <f t="shared" ref="BB544:BB555" si="708">S544-AY544</f>
        <v>0</v>
      </c>
      <c r="BC544" s="104" t="e">
        <f t="shared" ref="BC544:BC551" si="709">BB544/(P544/100)</f>
        <v>#DIV/0!</v>
      </c>
      <c r="BD544" s="104">
        <f t="shared" ref="BD544:BD555" si="710">S544-BB544</f>
        <v>0</v>
      </c>
      <c r="BE544" s="483"/>
      <c r="BF544" s="90">
        <f t="shared" si="679"/>
        <v>0</v>
      </c>
    </row>
    <row r="545" spans="1:58" ht="30" hidden="1" customHeight="1" x14ac:dyDescent="0.2">
      <c r="A545" s="12"/>
      <c r="B545" s="3"/>
      <c r="C545" s="3"/>
      <c r="D545" s="8"/>
      <c r="E545" s="7"/>
      <c r="F545" s="3"/>
      <c r="G545" s="4"/>
      <c r="H545" s="5"/>
      <c r="I545" s="23">
        <v>2</v>
      </c>
      <c r="J545" s="7"/>
      <c r="K545" s="27"/>
      <c r="L545" s="142"/>
      <c r="M545" s="8"/>
      <c r="N545" s="30" t="s">
        <v>126</v>
      </c>
      <c r="O545" s="46">
        <v>17000</v>
      </c>
      <c r="P545" s="100">
        <f>P546+P548</f>
        <v>0</v>
      </c>
      <c r="Q545" s="100">
        <f>Q546+Q548</f>
        <v>0</v>
      </c>
      <c r="R545" s="100">
        <f>R546+R548</f>
        <v>0</v>
      </c>
      <c r="S545" s="100">
        <f>S546+S548</f>
        <v>0</v>
      </c>
      <c r="T545" s="100"/>
      <c r="U545" s="100">
        <f>U546+U548</f>
        <v>0</v>
      </c>
      <c r="V545" s="100">
        <f>V546+V548</f>
        <v>0</v>
      </c>
      <c r="W545" s="100">
        <f>W546+W548</f>
        <v>0</v>
      </c>
      <c r="X545" s="100">
        <f>X546+X548</f>
        <v>0</v>
      </c>
      <c r="Y545" s="100" t="e">
        <f t="shared" si="698"/>
        <v>#DIV/0!</v>
      </c>
      <c r="AA545" s="100">
        <f>AA546+AA548</f>
        <v>0</v>
      </c>
      <c r="AB545" s="100">
        <f>AB546+AB548</f>
        <v>0</v>
      </c>
      <c r="AC545" s="100">
        <f>AC546+AC548</f>
        <v>0</v>
      </c>
      <c r="AD545" s="100">
        <f>AD546+AD548</f>
        <v>0</v>
      </c>
      <c r="AE545" s="100" t="e">
        <f t="shared" si="699"/>
        <v>#DIV/0!</v>
      </c>
      <c r="AG545" s="100">
        <f t="shared" si="700"/>
        <v>0</v>
      </c>
      <c r="AH545" s="100" t="e">
        <f t="shared" si="701"/>
        <v>#DIV/0!</v>
      </c>
      <c r="AJ545" s="100">
        <f>AJ546+AJ548</f>
        <v>0</v>
      </c>
      <c r="AK545" s="100">
        <f>AK546+AK548</f>
        <v>0</v>
      </c>
      <c r="AL545" s="100">
        <f>AL546+AL548</f>
        <v>0</v>
      </c>
      <c r="AM545" s="100">
        <f>AM546+AM548</f>
        <v>0</v>
      </c>
      <c r="AN545" s="100" t="e">
        <f t="shared" si="702"/>
        <v>#DIV/0!</v>
      </c>
      <c r="AP545" s="100">
        <f>AP546+AP548</f>
        <v>0</v>
      </c>
      <c r="AQ545" s="100">
        <f>AQ546+AQ548</f>
        <v>0</v>
      </c>
      <c r="AR545" s="100">
        <f>AR546+AR548</f>
        <v>0</v>
      </c>
      <c r="AS545" s="100">
        <f>AS546+AS548</f>
        <v>0</v>
      </c>
      <c r="AT545" s="100" t="e">
        <f t="shared" si="703"/>
        <v>#DIV/0!</v>
      </c>
      <c r="AV545" s="100">
        <f t="shared" si="704"/>
        <v>0</v>
      </c>
      <c r="AW545" s="100" t="e">
        <f t="shared" si="705"/>
        <v>#DIV/0!</v>
      </c>
      <c r="AY545" s="100">
        <f t="shared" si="706"/>
        <v>0</v>
      </c>
      <c r="AZ545" s="352" t="e">
        <f t="shared" si="707"/>
        <v>#DIV/0!</v>
      </c>
      <c r="BB545" s="46">
        <f t="shared" si="708"/>
        <v>0</v>
      </c>
      <c r="BC545" s="100" t="e">
        <f t="shared" si="709"/>
        <v>#DIV/0!</v>
      </c>
      <c r="BD545" s="100">
        <f t="shared" si="710"/>
        <v>0</v>
      </c>
      <c r="BE545" s="483"/>
      <c r="BF545" s="90">
        <f t="shared" si="679"/>
        <v>0</v>
      </c>
    </row>
    <row r="546" spans="1:58" ht="30" hidden="1" customHeight="1" x14ac:dyDescent="0.2">
      <c r="A546" s="12"/>
      <c r="B546" s="3"/>
      <c r="C546" s="3"/>
      <c r="D546" s="8"/>
      <c r="E546" s="7"/>
      <c r="F546" s="3"/>
      <c r="G546" s="4"/>
      <c r="H546" s="5"/>
      <c r="I546" s="6"/>
      <c r="J546" s="24" t="s">
        <v>74</v>
      </c>
      <c r="K546" s="27"/>
      <c r="L546" s="142"/>
      <c r="M546" s="8"/>
      <c r="N546" s="31" t="s">
        <v>24</v>
      </c>
      <c r="O546" s="44">
        <v>10000</v>
      </c>
      <c r="P546" s="97">
        <f>P547</f>
        <v>0</v>
      </c>
      <c r="Q546" s="97">
        <f>Q547</f>
        <v>0</v>
      </c>
      <c r="R546" s="97">
        <f>R547</f>
        <v>0</v>
      </c>
      <c r="S546" s="97">
        <f>S547</f>
        <v>0</v>
      </c>
      <c r="T546" s="97"/>
      <c r="U546" s="97">
        <f>U547</f>
        <v>0</v>
      </c>
      <c r="V546" s="97">
        <f>V547</f>
        <v>0</v>
      </c>
      <c r="W546" s="97">
        <f>W547</f>
        <v>0</v>
      </c>
      <c r="X546" s="97">
        <f t="shared" ref="X546:X551" si="711">SUM(U546:W546)</f>
        <v>0</v>
      </c>
      <c r="Y546" s="97" t="e">
        <f t="shared" si="698"/>
        <v>#DIV/0!</v>
      </c>
      <c r="AA546" s="97">
        <f>AA547</f>
        <v>0</v>
      </c>
      <c r="AB546" s="97">
        <f>AB547</f>
        <v>0</v>
      </c>
      <c r="AC546" s="97">
        <f>AC547</f>
        <v>0</v>
      </c>
      <c r="AD546" s="97">
        <f t="shared" ref="AD546:AD551" si="712">SUM(AA546:AC546)</f>
        <v>0</v>
      </c>
      <c r="AE546" s="97" t="e">
        <f t="shared" si="699"/>
        <v>#DIV/0!</v>
      </c>
      <c r="AG546" s="97">
        <f t="shared" si="700"/>
        <v>0</v>
      </c>
      <c r="AH546" s="97" t="e">
        <f t="shared" si="701"/>
        <v>#DIV/0!</v>
      </c>
      <c r="AJ546" s="97">
        <f>AJ547</f>
        <v>0</v>
      </c>
      <c r="AK546" s="97">
        <f>AK547</f>
        <v>0</v>
      </c>
      <c r="AL546" s="97">
        <f>AL547</f>
        <v>0</v>
      </c>
      <c r="AM546" s="97">
        <f t="shared" ref="AM546:AM551" si="713">SUM(AJ546:AL546)</f>
        <v>0</v>
      </c>
      <c r="AN546" s="97" t="e">
        <f t="shared" si="702"/>
        <v>#DIV/0!</v>
      </c>
      <c r="AP546" s="97">
        <f>AP547</f>
        <v>0</v>
      </c>
      <c r="AQ546" s="97">
        <f>AQ547</f>
        <v>0</v>
      </c>
      <c r="AR546" s="97">
        <f>AR547</f>
        <v>0</v>
      </c>
      <c r="AS546" s="97">
        <f t="shared" ref="AS546:AS551" si="714">SUM(AP546:AR546)</f>
        <v>0</v>
      </c>
      <c r="AT546" s="97" t="e">
        <f t="shared" si="703"/>
        <v>#DIV/0!</v>
      </c>
      <c r="AV546" s="97">
        <f t="shared" si="704"/>
        <v>0</v>
      </c>
      <c r="AW546" s="97" t="e">
        <f t="shared" si="705"/>
        <v>#DIV/0!</v>
      </c>
      <c r="AY546" s="97">
        <f t="shared" si="706"/>
        <v>0</v>
      </c>
      <c r="AZ546" s="350" t="e">
        <f t="shared" si="707"/>
        <v>#DIV/0!</v>
      </c>
      <c r="BB546" s="44">
        <f t="shared" si="708"/>
        <v>0</v>
      </c>
      <c r="BC546" s="97" t="e">
        <f t="shared" si="709"/>
        <v>#DIV/0!</v>
      </c>
      <c r="BD546" s="97">
        <f t="shared" si="710"/>
        <v>0</v>
      </c>
      <c r="BE546" s="483"/>
      <c r="BF546" s="90">
        <f t="shared" si="679"/>
        <v>0</v>
      </c>
    </row>
    <row r="547" spans="1:58" ht="30" hidden="1" customHeight="1" x14ac:dyDescent="0.2">
      <c r="A547" s="12"/>
      <c r="B547" s="3"/>
      <c r="C547" s="3"/>
      <c r="D547" s="8"/>
      <c r="E547" s="7"/>
      <c r="F547" s="3"/>
      <c r="G547" s="4"/>
      <c r="H547" s="5"/>
      <c r="I547" s="6"/>
      <c r="J547" s="7"/>
      <c r="K547" s="59">
        <v>1</v>
      </c>
      <c r="L547" s="142"/>
      <c r="M547" s="8"/>
      <c r="N547" s="41" t="s">
        <v>31</v>
      </c>
      <c r="O547" s="45">
        <v>10000</v>
      </c>
      <c r="P547" s="98"/>
      <c r="Q547" s="98"/>
      <c r="R547" s="98"/>
      <c r="S547" s="98"/>
      <c r="T547" s="98"/>
      <c r="U547" s="98"/>
      <c r="V547" s="98"/>
      <c r="W547" s="98"/>
      <c r="X547" s="98">
        <f t="shared" si="711"/>
        <v>0</v>
      </c>
      <c r="Y547" s="98" t="e">
        <f t="shared" si="698"/>
        <v>#DIV/0!</v>
      </c>
      <c r="AA547" s="98"/>
      <c r="AB547" s="98"/>
      <c r="AC547" s="98"/>
      <c r="AD547" s="98">
        <f t="shared" si="712"/>
        <v>0</v>
      </c>
      <c r="AE547" s="98" t="e">
        <f t="shared" si="699"/>
        <v>#DIV/0!</v>
      </c>
      <c r="AG547" s="98">
        <f t="shared" si="700"/>
        <v>0</v>
      </c>
      <c r="AH547" s="98" t="e">
        <f t="shared" si="701"/>
        <v>#DIV/0!</v>
      </c>
      <c r="AJ547" s="98"/>
      <c r="AK547" s="98"/>
      <c r="AL547" s="98"/>
      <c r="AM547" s="98">
        <f t="shared" si="713"/>
        <v>0</v>
      </c>
      <c r="AN547" s="98" t="e">
        <f t="shared" si="702"/>
        <v>#DIV/0!</v>
      </c>
      <c r="AP547" s="98"/>
      <c r="AQ547" s="98"/>
      <c r="AR547" s="98"/>
      <c r="AS547" s="98">
        <f t="shared" si="714"/>
        <v>0</v>
      </c>
      <c r="AT547" s="98" t="e">
        <f t="shared" si="703"/>
        <v>#DIV/0!</v>
      </c>
      <c r="AV547" s="98">
        <f t="shared" si="704"/>
        <v>0</v>
      </c>
      <c r="AW547" s="98" t="e">
        <f t="shared" si="705"/>
        <v>#DIV/0!</v>
      </c>
      <c r="AY547" s="98">
        <f t="shared" si="706"/>
        <v>0</v>
      </c>
      <c r="AZ547" s="353" t="e">
        <f t="shared" si="707"/>
        <v>#DIV/0!</v>
      </c>
      <c r="BB547" s="98">
        <f t="shared" si="708"/>
        <v>0</v>
      </c>
      <c r="BC547" s="98" t="e">
        <f t="shared" si="709"/>
        <v>#DIV/0!</v>
      </c>
      <c r="BD547" s="98">
        <f t="shared" si="710"/>
        <v>0</v>
      </c>
      <c r="BE547" s="483"/>
      <c r="BF547" s="90">
        <f t="shared" si="679"/>
        <v>0</v>
      </c>
    </row>
    <row r="548" spans="1:58" ht="30" hidden="1" customHeight="1" x14ac:dyDescent="0.2">
      <c r="A548" s="12"/>
      <c r="B548" s="3"/>
      <c r="C548" s="3"/>
      <c r="D548" s="8"/>
      <c r="E548" s="7"/>
      <c r="F548" s="3"/>
      <c r="G548" s="4"/>
      <c r="H548" s="5"/>
      <c r="I548" s="6"/>
      <c r="J548" s="24" t="s">
        <v>69</v>
      </c>
      <c r="K548" s="27"/>
      <c r="L548" s="142"/>
      <c r="M548" s="8"/>
      <c r="N548" s="31" t="s">
        <v>16</v>
      </c>
      <c r="O548" s="44">
        <v>7000</v>
      </c>
      <c r="P548" s="97">
        <f>P549+P550+P551</f>
        <v>0</v>
      </c>
      <c r="Q548" s="193">
        <f>Q549+Q550+Q551</f>
        <v>0</v>
      </c>
      <c r="R548" s="194">
        <f>R549+R550+R551</f>
        <v>0</v>
      </c>
      <c r="S548" s="97">
        <f>S549+S550+S551</f>
        <v>0</v>
      </c>
      <c r="T548" s="97"/>
      <c r="U548" s="97">
        <f>U549+U550+U551</f>
        <v>0</v>
      </c>
      <c r="V548" s="97">
        <f>V549+V550+V551</f>
        <v>0</v>
      </c>
      <c r="W548" s="97">
        <f>W549+W550+W551</f>
        <v>0</v>
      </c>
      <c r="X548" s="97">
        <f t="shared" si="711"/>
        <v>0</v>
      </c>
      <c r="Y548" s="97" t="e">
        <f t="shared" si="698"/>
        <v>#DIV/0!</v>
      </c>
      <c r="AA548" s="97">
        <f>AA549+AA550+AA551</f>
        <v>0</v>
      </c>
      <c r="AB548" s="97">
        <f>AB549+AB550+AB551</f>
        <v>0</v>
      </c>
      <c r="AC548" s="97">
        <f>AC549+AC550+AC551</f>
        <v>0</v>
      </c>
      <c r="AD548" s="97">
        <f t="shared" si="712"/>
        <v>0</v>
      </c>
      <c r="AE548" s="97" t="e">
        <f t="shared" si="699"/>
        <v>#DIV/0!</v>
      </c>
      <c r="AG548" s="97">
        <f t="shared" si="700"/>
        <v>0</v>
      </c>
      <c r="AH548" s="97" t="e">
        <f t="shared" si="701"/>
        <v>#DIV/0!</v>
      </c>
      <c r="AJ548" s="97">
        <f>AJ549+AJ550+AJ551</f>
        <v>0</v>
      </c>
      <c r="AK548" s="97">
        <f>AK549+AK550+AK551</f>
        <v>0</v>
      </c>
      <c r="AL548" s="97">
        <f>AL549+AL550+AL551</f>
        <v>0</v>
      </c>
      <c r="AM548" s="97">
        <f t="shared" si="713"/>
        <v>0</v>
      </c>
      <c r="AN548" s="97" t="e">
        <f t="shared" si="702"/>
        <v>#DIV/0!</v>
      </c>
      <c r="AP548" s="97">
        <f>AP549+AP550+AP551</f>
        <v>0</v>
      </c>
      <c r="AQ548" s="97">
        <f>AQ549+AQ550+AQ551</f>
        <v>0</v>
      </c>
      <c r="AR548" s="97">
        <f>AR549+AR550+AR551</f>
        <v>0</v>
      </c>
      <c r="AS548" s="97">
        <f t="shared" si="714"/>
        <v>0</v>
      </c>
      <c r="AT548" s="97" t="e">
        <f t="shared" si="703"/>
        <v>#DIV/0!</v>
      </c>
      <c r="AV548" s="97">
        <f t="shared" si="704"/>
        <v>0</v>
      </c>
      <c r="AW548" s="97" t="e">
        <f t="shared" si="705"/>
        <v>#DIV/0!</v>
      </c>
      <c r="AY548" s="97">
        <f t="shared" si="706"/>
        <v>0</v>
      </c>
      <c r="AZ548" s="350" t="e">
        <f t="shared" si="707"/>
        <v>#DIV/0!</v>
      </c>
      <c r="BB548" s="44">
        <f t="shared" si="708"/>
        <v>0</v>
      </c>
      <c r="BC548" s="97" t="e">
        <f t="shared" si="709"/>
        <v>#DIV/0!</v>
      </c>
      <c r="BD548" s="97">
        <f t="shared" si="710"/>
        <v>0</v>
      </c>
      <c r="BE548" s="483"/>
      <c r="BF548" s="90">
        <f t="shared" si="679"/>
        <v>0</v>
      </c>
    </row>
    <row r="549" spans="1:58" ht="30" hidden="1" customHeight="1" x14ac:dyDescent="0.2">
      <c r="A549" s="12"/>
      <c r="B549" s="3"/>
      <c r="C549" s="3"/>
      <c r="D549" s="8"/>
      <c r="E549" s="7"/>
      <c r="F549" s="3"/>
      <c r="G549" s="4"/>
      <c r="H549" s="5"/>
      <c r="I549" s="6"/>
      <c r="J549" s="7"/>
      <c r="K549" s="59">
        <v>2</v>
      </c>
      <c r="L549" s="142"/>
      <c r="M549" s="8"/>
      <c r="N549" s="41" t="s">
        <v>17</v>
      </c>
      <c r="O549" s="45">
        <v>4000</v>
      </c>
      <c r="P549" s="98"/>
      <c r="Q549" s="98"/>
      <c r="R549" s="98"/>
      <c r="S549" s="98"/>
      <c r="T549" s="98"/>
      <c r="U549" s="98"/>
      <c r="V549" s="98"/>
      <c r="W549" s="98"/>
      <c r="X549" s="98">
        <f t="shared" si="711"/>
        <v>0</v>
      </c>
      <c r="Y549" s="98" t="e">
        <f t="shared" si="698"/>
        <v>#DIV/0!</v>
      </c>
      <c r="AA549" s="98"/>
      <c r="AB549" s="98"/>
      <c r="AC549" s="98"/>
      <c r="AD549" s="98">
        <f t="shared" si="712"/>
        <v>0</v>
      </c>
      <c r="AE549" s="98" t="e">
        <f t="shared" si="699"/>
        <v>#DIV/0!</v>
      </c>
      <c r="AG549" s="98">
        <f t="shared" si="700"/>
        <v>0</v>
      </c>
      <c r="AH549" s="98" t="e">
        <f t="shared" si="701"/>
        <v>#DIV/0!</v>
      </c>
      <c r="AJ549" s="98"/>
      <c r="AK549" s="98"/>
      <c r="AL549" s="98"/>
      <c r="AM549" s="98">
        <f t="shared" si="713"/>
        <v>0</v>
      </c>
      <c r="AN549" s="98" t="e">
        <f t="shared" si="702"/>
        <v>#DIV/0!</v>
      </c>
      <c r="AP549" s="98"/>
      <c r="AQ549" s="98"/>
      <c r="AR549" s="98"/>
      <c r="AS549" s="98">
        <f t="shared" si="714"/>
        <v>0</v>
      </c>
      <c r="AT549" s="98" t="e">
        <f t="shared" si="703"/>
        <v>#DIV/0!</v>
      </c>
      <c r="AV549" s="98">
        <f t="shared" si="704"/>
        <v>0</v>
      </c>
      <c r="AW549" s="98" t="e">
        <f t="shared" si="705"/>
        <v>#DIV/0!</v>
      </c>
      <c r="AY549" s="98">
        <f t="shared" si="706"/>
        <v>0</v>
      </c>
      <c r="AZ549" s="353" t="e">
        <f t="shared" si="707"/>
        <v>#DIV/0!</v>
      </c>
      <c r="BB549" s="98">
        <f t="shared" si="708"/>
        <v>0</v>
      </c>
      <c r="BC549" s="98" t="e">
        <f t="shared" si="709"/>
        <v>#DIV/0!</v>
      </c>
      <c r="BD549" s="98">
        <f t="shared" si="710"/>
        <v>0</v>
      </c>
      <c r="BE549" s="483"/>
      <c r="BF549" s="90">
        <f t="shared" si="679"/>
        <v>0</v>
      </c>
    </row>
    <row r="550" spans="1:58" ht="30" hidden="1" customHeight="1" x14ac:dyDescent="0.2">
      <c r="A550" s="12"/>
      <c r="B550" s="3"/>
      <c r="C550" s="3"/>
      <c r="D550" s="8"/>
      <c r="E550" s="7"/>
      <c r="F550" s="3"/>
      <c r="G550" s="4"/>
      <c r="H550" s="5"/>
      <c r="I550" s="6"/>
      <c r="J550" s="7"/>
      <c r="K550" s="59">
        <v>5</v>
      </c>
      <c r="L550" s="142"/>
      <c r="M550" s="8"/>
      <c r="N550" s="41" t="s">
        <v>19</v>
      </c>
      <c r="O550" s="45">
        <v>1000</v>
      </c>
      <c r="P550" s="98"/>
      <c r="Q550" s="98"/>
      <c r="R550" s="98"/>
      <c r="S550" s="98"/>
      <c r="T550" s="98"/>
      <c r="U550" s="98"/>
      <c r="V550" s="98"/>
      <c r="W550" s="98"/>
      <c r="X550" s="98">
        <f t="shared" si="711"/>
        <v>0</v>
      </c>
      <c r="Y550" s="98" t="e">
        <f t="shared" si="698"/>
        <v>#DIV/0!</v>
      </c>
      <c r="AA550" s="98"/>
      <c r="AB550" s="98"/>
      <c r="AC550" s="98"/>
      <c r="AD550" s="98">
        <f t="shared" si="712"/>
        <v>0</v>
      </c>
      <c r="AE550" s="98" t="e">
        <f t="shared" si="699"/>
        <v>#DIV/0!</v>
      </c>
      <c r="AG550" s="98">
        <f t="shared" si="700"/>
        <v>0</v>
      </c>
      <c r="AH550" s="98" t="e">
        <f t="shared" si="701"/>
        <v>#DIV/0!</v>
      </c>
      <c r="AJ550" s="98"/>
      <c r="AK550" s="98"/>
      <c r="AL550" s="98"/>
      <c r="AM550" s="98">
        <f t="shared" si="713"/>
        <v>0</v>
      </c>
      <c r="AN550" s="98" t="e">
        <f t="shared" si="702"/>
        <v>#DIV/0!</v>
      </c>
      <c r="AP550" s="98"/>
      <c r="AQ550" s="98"/>
      <c r="AR550" s="98"/>
      <c r="AS550" s="98">
        <f t="shared" si="714"/>
        <v>0</v>
      </c>
      <c r="AT550" s="98" t="e">
        <f t="shared" si="703"/>
        <v>#DIV/0!</v>
      </c>
      <c r="AV550" s="98">
        <f t="shared" si="704"/>
        <v>0</v>
      </c>
      <c r="AW550" s="98" t="e">
        <f t="shared" si="705"/>
        <v>#DIV/0!</v>
      </c>
      <c r="AY550" s="98">
        <f t="shared" si="706"/>
        <v>0</v>
      </c>
      <c r="AZ550" s="353" t="e">
        <f t="shared" si="707"/>
        <v>#DIV/0!</v>
      </c>
      <c r="BB550" s="98">
        <f t="shared" si="708"/>
        <v>0</v>
      </c>
      <c r="BC550" s="98" t="e">
        <f t="shared" si="709"/>
        <v>#DIV/0!</v>
      </c>
      <c r="BD550" s="98">
        <f t="shared" si="710"/>
        <v>0</v>
      </c>
      <c r="BE550" s="483"/>
      <c r="BF550" s="90">
        <f t="shared" si="679"/>
        <v>0</v>
      </c>
    </row>
    <row r="551" spans="1:58" ht="30" hidden="1" customHeight="1" thickBot="1" x14ac:dyDescent="0.25">
      <c r="A551" s="12"/>
      <c r="B551" s="3"/>
      <c r="C551" s="3"/>
      <c r="D551" s="8"/>
      <c r="E551" s="7"/>
      <c r="F551" s="3"/>
      <c r="G551" s="4"/>
      <c r="H551" s="5"/>
      <c r="I551" s="6"/>
      <c r="J551" s="7"/>
      <c r="K551" s="59">
        <v>7</v>
      </c>
      <c r="L551" s="142"/>
      <c r="M551" s="8"/>
      <c r="N551" s="41" t="s">
        <v>110</v>
      </c>
      <c r="O551" s="45">
        <v>2000</v>
      </c>
      <c r="P551" s="98"/>
      <c r="Q551" s="98"/>
      <c r="R551" s="98"/>
      <c r="S551" s="98"/>
      <c r="T551" s="98"/>
      <c r="U551" s="98"/>
      <c r="V551" s="98"/>
      <c r="W551" s="98"/>
      <c r="X551" s="98">
        <f t="shared" si="711"/>
        <v>0</v>
      </c>
      <c r="Y551" s="98" t="e">
        <f t="shared" si="698"/>
        <v>#DIV/0!</v>
      </c>
      <c r="AA551" s="98"/>
      <c r="AB551" s="98"/>
      <c r="AC551" s="98"/>
      <c r="AD551" s="98">
        <f t="shared" si="712"/>
        <v>0</v>
      </c>
      <c r="AE551" s="98" t="e">
        <f t="shared" si="699"/>
        <v>#DIV/0!</v>
      </c>
      <c r="AG551" s="98">
        <f t="shared" si="700"/>
        <v>0</v>
      </c>
      <c r="AH551" s="98" t="e">
        <f t="shared" si="701"/>
        <v>#DIV/0!</v>
      </c>
      <c r="AJ551" s="98"/>
      <c r="AK551" s="98"/>
      <c r="AL551" s="98"/>
      <c r="AM551" s="98">
        <f t="shared" si="713"/>
        <v>0</v>
      </c>
      <c r="AN551" s="98" t="e">
        <f t="shared" si="702"/>
        <v>#DIV/0!</v>
      </c>
      <c r="AP551" s="98"/>
      <c r="AQ551" s="98"/>
      <c r="AR551" s="98"/>
      <c r="AS551" s="98">
        <f t="shared" si="714"/>
        <v>0</v>
      </c>
      <c r="AT551" s="98" t="e">
        <f t="shared" si="703"/>
        <v>#DIV/0!</v>
      </c>
      <c r="AV551" s="98">
        <f t="shared" si="704"/>
        <v>0</v>
      </c>
      <c r="AW551" s="98" t="e">
        <f t="shared" si="705"/>
        <v>#DIV/0!</v>
      </c>
      <c r="AY551" s="98">
        <f t="shared" si="706"/>
        <v>0</v>
      </c>
      <c r="AZ551" s="353" t="e">
        <f t="shared" si="707"/>
        <v>#DIV/0!</v>
      </c>
      <c r="BB551" s="98">
        <f t="shared" si="708"/>
        <v>0</v>
      </c>
      <c r="BC551" s="98" t="e">
        <f t="shared" si="709"/>
        <v>#DIV/0!</v>
      </c>
      <c r="BD551" s="98">
        <f t="shared" si="710"/>
        <v>0</v>
      </c>
      <c r="BE551" s="483"/>
      <c r="BF551" s="90">
        <f t="shared" si="679"/>
        <v>0</v>
      </c>
    </row>
    <row r="552" spans="1:58" ht="30" hidden="1" customHeight="1" thickBot="1" x14ac:dyDescent="0.25">
      <c r="A552" s="12"/>
      <c r="B552" s="3"/>
      <c r="C552" s="3"/>
      <c r="D552" s="8"/>
      <c r="E552" s="7"/>
      <c r="F552" s="3"/>
      <c r="G552" s="4"/>
      <c r="H552" s="219" t="s">
        <v>164</v>
      </c>
      <c r="I552" s="220"/>
      <c r="J552" s="221"/>
      <c r="K552" s="222"/>
      <c r="L552" s="222"/>
      <c r="M552" s="223"/>
      <c r="N552" s="224" t="s">
        <v>165</v>
      </c>
      <c r="O552" s="225">
        <v>0</v>
      </c>
      <c r="P552" s="226">
        <f>P553</f>
        <v>0</v>
      </c>
      <c r="Q552" s="226">
        <f t="shared" ref="Q552:R554" si="715">Q553</f>
        <v>0</v>
      </c>
      <c r="R552" s="226">
        <f t="shared" si="715"/>
        <v>0</v>
      </c>
      <c r="S552" s="226">
        <f>S553</f>
        <v>0</v>
      </c>
      <c r="T552" s="226"/>
      <c r="U552" s="226">
        <f t="shared" ref="U552:W554" si="716">U553</f>
        <v>0</v>
      </c>
      <c r="V552" s="226">
        <f t="shared" si="716"/>
        <v>0</v>
      </c>
      <c r="W552" s="226">
        <f t="shared" si="716"/>
        <v>0</v>
      </c>
      <c r="X552" s="226">
        <f>U552+V552+W552</f>
        <v>0</v>
      </c>
      <c r="Y552" s="50" t="e">
        <f t="shared" si="698"/>
        <v>#DIV/0!</v>
      </c>
      <c r="AA552" s="226">
        <f t="shared" ref="AA552:AC554" si="717">AA553</f>
        <v>0</v>
      </c>
      <c r="AB552" s="226">
        <f t="shared" si="717"/>
        <v>0</v>
      </c>
      <c r="AC552" s="226">
        <f t="shared" si="717"/>
        <v>0</v>
      </c>
      <c r="AD552" s="226">
        <f t="shared" ref="AD552:AD574" si="718">AA552+AB552+AC552</f>
        <v>0</v>
      </c>
      <c r="AE552" s="96" t="e">
        <f t="shared" si="699"/>
        <v>#DIV/0!</v>
      </c>
      <c r="AG552" s="226">
        <f t="shared" si="700"/>
        <v>0</v>
      </c>
      <c r="AH552" s="226" t="e">
        <f t="shared" si="701"/>
        <v>#DIV/0!</v>
      </c>
      <c r="AJ552" s="226">
        <f t="shared" ref="AJ552:AL554" si="719">AJ553</f>
        <v>0</v>
      </c>
      <c r="AK552" s="226">
        <f t="shared" si="719"/>
        <v>0</v>
      </c>
      <c r="AL552" s="226">
        <f t="shared" si="719"/>
        <v>0</v>
      </c>
      <c r="AM552" s="226">
        <f t="shared" ref="AM552:AM574" si="720">AJ552+AK552+AL552</f>
        <v>0</v>
      </c>
      <c r="AN552" s="96" t="e">
        <f t="shared" si="702"/>
        <v>#DIV/0!</v>
      </c>
      <c r="AP552" s="226">
        <f t="shared" ref="AP552:AR554" si="721">AP553</f>
        <v>0</v>
      </c>
      <c r="AQ552" s="226">
        <f t="shared" si="721"/>
        <v>0</v>
      </c>
      <c r="AR552" s="226">
        <f t="shared" si="721"/>
        <v>0</v>
      </c>
      <c r="AS552" s="226">
        <f t="shared" ref="AS552:AS574" si="722">AP552+AQ552+AR552</f>
        <v>0</v>
      </c>
      <c r="AT552" s="96" t="e">
        <f t="shared" si="703"/>
        <v>#DIV/0!</v>
      </c>
      <c r="AV552" s="226">
        <f t="shared" si="704"/>
        <v>0</v>
      </c>
      <c r="AW552" s="50" t="e">
        <f t="shared" si="705"/>
        <v>#DIV/0!</v>
      </c>
      <c r="AY552" s="226">
        <f t="shared" si="706"/>
        <v>0</v>
      </c>
      <c r="AZ552" s="226" t="e">
        <f t="shared" si="707"/>
        <v>#DIV/0!</v>
      </c>
      <c r="BB552" s="225">
        <f t="shared" si="708"/>
        <v>0</v>
      </c>
      <c r="BC552" s="226" t="e">
        <f>BB552/(S552/100)</f>
        <v>#DIV/0!</v>
      </c>
      <c r="BD552" s="226">
        <f t="shared" si="710"/>
        <v>0</v>
      </c>
      <c r="BE552" s="483"/>
      <c r="BF552" s="90">
        <f t="shared" si="679"/>
        <v>0</v>
      </c>
    </row>
    <row r="553" spans="1:58" ht="30" hidden="1" customHeight="1" thickBot="1" x14ac:dyDescent="0.25">
      <c r="A553" s="12"/>
      <c r="B553" s="3"/>
      <c r="C553" s="3"/>
      <c r="D553" s="8"/>
      <c r="E553" s="7"/>
      <c r="F553" s="3"/>
      <c r="G553" s="4"/>
      <c r="H553" s="5"/>
      <c r="I553" s="23">
        <v>2</v>
      </c>
      <c r="J553" s="7"/>
      <c r="K553" s="3"/>
      <c r="L553" s="3"/>
      <c r="M553" s="8"/>
      <c r="N553" s="30" t="s">
        <v>126</v>
      </c>
      <c r="O553" s="46">
        <v>0</v>
      </c>
      <c r="P553" s="95">
        <f>P554</f>
        <v>0</v>
      </c>
      <c r="Q553" s="95">
        <f t="shared" si="715"/>
        <v>0</v>
      </c>
      <c r="R553" s="95">
        <f t="shared" si="715"/>
        <v>0</v>
      </c>
      <c r="S553" s="95">
        <f>S554</f>
        <v>0</v>
      </c>
      <c r="T553" s="95"/>
      <c r="U553" s="95">
        <f t="shared" si="716"/>
        <v>0</v>
      </c>
      <c r="V553" s="95">
        <f t="shared" si="716"/>
        <v>0</v>
      </c>
      <c r="W553" s="95">
        <f t="shared" si="716"/>
        <v>0</v>
      </c>
      <c r="X553" s="95">
        <f>U553+V553+W553</f>
        <v>0</v>
      </c>
      <c r="Y553" s="50" t="e">
        <f t="shared" si="698"/>
        <v>#DIV/0!</v>
      </c>
      <c r="AA553" s="95">
        <f t="shared" si="717"/>
        <v>0</v>
      </c>
      <c r="AB553" s="95">
        <f t="shared" si="717"/>
        <v>0</v>
      </c>
      <c r="AC553" s="95">
        <f t="shared" si="717"/>
        <v>0</v>
      </c>
      <c r="AD553" s="95">
        <f t="shared" si="718"/>
        <v>0</v>
      </c>
      <c r="AE553" s="96" t="e">
        <f t="shared" si="699"/>
        <v>#DIV/0!</v>
      </c>
      <c r="AG553" s="95">
        <f t="shared" si="700"/>
        <v>0</v>
      </c>
      <c r="AH553" s="95" t="e">
        <f t="shared" si="701"/>
        <v>#DIV/0!</v>
      </c>
      <c r="AJ553" s="95">
        <f t="shared" si="719"/>
        <v>0</v>
      </c>
      <c r="AK553" s="95">
        <f t="shared" si="719"/>
        <v>0</v>
      </c>
      <c r="AL553" s="95">
        <f>AL554</f>
        <v>0</v>
      </c>
      <c r="AM553" s="95">
        <f t="shared" si="720"/>
        <v>0</v>
      </c>
      <c r="AN553" s="96" t="e">
        <f t="shared" si="702"/>
        <v>#DIV/0!</v>
      </c>
      <c r="AP553" s="95">
        <f t="shared" si="721"/>
        <v>0</v>
      </c>
      <c r="AQ553" s="95">
        <f t="shared" si="721"/>
        <v>0</v>
      </c>
      <c r="AR553" s="95">
        <f t="shared" si="721"/>
        <v>0</v>
      </c>
      <c r="AS553" s="95">
        <f t="shared" si="722"/>
        <v>0</v>
      </c>
      <c r="AT553" s="96" t="e">
        <f t="shared" si="703"/>
        <v>#DIV/0!</v>
      </c>
      <c r="AV553" s="95">
        <f t="shared" si="704"/>
        <v>0</v>
      </c>
      <c r="AW553" s="50" t="e">
        <f t="shared" si="705"/>
        <v>#DIV/0!</v>
      </c>
      <c r="AY553" s="95">
        <f t="shared" si="706"/>
        <v>0</v>
      </c>
      <c r="AZ553" s="95" t="e">
        <f t="shared" si="707"/>
        <v>#DIV/0!</v>
      </c>
      <c r="BB553" s="46">
        <f t="shared" si="708"/>
        <v>0</v>
      </c>
      <c r="BC553" s="95" t="e">
        <f>BB553/(S553/100)</f>
        <v>#DIV/0!</v>
      </c>
      <c r="BD553" s="95">
        <f t="shared" si="710"/>
        <v>0</v>
      </c>
      <c r="BE553" s="483"/>
      <c r="BF553" s="90">
        <f t="shared" si="679"/>
        <v>0</v>
      </c>
    </row>
    <row r="554" spans="1:58" ht="30" hidden="1" customHeight="1" thickBot="1" x14ac:dyDescent="0.25">
      <c r="A554" s="12"/>
      <c r="B554" s="3"/>
      <c r="C554" s="3"/>
      <c r="D554" s="8"/>
      <c r="E554" s="7"/>
      <c r="F554" s="3"/>
      <c r="G554" s="4"/>
      <c r="H554" s="19"/>
      <c r="I554" s="20"/>
      <c r="J554" s="24" t="s">
        <v>74</v>
      </c>
      <c r="K554" s="10"/>
      <c r="L554" s="10"/>
      <c r="M554" s="11"/>
      <c r="N554" s="31" t="s">
        <v>24</v>
      </c>
      <c r="O554" s="44">
        <v>0</v>
      </c>
      <c r="P554" s="62">
        <f>P555</f>
        <v>0</v>
      </c>
      <c r="Q554" s="62">
        <f t="shared" si="715"/>
        <v>0</v>
      </c>
      <c r="R554" s="62">
        <f t="shared" si="715"/>
        <v>0</v>
      </c>
      <c r="S554" s="62">
        <f>S555</f>
        <v>0</v>
      </c>
      <c r="T554" s="62"/>
      <c r="U554" s="62">
        <f t="shared" si="716"/>
        <v>0</v>
      </c>
      <c r="V554" s="62">
        <f t="shared" si="716"/>
        <v>0</v>
      </c>
      <c r="W554" s="62">
        <f t="shared" si="716"/>
        <v>0</v>
      </c>
      <c r="X554" s="62">
        <f>U554+V554+W554</f>
        <v>0</v>
      </c>
      <c r="Y554" s="50" t="e">
        <f t="shared" si="698"/>
        <v>#DIV/0!</v>
      </c>
      <c r="AA554" s="62">
        <f t="shared" si="717"/>
        <v>0</v>
      </c>
      <c r="AB554" s="62">
        <f t="shared" si="717"/>
        <v>0</v>
      </c>
      <c r="AC554" s="62">
        <f t="shared" si="717"/>
        <v>0</v>
      </c>
      <c r="AD554" s="62">
        <f t="shared" si="718"/>
        <v>0</v>
      </c>
      <c r="AE554" s="96" t="e">
        <f t="shared" si="699"/>
        <v>#DIV/0!</v>
      </c>
      <c r="AG554" s="62">
        <f t="shared" si="700"/>
        <v>0</v>
      </c>
      <c r="AH554" s="62" t="e">
        <f t="shared" si="701"/>
        <v>#DIV/0!</v>
      </c>
      <c r="AJ554" s="62">
        <f t="shared" si="719"/>
        <v>0</v>
      </c>
      <c r="AK554" s="62">
        <f t="shared" si="719"/>
        <v>0</v>
      </c>
      <c r="AL554" s="62">
        <f>AL555</f>
        <v>0</v>
      </c>
      <c r="AM554" s="62">
        <f t="shared" si="720"/>
        <v>0</v>
      </c>
      <c r="AN554" s="96" t="e">
        <f t="shared" si="702"/>
        <v>#DIV/0!</v>
      </c>
      <c r="AP554" s="62">
        <f t="shared" si="721"/>
        <v>0</v>
      </c>
      <c r="AQ554" s="62">
        <f t="shared" si="721"/>
        <v>0</v>
      </c>
      <c r="AR554" s="62">
        <f t="shared" si="721"/>
        <v>0</v>
      </c>
      <c r="AS554" s="62">
        <f t="shared" si="722"/>
        <v>0</v>
      </c>
      <c r="AT554" s="96" t="e">
        <f t="shared" si="703"/>
        <v>#DIV/0!</v>
      </c>
      <c r="AV554" s="62">
        <f>AV555</f>
        <v>0</v>
      </c>
      <c r="AW554" s="50" t="e">
        <f t="shared" si="705"/>
        <v>#DIV/0!</v>
      </c>
      <c r="AY554" s="62">
        <f t="shared" si="706"/>
        <v>0</v>
      </c>
      <c r="AZ554" s="62" t="e">
        <f t="shared" si="707"/>
        <v>#DIV/0!</v>
      </c>
      <c r="BB554" s="44">
        <f t="shared" si="708"/>
        <v>0</v>
      </c>
      <c r="BC554" s="62" t="e">
        <f>BB554/(S554/100)</f>
        <v>#DIV/0!</v>
      </c>
      <c r="BD554" s="62">
        <f t="shared" si="710"/>
        <v>0</v>
      </c>
      <c r="BE554" s="483"/>
      <c r="BF554" s="90">
        <f t="shared" si="679"/>
        <v>0</v>
      </c>
    </row>
    <row r="555" spans="1:58" ht="30" hidden="1" customHeight="1" x14ac:dyDescent="0.2">
      <c r="A555" s="12"/>
      <c r="B555" s="3"/>
      <c r="C555" s="3"/>
      <c r="D555" s="8"/>
      <c r="E555" s="7"/>
      <c r="F555" s="3"/>
      <c r="G555" s="4"/>
      <c r="H555" s="5"/>
      <c r="I555" s="6"/>
      <c r="J555" s="7"/>
      <c r="K555" s="59">
        <v>1</v>
      </c>
      <c r="L555" s="142"/>
      <c r="M555" s="8"/>
      <c r="N555" s="41" t="s">
        <v>31</v>
      </c>
      <c r="O555" s="45">
        <v>0</v>
      </c>
      <c r="P555" s="98"/>
      <c r="Q555" s="98"/>
      <c r="R555" s="98"/>
      <c r="S555" s="98"/>
      <c r="T555" s="98"/>
      <c r="U555" s="98"/>
      <c r="V555" s="98"/>
      <c r="W555" s="98"/>
      <c r="X555" s="98">
        <f>U555+V555+W555</f>
        <v>0</v>
      </c>
      <c r="Y555" s="50" t="e">
        <f t="shared" si="698"/>
        <v>#DIV/0!</v>
      </c>
      <c r="AA555" s="98"/>
      <c r="AB555" s="98"/>
      <c r="AC555" s="98"/>
      <c r="AD555" s="98">
        <f t="shared" si="718"/>
        <v>0</v>
      </c>
      <c r="AE555" s="96" t="e">
        <f t="shared" si="699"/>
        <v>#DIV/0!</v>
      </c>
      <c r="AG555" s="98">
        <f t="shared" si="700"/>
        <v>0</v>
      </c>
      <c r="AH555" s="98" t="e">
        <f t="shared" si="701"/>
        <v>#DIV/0!</v>
      </c>
      <c r="AJ555" s="98"/>
      <c r="AK555" s="98"/>
      <c r="AL555" s="98"/>
      <c r="AM555" s="98">
        <f t="shared" si="720"/>
        <v>0</v>
      </c>
      <c r="AN555" s="96" t="e">
        <f t="shared" si="702"/>
        <v>#DIV/0!</v>
      </c>
      <c r="AP555" s="98"/>
      <c r="AQ555" s="98"/>
      <c r="AR555" s="98"/>
      <c r="AS555" s="98">
        <f t="shared" si="722"/>
        <v>0</v>
      </c>
      <c r="AT555" s="96" t="e">
        <f t="shared" si="703"/>
        <v>#DIV/0!</v>
      </c>
      <c r="AV555" s="98">
        <f>AM555+AS555</f>
        <v>0</v>
      </c>
      <c r="AW555" s="50" t="e">
        <f t="shared" si="705"/>
        <v>#DIV/0!</v>
      </c>
      <c r="AY555" s="98">
        <f t="shared" si="706"/>
        <v>0</v>
      </c>
      <c r="AZ555" s="98" t="e">
        <f t="shared" si="707"/>
        <v>#DIV/0!</v>
      </c>
      <c r="BB555" s="98">
        <f t="shared" si="708"/>
        <v>0</v>
      </c>
      <c r="BC555" s="98" t="e">
        <f>BB555/(S555/100)</f>
        <v>#DIV/0!</v>
      </c>
      <c r="BD555" s="98">
        <f t="shared" si="710"/>
        <v>0</v>
      </c>
      <c r="BF555" s="90">
        <f t="shared" si="679"/>
        <v>0</v>
      </c>
    </row>
    <row r="556" spans="1:58" ht="30" customHeight="1" x14ac:dyDescent="0.2">
      <c r="A556" s="12"/>
      <c r="B556" s="3"/>
      <c r="C556" s="3"/>
      <c r="D556" s="14" t="s">
        <v>150</v>
      </c>
      <c r="E556" s="7"/>
      <c r="F556" s="3"/>
      <c r="G556" s="4"/>
      <c r="H556" s="5"/>
      <c r="I556" s="6"/>
      <c r="J556" s="7"/>
      <c r="K556" s="27"/>
      <c r="L556" s="142"/>
      <c r="M556" s="8"/>
      <c r="N556" s="195" t="s">
        <v>63</v>
      </c>
      <c r="O556" s="196">
        <v>8521000</v>
      </c>
      <c r="P556" s="197">
        <f t="shared" ref="P556:W558" si="723">P557</f>
        <v>0</v>
      </c>
      <c r="Q556" s="198">
        <f t="shared" si="723"/>
        <v>0</v>
      </c>
      <c r="R556" s="199">
        <f t="shared" si="723"/>
        <v>0</v>
      </c>
      <c r="S556" s="197">
        <f t="shared" si="723"/>
        <v>12894000</v>
      </c>
      <c r="T556" s="197"/>
      <c r="U556" s="197">
        <f t="shared" si="723"/>
        <v>1947000</v>
      </c>
      <c r="V556" s="197">
        <f t="shared" si="723"/>
        <v>864000</v>
      </c>
      <c r="W556" s="197">
        <f t="shared" si="723"/>
        <v>864000</v>
      </c>
      <c r="X556" s="197">
        <f t="shared" ref="X556:X595" si="724">U556+V556+W556</f>
        <v>3675000</v>
      </c>
      <c r="Y556" s="197">
        <f t="shared" si="698"/>
        <v>28.501628664495115</v>
      </c>
      <c r="AA556" s="197">
        <f>AA557</f>
        <v>1001000</v>
      </c>
      <c r="AB556" s="197">
        <f>AB557</f>
        <v>997000</v>
      </c>
      <c r="AC556" s="197">
        <f>AC557</f>
        <v>998000</v>
      </c>
      <c r="AD556" s="197">
        <f t="shared" si="718"/>
        <v>2996000</v>
      </c>
      <c r="AE556" s="197">
        <f t="shared" si="699"/>
        <v>23.235613463626493</v>
      </c>
      <c r="AG556" s="197">
        <f t="shared" si="700"/>
        <v>6671000</v>
      </c>
      <c r="AH556" s="197">
        <f t="shared" si="701"/>
        <v>51.737242128121608</v>
      </c>
      <c r="AJ556" s="197">
        <f>AJ557</f>
        <v>1093000</v>
      </c>
      <c r="AK556" s="197">
        <f>AK557</f>
        <v>1092000</v>
      </c>
      <c r="AL556" s="197">
        <f>AL557</f>
        <v>1092000</v>
      </c>
      <c r="AM556" s="197">
        <f t="shared" si="720"/>
        <v>3277000</v>
      </c>
      <c r="AN556" s="197">
        <f t="shared" si="702"/>
        <v>25.41492166899333</v>
      </c>
      <c r="AP556" s="197">
        <f>AP557</f>
        <v>688000</v>
      </c>
      <c r="AQ556" s="197">
        <f>AQ557</f>
        <v>745000</v>
      </c>
      <c r="AR556" s="197">
        <f>AR557</f>
        <v>1513000</v>
      </c>
      <c r="AS556" s="197">
        <f t="shared" si="722"/>
        <v>2946000</v>
      </c>
      <c r="AT556" s="197">
        <f t="shared" si="703"/>
        <v>22.847836202885063</v>
      </c>
      <c r="AV556" s="197">
        <f t="shared" si="704"/>
        <v>6223000</v>
      </c>
      <c r="AW556" s="197">
        <f t="shared" ref="AW556:AW595" si="725">AV556/(S556/100)</f>
        <v>48.262757871878392</v>
      </c>
      <c r="AY556" s="197">
        <f t="shared" ref="AY556:AY595" si="726">AG556+AV556</f>
        <v>12894000</v>
      </c>
      <c r="AZ556" s="197">
        <f t="shared" ref="AZ556:AZ595" si="727">AY556/(S556/100)</f>
        <v>100</v>
      </c>
      <c r="BB556" s="196">
        <f t="shared" ref="BB556:BB595" si="728">S556-AY556</f>
        <v>0</v>
      </c>
      <c r="BC556" s="197">
        <f t="shared" ref="BC556:BC595" si="729">BB556/(S556/100)</f>
        <v>0</v>
      </c>
      <c r="BD556" s="197">
        <f t="shared" ref="BD556:BD595" si="730">S556-BB556</f>
        <v>12894000</v>
      </c>
      <c r="BE556" s="483"/>
      <c r="BF556" s="90">
        <f t="shared" si="679"/>
        <v>0</v>
      </c>
    </row>
    <row r="557" spans="1:58" ht="30" customHeight="1" x14ac:dyDescent="0.2">
      <c r="A557" s="12"/>
      <c r="B557" s="3"/>
      <c r="C557" s="3"/>
      <c r="D557" s="8"/>
      <c r="E557" s="1" t="s">
        <v>73</v>
      </c>
      <c r="F557" s="3"/>
      <c r="G557" s="4"/>
      <c r="H557" s="5"/>
      <c r="I557" s="6"/>
      <c r="J557" s="7"/>
      <c r="K557" s="27"/>
      <c r="L557" s="142"/>
      <c r="M557" s="8"/>
      <c r="N557" s="40" t="s">
        <v>14</v>
      </c>
      <c r="O557" s="43">
        <v>8521000</v>
      </c>
      <c r="P557" s="99">
        <f t="shared" si="723"/>
        <v>0</v>
      </c>
      <c r="Q557" s="50">
        <f t="shared" si="723"/>
        <v>0</v>
      </c>
      <c r="R557" s="192">
        <f t="shared" si="723"/>
        <v>0</v>
      </c>
      <c r="S557" s="99">
        <f t="shared" si="723"/>
        <v>12894000</v>
      </c>
      <c r="T557" s="99"/>
      <c r="U557" s="99">
        <f t="shared" si="723"/>
        <v>1947000</v>
      </c>
      <c r="V557" s="99">
        <f t="shared" si="723"/>
        <v>864000</v>
      </c>
      <c r="W557" s="99">
        <f t="shared" si="723"/>
        <v>864000</v>
      </c>
      <c r="X557" s="99">
        <f t="shared" si="724"/>
        <v>3675000</v>
      </c>
      <c r="Y557" s="99">
        <f t="shared" si="698"/>
        <v>28.501628664495115</v>
      </c>
      <c r="AA557" s="99">
        <f t="shared" ref="AA557:AC558" si="731">AA558</f>
        <v>1001000</v>
      </c>
      <c r="AB557" s="99">
        <f t="shared" si="731"/>
        <v>997000</v>
      </c>
      <c r="AC557" s="99">
        <f t="shared" si="731"/>
        <v>998000</v>
      </c>
      <c r="AD557" s="99">
        <f t="shared" si="718"/>
        <v>2996000</v>
      </c>
      <c r="AE557" s="99">
        <f t="shared" si="699"/>
        <v>23.235613463626493</v>
      </c>
      <c r="AG557" s="99">
        <f t="shared" si="700"/>
        <v>6671000</v>
      </c>
      <c r="AH557" s="99">
        <f t="shared" si="701"/>
        <v>51.737242128121608</v>
      </c>
      <c r="AJ557" s="99">
        <f t="shared" ref="AJ557:AL558" si="732">AJ558</f>
        <v>1093000</v>
      </c>
      <c r="AK557" s="99">
        <f t="shared" si="732"/>
        <v>1092000</v>
      </c>
      <c r="AL557" s="99">
        <f t="shared" si="732"/>
        <v>1092000</v>
      </c>
      <c r="AM557" s="99">
        <f t="shared" si="720"/>
        <v>3277000</v>
      </c>
      <c r="AN557" s="99">
        <f t="shared" si="702"/>
        <v>25.41492166899333</v>
      </c>
      <c r="AP557" s="99">
        <f t="shared" ref="AP557:AR558" si="733">AP558</f>
        <v>688000</v>
      </c>
      <c r="AQ557" s="99">
        <f t="shared" si="733"/>
        <v>745000</v>
      </c>
      <c r="AR557" s="99">
        <f t="shared" si="733"/>
        <v>1513000</v>
      </c>
      <c r="AS557" s="99">
        <f t="shared" si="722"/>
        <v>2946000</v>
      </c>
      <c r="AT557" s="99">
        <f t="shared" si="703"/>
        <v>22.847836202885063</v>
      </c>
      <c r="AV557" s="99">
        <f t="shared" si="704"/>
        <v>6223000</v>
      </c>
      <c r="AW557" s="99">
        <f t="shared" si="725"/>
        <v>48.262757871878392</v>
      </c>
      <c r="AY557" s="99">
        <f t="shared" si="726"/>
        <v>12894000</v>
      </c>
      <c r="AZ557" s="99">
        <f t="shared" si="727"/>
        <v>100</v>
      </c>
      <c r="BB557" s="43">
        <f t="shared" si="728"/>
        <v>0</v>
      </c>
      <c r="BC557" s="99">
        <f t="shared" si="729"/>
        <v>0</v>
      </c>
      <c r="BD557" s="99">
        <f t="shared" si="730"/>
        <v>12894000</v>
      </c>
      <c r="BE557" s="483"/>
      <c r="BF557" s="90">
        <f t="shared" si="679"/>
        <v>0</v>
      </c>
    </row>
    <row r="558" spans="1:58" ht="30" customHeight="1" x14ac:dyDescent="0.2">
      <c r="A558" s="12"/>
      <c r="B558" s="3"/>
      <c r="C558" s="3"/>
      <c r="D558" s="8"/>
      <c r="E558" s="7"/>
      <c r="F558" s="17">
        <v>4</v>
      </c>
      <c r="G558" s="4"/>
      <c r="H558" s="5"/>
      <c r="I558" s="6"/>
      <c r="J558" s="7"/>
      <c r="K558" s="27"/>
      <c r="L558" s="142"/>
      <c r="M558" s="8"/>
      <c r="N558" s="31" t="s">
        <v>41</v>
      </c>
      <c r="O558" s="44">
        <v>8521000</v>
      </c>
      <c r="P558" s="97">
        <f t="shared" si="723"/>
        <v>0</v>
      </c>
      <c r="Q558" s="193">
        <f t="shared" si="723"/>
        <v>0</v>
      </c>
      <c r="R558" s="194">
        <f t="shared" si="723"/>
        <v>0</v>
      </c>
      <c r="S558" s="97">
        <f t="shared" si="723"/>
        <v>12894000</v>
      </c>
      <c r="T558" s="97"/>
      <c r="U558" s="97">
        <f t="shared" si="723"/>
        <v>1947000</v>
      </c>
      <c r="V558" s="97">
        <f t="shared" si="723"/>
        <v>864000</v>
      </c>
      <c r="W558" s="97">
        <f t="shared" si="723"/>
        <v>864000</v>
      </c>
      <c r="X558" s="97">
        <f t="shared" si="724"/>
        <v>3675000</v>
      </c>
      <c r="Y558" s="97">
        <f t="shared" si="698"/>
        <v>28.501628664495115</v>
      </c>
      <c r="AA558" s="97">
        <f t="shared" si="731"/>
        <v>1001000</v>
      </c>
      <c r="AB558" s="97">
        <f t="shared" si="731"/>
        <v>997000</v>
      </c>
      <c r="AC558" s="97">
        <f t="shared" si="731"/>
        <v>998000</v>
      </c>
      <c r="AD558" s="97">
        <f t="shared" si="718"/>
        <v>2996000</v>
      </c>
      <c r="AE558" s="97">
        <f t="shared" si="699"/>
        <v>23.235613463626493</v>
      </c>
      <c r="AG558" s="97">
        <f t="shared" si="700"/>
        <v>6671000</v>
      </c>
      <c r="AH558" s="97">
        <f t="shared" si="701"/>
        <v>51.737242128121608</v>
      </c>
      <c r="AJ558" s="97">
        <f t="shared" si="732"/>
        <v>1093000</v>
      </c>
      <c r="AK558" s="97">
        <f t="shared" si="732"/>
        <v>1092000</v>
      </c>
      <c r="AL558" s="97">
        <f t="shared" si="732"/>
        <v>1092000</v>
      </c>
      <c r="AM558" s="97">
        <f t="shared" si="720"/>
        <v>3277000</v>
      </c>
      <c r="AN558" s="97">
        <f t="shared" si="702"/>
        <v>25.41492166899333</v>
      </c>
      <c r="AP558" s="97">
        <f t="shared" si="733"/>
        <v>688000</v>
      </c>
      <c r="AQ558" s="97">
        <f t="shared" si="733"/>
        <v>745000</v>
      </c>
      <c r="AR558" s="97">
        <f t="shared" si="733"/>
        <v>1513000</v>
      </c>
      <c r="AS558" s="97">
        <f t="shared" si="722"/>
        <v>2946000</v>
      </c>
      <c r="AT558" s="97">
        <f t="shared" si="703"/>
        <v>22.847836202885063</v>
      </c>
      <c r="AV558" s="97">
        <f t="shared" si="704"/>
        <v>6223000</v>
      </c>
      <c r="AW558" s="97">
        <f t="shared" si="725"/>
        <v>48.262757871878392</v>
      </c>
      <c r="AY558" s="97">
        <f t="shared" si="726"/>
        <v>12894000</v>
      </c>
      <c r="AZ558" s="97">
        <f t="shared" si="727"/>
        <v>100</v>
      </c>
      <c r="BB558" s="44">
        <f t="shared" si="728"/>
        <v>0</v>
      </c>
      <c r="BC558" s="97">
        <f t="shared" si="729"/>
        <v>0</v>
      </c>
      <c r="BD558" s="97">
        <f t="shared" si="730"/>
        <v>12894000</v>
      </c>
      <c r="BE558" s="483"/>
      <c r="BF558" s="90">
        <f t="shared" si="679"/>
        <v>0</v>
      </c>
    </row>
    <row r="559" spans="1:58" ht="30" customHeight="1" x14ac:dyDescent="0.2">
      <c r="A559" s="12"/>
      <c r="B559" s="3"/>
      <c r="C559" s="3"/>
      <c r="D559" s="8"/>
      <c r="E559" s="7"/>
      <c r="F559" s="3"/>
      <c r="G559" s="21">
        <v>1</v>
      </c>
      <c r="H559" s="22"/>
      <c r="I559" s="6"/>
      <c r="J559" s="7"/>
      <c r="K559" s="27"/>
      <c r="L559" s="142"/>
      <c r="M559" s="8"/>
      <c r="N559" s="31" t="s">
        <v>112</v>
      </c>
      <c r="O559" s="44">
        <v>8521000</v>
      </c>
      <c r="P559" s="97">
        <f>P560+P575+P586+P592</f>
        <v>0</v>
      </c>
      <c r="Q559" s="193">
        <f>Q560+Q575+Q586+Q592</f>
        <v>0</v>
      </c>
      <c r="R559" s="194">
        <f>R560+R575+R586+R592</f>
        <v>0</v>
      </c>
      <c r="S559" s="97">
        <f>S560+S575+S586+S592</f>
        <v>12894000</v>
      </c>
      <c r="T559" s="97"/>
      <c r="U559" s="97">
        <f>U560+U575+U586+U592</f>
        <v>1947000</v>
      </c>
      <c r="V559" s="97">
        <f>V560+V575+V586+V592</f>
        <v>864000</v>
      </c>
      <c r="W559" s="97">
        <f>W560+W575+W586+W592</f>
        <v>864000</v>
      </c>
      <c r="X559" s="97">
        <f t="shared" si="724"/>
        <v>3675000</v>
      </c>
      <c r="Y559" s="97">
        <f t="shared" si="698"/>
        <v>28.501628664495115</v>
      </c>
      <c r="AA559" s="97">
        <f>AA560+AA575+AA586+AA592</f>
        <v>1001000</v>
      </c>
      <c r="AB559" s="97">
        <f>AB560+AB575+AB586+AB592</f>
        <v>997000</v>
      </c>
      <c r="AC559" s="97">
        <f>AC560+AC575+AC586+AC592</f>
        <v>998000</v>
      </c>
      <c r="AD559" s="97">
        <f t="shared" si="718"/>
        <v>2996000</v>
      </c>
      <c r="AE559" s="97">
        <f t="shared" si="699"/>
        <v>23.235613463626493</v>
      </c>
      <c r="AG559" s="97">
        <f t="shared" si="700"/>
        <v>6671000</v>
      </c>
      <c r="AH559" s="97">
        <f t="shared" si="701"/>
        <v>51.737242128121608</v>
      </c>
      <c r="AJ559" s="97">
        <f>AJ560+AJ575+AJ586+AJ592</f>
        <v>1093000</v>
      </c>
      <c r="AK559" s="97">
        <f>AK560+AK575+AK586+AK592</f>
        <v>1092000</v>
      </c>
      <c r="AL559" s="97">
        <f>AL560+AL575+AL586+AL592</f>
        <v>1092000</v>
      </c>
      <c r="AM559" s="97">
        <f t="shared" si="720"/>
        <v>3277000</v>
      </c>
      <c r="AN559" s="97">
        <f t="shared" si="702"/>
        <v>25.41492166899333</v>
      </c>
      <c r="AP559" s="97">
        <f>AP560+AP575+AP586+AP592</f>
        <v>688000</v>
      </c>
      <c r="AQ559" s="97">
        <f>AQ560+AQ575+AQ586+AQ592</f>
        <v>745000</v>
      </c>
      <c r="AR559" s="97">
        <f>AR560+AR575+AR586+AR592</f>
        <v>1513000</v>
      </c>
      <c r="AS559" s="97">
        <f t="shared" si="722"/>
        <v>2946000</v>
      </c>
      <c r="AT559" s="97">
        <f t="shared" si="703"/>
        <v>22.847836202885063</v>
      </c>
      <c r="AV559" s="97">
        <f t="shared" si="704"/>
        <v>6223000</v>
      </c>
      <c r="AW559" s="97">
        <f t="shared" si="725"/>
        <v>48.262757871878392</v>
      </c>
      <c r="AY559" s="97">
        <f t="shared" si="726"/>
        <v>12894000</v>
      </c>
      <c r="AZ559" s="97">
        <f t="shared" si="727"/>
        <v>100</v>
      </c>
      <c r="BB559" s="44">
        <f t="shared" si="728"/>
        <v>0</v>
      </c>
      <c r="BC559" s="97">
        <f t="shared" si="729"/>
        <v>0</v>
      </c>
      <c r="BD559" s="97">
        <f t="shared" si="730"/>
        <v>12894000</v>
      </c>
      <c r="BE559" s="483"/>
      <c r="BF559" s="90">
        <f t="shared" si="679"/>
        <v>0</v>
      </c>
    </row>
    <row r="560" spans="1:58" ht="30" customHeight="1" x14ac:dyDescent="0.2">
      <c r="A560" s="12"/>
      <c r="B560" s="3"/>
      <c r="C560" s="3"/>
      <c r="D560" s="8"/>
      <c r="E560" s="7"/>
      <c r="F560" s="3"/>
      <c r="G560" s="21"/>
      <c r="H560" s="92" t="s">
        <v>97</v>
      </c>
      <c r="I560" s="6"/>
      <c r="J560" s="7"/>
      <c r="K560" s="27"/>
      <c r="L560" s="142"/>
      <c r="M560" s="8"/>
      <c r="N560" s="31" t="s">
        <v>112</v>
      </c>
      <c r="O560" s="44">
        <v>7909000</v>
      </c>
      <c r="P560" s="97">
        <f>P561</f>
        <v>0</v>
      </c>
      <c r="Q560" s="193">
        <f>Q561</f>
        <v>0</v>
      </c>
      <c r="R560" s="194">
        <f>R561</f>
        <v>0</v>
      </c>
      <c r="S560" s="97">
        <f>S561</f>
        <v>12781000</v>
      </c>
      <c r="T560" s="97"/>
      <c r="U560" s="97">
        <f>U561</f>
        <v>1932000</v>
      </c>
      <c r="V560" s="97">
        <f>V561</f>
        <v>851000</v>
      </c>
      <c r="W560" s="97">
        <f>W561</f>
        <v>849000</v>
      </c>
      <c r="X560" s="97">
        <f t="shared" si="724"/>
        <v>3632000</v>
      </c>
      <c r="Y560" s="97">
        <f t="shared" si="698"/>
        <v>28.417181754166339</v>
      </c>
      <c r="AA560" s="97">
        <f>AA561</f>
        <v>985000</v>
      </c>
      <c r="AB560" s="97">
        <f>AB561</f>
        <v>985000</v>
      </c>
      <c r="AC560" s="97">
        <f>AC561</f>
        <v>985000</v>
      </c>
      <c r="AD560" s="97">
        <f t="shared" si="718"/>
        <v>2955000</v>
      </c>
      <c r="AE560" s="97">
        <f t="shared" si="699"/>
        <v>23.120256630936545</v>
      </c>
      <c r="AG560" s="97">
        <f t="shared" si="700"/>
        <v>6587000</v>
      </c>
      <c r="AH560" s="97">
        <f t="shared" si="701"/>
        <v>51.537438385102888</v>
      </c>
      <c r="AJ560" s="97">
        <f>AJ561</f>
        <v>1085000</v>
      </c>
      <c r="AK560" s="97">
        <f>AK561</f>
        <v>1085000</v>
      </c>
      <c r="AL560" s="97">
        <f>AL561</f>
        <v>1087000</v>
      </c>
      <c r="AM560" s="97">
        <f t="shared" si="720"/>
        <v>3257000</v>
      </c>
      <c r="AN560" s="97">
        <f t="shared" si="702"/>
        <v>25.483139034504344</v>
      </c>
      <c r="AP560" s="97">
        <f>AP561</f>
        <v>683000</v>
      </c>
      <c r="AQ560" s="97">
        <f>AQ561</f>
        <v>742000</v>
      </c>
      <c r="AR560" s="97">
        <f>AR561</f>
        <v>1512000</v>
      </c>
      <c r="AS560" s="97">
        <f t="shared" si="722"/>
        <v>2937000</v>
      </c>
      <c r="AT560" s="97">
        <f t="shared" si="703"/>
        <v>22.979422580392772</v>
      </c>
      <c r="AV560" s="97">
        <f t="shared" si="704"/>
        <v>6194000</v>
      </c>
      <c r="AW560" s="97">
        <f t="shared" si="725"/>
        <v>48.462561614897112</v>
      </c>
      <c r="AY560" s="97">
        <f t="shared" si="726"/>
        <v>12781000</v>
      </c>
      <c r="AZ560" s="97">
        <f t="shared" si="727"/>
        <v>100</v>
      </c>
      <c r="BB560" s="44">
        <f t="shared" si="728"/>
        <v>0</v>
      </c>
      <c r="BC560" s="97">
        <f t="shared" si="729"/>
        <v>0</v>
      </c>
      <c r="BD560" s="97">
        <f t="shared" si="730"/>
        <v>12781000</v>
      </c>
      <c r="BE560" s="483"/>
      <c r="BF560" s="90">
        <f t="shared" si="679"/>
        <v>0</v>
      </c>
    </row>
    <row r="561" spans="1:58" ht="30" customHeight="1" thickBot="1" x14ac:dyDescent="0.25">
      <c r="A561" s="12"/>
      <c r="B561" s="3"/>
      <c r="C561" s="3"/>
      <c r="D561" s="8"/>
      <c r="E561" s="7"/>
      <c r="F561" s="3"/>
      <c r="G561" s="4"/>
      <c r="H561" s="5"/>
      <c r="I561" s="23">
        <v>2</v>
      </c>
      <c r="J561" s="7"/>
      <c r="K561" s="27"/>
      <c r="L561" s="142"/>
      <c r="M561" s="8"/>
      <c r="N561" s="30" t="s">
        <v>126</v>
      </c>
      <c r="O561" s="46">
        <v>7909000</v>
      </c>
      <c r="P561" s="100">
        <f>P562+P566+P570</f>
        <v>0</v>
      </c>
      <c r="Q561" s="202">
        <f>Q562+Q566+Q570</f>
        <v>0</v>
      </c>
      <c r="R561" s="203">
        <f>R562+R566+R570</f>
        <v>0</v>
      </c>
      <c r="S561" s="100">
        <f>S562+S566+S570</f>
        <v>12781000</v>
      </c>
      <c r="T561" s="100"/>
      <c r="U561" s="100">
        <f>U562+U566+U570</f>
        <v>1932000</v>
      </c>
      <c r="V561" s="100">
        <f>V562+V566+V570</f>
        <v>851000</v>
      </c>
      <c r="W561" s="100">
        <f>W562+W566+W570</f>
        <v>849000</v>
      </c>
      <c r="X561" s="100">
        <f t="shared" si="724"/>
        <v>3632000</v>
      </c>
      <c r="Y561" s="100">
        <f t="shared" si="698"/>
        <v>28.417181754166339</v>
      </c>
      <c r="AA561" s="100">
        <f>AA562+AA566+AA570</f>
        <v>985000</v>
      </c>
      <c r="AB561" s="100">
        <f>AB562+AB566+AB570</f>
        <v>985000</v>
      </c>
      <c r="AC561" s="100">
        <f>AC562+AC566+AC570</f>
        <v>985000</v>
      </c>
      <c r="AD561" s="100">
        <f t="shared" si="718"/>
        <v>2955000</v>
      </c>
      <c r="AE561" s="100">
        <f t="shared" si="699"/>
        <v>23.120256630936545</v>
      </c>
      <c r="AG561" s="100">
        <f t="shared" si="700"/>
        <v>6587000</v>
      </c>
      <c r="AH561" s="100">
        <f t="shared" si="701"/>
        <v>51.537438385102888</v>
      </c>
      <c r="AJ561" s="100">
        <f>AJ562+AJ566+AJ570</f>
        <v>1085000</v>
      </c>
      <c r="AK561" s="100">
        <f>AK562+AK566+AK570</f>
        <v>1085000</v>
      </c>
      <c r="AL561" s="100">
        <f>AL562+AL566+AL570</f>
        <v>1087000</v>
      </c>
      <c r="AM561" s="100">
        <f t="shared" si="720"/>
        <v>3257000</v>
      </c>
      <c r="AN561" s="100">
        <f t="shared" si="702"/>
        <v>25.483139034504344</v>
      </c>
      <c r="AP561" s="100">
        <f>AP562+AP566+AP570</f>
        <v>683000</v>
      </c>
      <c r="AQ561" s="100">
        <f>AQ562+AQ566+AQ570</f>
        <v>742000</v>
      </c>
      <c r="AR561" s="100">
        <f>AR562+AR566+AR570</f>
        <v>1512000</v>
      </c>
      <c r="AS561" s="100">
        <f t="shared" si="722"/>
        <v>2937000</v>
      </c>
      <c r="AT561" s="100">
        <f t="shared" si="703"/>
        <v>22.979422580392772</v>
      </c>
      <c r="AV561" s="100">
        <f t="shared" si="704"/>
        <v>6194000</v>
      </c>
      <c r="AW561" s="100">
        <f t="shared" si="725"/>
        <v>48.462561614897112</v>
      </c>
      <c r="AY561" s="100">
        <f t="shared" si="726"/>
        <v>12781000</v>
      </c>
      <c r="AZ561" s="100">
        <f t="shared" si="727"/>
        <v>100</v>
      </c>
      <c r="BB561" s="46">
        <f t="shared" si="728"/>
        <v>0</v>
      </c>
      <c r="BC561" s="100">
        <f t="shared" si="729"/>
        <v>0</v>
      </c>
      <c r="BD561" s="100">
        <f t="shared" si="730"/>
        <v>12781000</v>
      </c>
      <c r="BE561" s="483"/>
      <c r="BF561" s="90">
        <f t="shared" si="679"/>
        <v>0</v>
      </c>
    </row>
    <row r="562" spans="1:58" ht="30" customHeight="1" thickBot="1" x14ac:dyDescent="0.25">
      <c r="A562" s="12"/>
      <c r="B562" s="3"/>
      <c r="C562" s="3"/>
      <c r="D562" s="8"/>
      <c r="E562" s="7"/>
      <c r="F562" s="3"/>
      <c r="G562" s="4"/>
      <c r="H562" s="5"/>
      <c r="I562" s="6"/>
      <c r="J562" s="24" t="s">
        <v>74</v>
      </c>
      <c r="K562" s="27"/>
      <c r="L562" s="142"/>
      <c r="M562" s="8"/>
      <c r="N562" s="31" t="s">
        <v>24</v>
      </c>
      <c r="O562" s="97">
        <v>6634000</v>
      </c>
      <c r="P562" s="97">
        <f>P563+P564+P565</f>
        <v>0</v>
      </c>
      <c r="Q562" s="193">
        <f>Q563+Q564+Q565</f>
        <v>0</v>
      </c>
      <c r="R562" s="194">
        <f>R563+R564+R565</f>
        <v>0</v>
      </c>
      <c r="S562" s="97">
        <f>S563+S564+S565</f>
        <v>10873000</v>
      </c>
      <c r="T562" s="97"/>
      <c r="U562" s="97">
        <f>U563+U564+U565</f>
        <v>1647000</v>
      </c>
      <c r="V562" s="97">
        <f>V563+V564+V565</f>
        <v>745000</v>
      </c>
      <c r="W562" s="97">
        <f>W563+W564+W565</f>
        <v>745000</v>
      </c>
      <c r="X562" s="97">
        <f t="shared" si="724"/>
        <v>3137000</v>
      </c>
      <c r="Y562" s="97">
        <f t="shared" si="698"/>
        <v>28.851282994573715</v>
      </c>
      <c r="AA562" s="97">
        <f>AA563+AA564+AA565</f>
        <v>826000</v>
      </c>
      <c r="AB562" s="97">
        <f>AB563+AB564+AB565</f>
        <v>827000</v>
      </c>
      <c r="AC562" s="97">
        <f>AC563+AC564+AC565</f>
        <v>826000</v>
      </c>
      <c r="AD562" s="97">
        <f t="shared" si="718"/>
        <v>2479000</v>
      </c>
      <c r="AE562" s="96" t="e">
        <f t="shared" ref="AE562:AE569" si="734">AD562/(P562/100)</f>
        <v>#DIV/0!</v>
      </c>
      <c r="AG562" s="97">
        <f t="shared" si="700"/>
        <v>5616000</v>
      </c>
      <c r="AH562" s="97">
        <f t="shared" si="701"/>
        <v>51.650878322450104</v>
      </c>
      <c r="AJ562" s="97">
        <f>AJ563+AJ564+AJ565</f>
        <v>925000</v>
      </c>
      <c r="AK562" s="97">
        <f>AK563+AK564+AK565</f>
        <v>925000</v>
      </c>
      <c r="AL562" s="97">
        <f>AL563+AL564+AL565</f>
        <v>925000</v>
      </c>
      <c r="AM562" s="97">
        <f t="shared" si="720"/>
        <v>2775000</v>
      </c>
      <c r="AN562" s="96" t="e">
        <f t="shared" ref="AN562:AN569" si="735">AM562/(P562/100)</f>
        <v>#DIV/0!</v>
      </c>
      <c r="AP562" s="97">
        <f>AP563+AP564+AP565</f>
        <v>524000</v>
      </c>
      <c r="AQ562" s="97">
        <f>AQ563+AQ564+AQ565</f>
        <v>573000</v>
      </c>
      <c r="AR562" s="97">
        <f>AR563+AR564+AR565</f>
        <v>1385000</v>
      </c>
      <c r="AS562" s="97">
        <f t="shared" si="722"/>
        <v>2482000</v>
      </c>
      <c r="AT562" s="96" t="e">
        <f t="shared" ref="AT562:AT569" si="736">AS562/(P562/100)</f>
        <v>#DIV/0!</v>
      </c>
      <c r="AV562" s="97">
        <f t="shared" si="704"/>
        <v>5257000</v>
      </c>
      <c r="AW562" s="97">
        <f t="shared" si="725"/>
        <v>48.349121677549896</v>
      </c>
      <c r="AY562" s="97">
        <f t="shared" si="726"/>
        <v>10873000</v>
      </c>
      <c r="AZ562" s="97">
        <f t="shared" si="727"/>
        <v>100</v>
      </c>
      <c r="BB562" s="44">
        <f t="shared" ref="BB562:BB574" si="737">S562-AY562</f>
        <v>0</v>
      </c>
      <c r="BC562" s="97">
        <f t="shared" ref="BC562:BC574" si="738">BB562/(S562/100)</f>
        <v>0</v>
      </c>
      <c r="BD562" s="97">
        <f t="shared" ref="BD562:BD574" si="739">S562-BB562</f>
        <v>10873000</v>
      </c>
      <c r="BE562" s="483"/>
      <c r="BF562" s="90">
        <f t="shared" si="679"/>
        <v>0</v>
      </c>
    </row>
    <row r="563" spans="1:58" ht="30" customHeight="1" thickBot="1" x14ac:dyDescent="0.25">
      <c r="A563" s="12"/>
      <c r="B563" s="3"/>
      <c r="C563" s="3"/>
      <c r="D563" s="8"/>
      <c r="E563" s="7"/>
      <c r="F563" s="3"/>
      <c r="G563" s="4"/>
      <c r="H563" s="5"/>
      <c r="I563" s="6"/>
      <c r="J563" s="7"/>
      <c r="K563" s="59">
        <v>1</v>
      </c>
      <c r="L563" s="142"/>
      <c r="M563" s="8"/>
      <c r="N563" s="41" t="s">
        <v>31</v>
      </c>
      <c r="O563" s="98">
        <v>6547000</v>
      </c>
      <c r="P563" s="98"/>
      <c r="Q563" s="98"/>
      <c r="R563" s="98"/>
      <c r="S563" s="332">
        <v>10570000</v>
      </c>
      <c r="T563" s="98"/>
      <c r="U563" s="332">
        <v>1600000</v>
      </c>
      <c r="V563" s="332">
        <v>730000</v>
      </c>
      <c r="W563" s="332">
        <v>730000</v>
      </c>
      <c r="X563" s="98">
        <f t="shared" si="724"/>
        <v>3060000</v>
      </c>
      <c r="Y563" s="98">
        <f t="shared" si="698"/>
        <v>28.949858088930938</v>
      </c>
      <c r="AA563" s="332">
        <v>800000</v>
      </c>
      <c r="AB563" s="332">
        <v>800000</v>
      </c>
      <c r="AC563" s="332">
        <v>800000</v>
      </c>
      <c r="AD563" s="98">
        <f>AA563+AB563+AC563</f>
        <v>2400000</v>
      </c>
      <c r="AE563" s="96" t="e">
        <f t="shared" si="734"/>
        <v>#DIV/0!</v>
      </c>
      <c r="AG563" s="98">
        <f t="shared" si="700"/>
        <v>5460000</v>
      </c>
      <c r="AH563" s="98">
        <f t="shared" si="701"/>
        <v>51.65562913907285</v>
      </c>
      <c r="AJ563" s="332">
        <v>900000</v>
      </c>
      <c r="AK563" s="332">
        <v>900000</v>
      </c>
      <c r="AL563" s="332">
        <v>900000</v>
      </c>
      <c r="AM563" s="98">
        <f>AJ563+AK563+AL563</f>
        <v>2700000</v>
      </c>
      <c r="AN563" s="96" t="e">
        <f t="shared" si="735"/>
        <v>#DIV/0!</v>
      </c>
      <c r="AP563" s="332">
        <v>500000</v>
      </c>
      <c r="AQ563" s="332">
        <v>550000</v>
      </c>
      <c r="AR563" s="332">
        <v>1360000</v>
      </c>
      <c r="AS563" s="98">
        <f>AP563+AQ563+AR563</f>
        <v>2410000</v>
      </c>
      <c r="AT563" s="96" t="e">
        <f t="shared" si="736"/>
        <v>#DIV/0!</v>
      </c>
      <c r="AV563" s="98">
        <f t="shared" si="704"/>
        <v>5110000</v>
      </c>
      <c r="AW563" s="98">
        <f t="shared" si="725"/>
        <v>48.34437086092715</v>
      </c>
      <c r="AY563" s="98">
        <f t="shared" si="726"/>
        <v>10570000</v>
      </c>
      <c r="AZ563" s="98">
        <f t="shared" si="727"/>
        <v>100</v>
      </c>
      <c r="BB563" s="98">
        <f t="shared" si="737"/>
        <v>0</v>
      </c>
      <c r="BC563" s="98">
        <f t="shared" si="738"/>
        <v>0</v>
      </c>
      <c r="BD563" s="98">
        <f t="shared" si="739"/>
        <v>10570000</v>
      </c>
      <c r="BE563" s="483"/>
      <c r="BF563" s="90">
        <f t="shared" si="679"/>
        <v>0</v>
      </c>
    </row>
    <row r="564" spans="1:58" ht="30" customHeight="1" thickBot="1" x14ac:dyDescent="0.25">
      <c r="A564" s="12"/>
      <c r="B564" s="3"/>
      <c r="C564" s="3"/>
      <c r="D564" s="8"/>
      <c r="E564" s="7"/>
      <c r="F564" s="3"/>
      <c r="G564" s="4"/>
      <c r="H564" s="5"/>
      <c r="I564" s="6"/>
      <c r="J564" s="7"/>
      <c r="K564" s="59">
        <v>2</v>
      </c>
      <c r="L564" s="142"/>
      <c r="M564" s="8"/>
      <c r="N564" s="41" t="s">
        <v>53</v>
      </c>
      <c r="O564" s="98">
        <v>80000</v>
      </c>
      <c r="P564" s="98"/>
      <c r="Q564" s="98"/>
      <c r="R564" s="98"/>
      <c r="S564" s="332">
        <v>297000</v>
      </c>
      <c r="T564" s="98"/>
      <c r="U564" s="332">
        <v>45000</v>
      </c>
      <c r="V564" s="332">
        <v>15000</v>
      </c>
      <c r="W564" s="332">
        <v>15000</v>
      </c>
      <c r="X564" s="98">
        <f t="shared" si="724"/>
        <v>75000</v>
      </c>
      <c r="Y564" s="98">
        <f t="shared" si="698"/>
        <v>25.252525252525253</v>
      </c>
      <c r="AA564" s="332">
        <v>25000</v>
      </c>
      <c r="AB564" s="332">
        <v>25000</v>
      </c>
      <c r="AC564" s="332">
        <v>25000</v>
      </c>
      <c r="AD564" s="98">
        <f>AA564+AB564+AC564</f>
        <v>75000</v>
      </c>
      <c r="AE564" s="96" t="e">
        <f t="shared" si="734"/>
        <v>#DIV/0!</v>
      </c>
      <c r="AG564" s="98">
        <f t="shared" si="700"/>
        <v>150000</v>
      </c>
      <c r="AH564" s="98">
        <f t="shared" si="701"/>
        <v>50.505050505050505</v>
      </c>
      <c r="AJ564" s="332">
        <v>25000</v>
      </c>
      <c r="AK564" s="332">
        <v>25000</v>
      </c>
      <c r="AL564" s="332">
        <v>25000</v>
      </c>
      <c r="AM564" s="98">
        <f>AJ564+AK564+AL564</f>
        <v>75000</v>
      </c>
      <c r="AN564" s="96" t="e">
        <f t="shared" si="735"/>
        <v>#DIV/0!</v>
      </c>
      <c r="AP564" s="332">
        <v>24000</v>
      </c>
      <c r="AQ564" s="332">
        <v>23000</v>
      </c>
      <c r="AR564" s="332">
        <v>25000</v>
      </c>
      <c r="AS564" s="98">
        <f>AP564+AQ564+AR564</f>
        <v>72000</v>
      </c>
      <c r="AT564" s="96" t="e">
        <f t="shared" si="736"/>
        <v>#DIV/0!</v>
      </c>
      <c r="AV564" s="98">
        <f t="shared" si="704"/>
        <v>147000</v>
      </c>
      <c r="AW564" s="98">
        <f t="shared" si="725"/>
        <v>49.494949494949495</v>
      </c>
      <c r="AY564" s="98">
        <f t="shared" si="726"/>
        <v>297000</v>
      </c>
      <c r="AZ564" s="98">
        <f t="shared" si="727"/>
        <v>100</v>
      </c>
      <c r="BB564" s="98">
        <f t="shared" si="737"/>
        <v>0</v>
      </c>
      <c r="BC564" s="98">
        <f t="shared" si="738"/>
        <v>0</v>
      </c>
      <c r="BD564" s="98">
        <f t="shared" si="739"/>
        <v>297000</v>
      </c>
      <c r="BE564" s="483"/>
      <c r="BF564" s="90">
        <f t="shared" si="679"/>
        <v>0</v>
      </c>
    </row>
    <row r="565" spans="1:58" ht="30" customHeight="1" thickBot="1" x14ac:dyDescent="0.25">
      <c r="A565" s="12"/>
      <c r="B565" s="3"/>
      <c r="C565" s="3"/>
      <c r="D565" s="8"/>
      <c r="E565" s="7"/>
      <c r="F565" s="3"/>
      <c r="G565" s="4"/>
      <c r="H565" s="5"/>
      <c r="I565" s="6"/>
      <c r="J565" s="7"/>
      <c r="K565" s="59">
        <v>4</v>
      </c>
      <c r="L565" s="142"/>
      <c r="M565" s="8"/>
      <c r="N565" s="41" t="s">
        <v>67</v>
      </c>
      <c r="O565" s="98">
        <v>7000</v>
      </c>
      <c r="P565" s="98"/>
      <c r="Q565" s="98"/>
      <c r="R565" s="98"/>
      <c r="S565" s="332">
        <v>6000</v>
      </c>
      <c r="T565" s="98"/>
      <c r="U565" s="332">
        <v>2000</v>
      </c>
      <c r="V565" s="332">
        <v>0</v>
      </c>
      <c r="W565" s="332">
        <v>0</v>
      </c>
      <c r="X565" s="98">
        <f t="shared" si="724"/>
        <v>2000</v>
      </c>
      <c r="Y565" s="98">
        <f t="shared" si="698"/>
        <v>33.333333333333336</v>
      </c>
      <c r="AA565" s="332">
        <v>1000</v>
      </c>
      <c r="AB565" s="332">
        <v>2000</v>
      </c>
      <c r="AC565" s="332">
        <v>1000</v>
      </c>
      <c r="AD565" s="98">
        <f>AA565+AB565+AC565</f>
        <v>4000</v>
      </c>
      <c r="AE565" s="96" t="e">
        <f t="shared" si="734"/>
        <v>#DIV/0!</v>
      </c>
      <c r="AG565" s="98">
        <f t="shared" si="700"/>
        <v>6000</v>
      </c>
      <c r="AH565" s="98">
        <f t="shared" si="701"/>
        <v>100</v>
      </c>
      <c r="AJ565" s="332"/>
      <c r="AK565" s="332"/>
      <c r="AL565" s="332"/>
      <c r="AM565" s="98">
        <f>AJ565+AK565+AL565</f>
        <v>0</v>
      </c>
      <c r="AN565" s="96" t="e">
        <f t="shared" si="735"/>
        <v>#DIV/0!</v>
      </c>
      <c r="AP565" s="332"/>
      <c r="AQ565" s="332"/>
      <c r="AR565" s="332"/>
      <c r="AS565" s="98">
        <f>AP565+AQ565+AR565</f>
        <v>0</v>
      </c>
      <c r="AT565" s="96" t="e">
        <f t="shared" si="736"/>
        <v>#DIV/0!</v>
      </c>
      <c r="AV565" s="98">
        <f t="shared" si="704"/>
        <v>0</v>
      </c>
      <c r="AW565" s="98">
        <f t="shared" si="725"/>
        <v>0</v>
      </c>
      <c r="AY565" s="98">
        <f t="shared" si="726"/>
        <v>6000</v>
      </c>
      <c r="AZ565" s="98">
        <f t="shared" si="727"/>
        <v>100</v>
      </c>
      <c r="BB565" s="98">
        <f t="shared" si="737"/>
        <v>0</v>
      </c>
      <c r="BC565" s="98">
        <f t="shared" si="738"/>
        <v>0</v>
      </c>
      <c r="BD565" s="98">
        <f t="shared" si="739"/>
        <v>6000</v>
      </c>
      <c r="BE565" s="483"/>
      <c r="BF565" s="90">
        <f t="shared" si="679"/>
        <v>0</v>
      </c>
    </row>
    <row r="566" spans="1:58" ht="30" customHeight="1" thickBot="1" x14ac:dyDescent="0.25">
      <c r="A566" s="12"/>
      <c r="B566" s="3"/>
      <c r="C566" s="3"/>
      <c r="D566" s="8"/>
      <c r="E566" s="7"/>
      <c r="F566" s="3"/>
      <c r="G566" s="4"/>
      <c r="H566" s="5"/>
      <c r="I566" s="6"/>
      <c r="J566" s="24" t="s">
        <v>68</v>
      </c>
      <c r="K566" s="27"/>
      <c r="L566" s="142"/>
      <c r="M566" s="8"/>
      <c r="N566" s="31" t="s">
        <v>32</v>
      </c>
      <c r="O566" s="97">
        <v>1228000</v>
      </c>
      <c r="P566" s="97">
        <f>P567+P568+P569</f>
        <v>0</v>
      </c>
      <c r="Q566" s="193">
        <f>Q567+Q568+Q569</f>
        <v>0</v>
      </c>
      <c r="R566" s="194">
        <f>R567+R568+R569</f>
        <v>0</v>
      </c>
      <c r="S566" s="97">
        <f>S567+S568+S569</f>
        <v>1868000</v>
      </c>
      <c r="T566" s="97"/>
      <c r="U566" s="97">
        <f>U567+U568+U569</f>
        <v>280000</v>
      </c>
      <c r="V566" s="97">
        <f>V567+V568+V569</f>
        <v>104000</v>
      </c>
      <c r="W566" s="97">
        <f>W567+W568+W569</f>
        <v>104000</v>
      </c>
      <c r="X566" s="97">
        <f t="shared" si="724"/>
        <v>488000</v>
      </c>
      <c r="Y566" s="97">
        <f t="shared" si="698"/>
        <v>26.124197002141326</v>
      </c>
      <c r="AA566" s="97">
        <f>AA567+AA568+AA569</f>
        <v>156000</v>
      </c>
      <c r="AB566" s="97">
        <f>AB567+AB568+AB569</f>
        <v>156000</v>
      </c>
      <c r="AC566" s="97">
        <f>AC567+AC568+AC569</f>
        <v>156000</v>
      </c>
      <c r="AD566" s="97">
        <f t="shared" si="718"/>
        <v>468000</v>
      </c>
      <c r="AE566" s="96" t="e">
        <f t="shared" si="734"/>
        <v>#DIV/0!</v>
      </c>
      <c r="AG566" s="97">
        <f t="shared" si="700"/>
        <v>956000</v>
      </c>
      <c r="AH566" s="97">
        <f t="shared" si="701"/>
        <v>51.177730192719487</v>
      </c>
      <c r="AJ566" s="97">
        <f>AJ567+AJ568+AJ569</f>
        <v>156000</v>
      </c>
      <c r="AK566" s="97">
        <f>AK567+AK568+AK569</f>
        <v>156000</v>
      </c>
      <c r="AL566" s="97">
        <f>AL567+AL568+AL569</f>
        <v>157000</v>
      </c>
      <c r="AM566" s="97">
        <f t="shared" si="720"/>
        <v>469000</v>
      </c>
      <c r="AN566" s="96" t="e">
        <f t="shared" si="735"/>
        <v>#DIV/0!</v>
      </c>
      <c r="AP566" s="97">
        <f>AP567+AP568+AP569</f>
        <v>155000</v>
      </c>
      <c r="AQ566" s="97">
        <f>AQ567+AQ568+AQ569</f>
        <v>165000</v>
      </c>
      <c r="AR566" s="97">
        <f>AR567+AR568+AR569</f>
        <v>123000</v>
      </c>
      <c r="AS566" s="97">
        <f t="shared" si="722"/>
        <v>443000</v>
      </c>
      <c r="AT566" s="96" t="e">
        <f t="shared" si="736"/>
        <v>#DIV/0!</v>
      </c>
      <c r="AV566" s="97">
        <f t="shared" si="704"/>
        <v>912000</v>
      </c>
      <c r="AW566" s="97">
        <f t="shared" si="725"/>
        <v>48.822269807280513</v>
      </c>
      <c r="AY566" s="97">
        <f t="shared" si="726"/>
        <v>1868000</v>
      </c>
      <c r="AZ566" s="97">
        <f t="shared" si="727"/>
        <v>100</v>
      </c>
      <c r="BB566" s="44">
        <f t="shared" si="737"/>
        <v>0</v>
      </c>
      <c r="BC566" s="97">
        <f t="shared" si="738"/>
        <v>0</v>
      </c>
      <c r="BD566" s="97">
        <f t="shared" si="739"/>
        <v>1868000</v>
      </c>
      <c r="BE566" s="483"/>
      <c r="BF566" s="90">
        <f t="shared" si="679"/>
        <v>0</v>
      </c>
    </row>
    <row r="567" spans="1:58" ht="30" customHeight="1" thickBot="1" x14ac:dyDescent="0.25">
      <c r="A567" s="12"/>
      <c r="B567" s="3"/>
      <c r="C567" s="3"/>
      <c r="D567" s="8"/>
      <c r="E567" s="7"/>
      <c r="F567" s="3"/>
      <c r="G567" s="4"/>
      <c r="H567" s="5"/>
      <c r="I567" s="6"/>
      <c r="J567" s="7"/>
      <c r="K567" s="59">
        <v>1</v>
      </c>
      <c r="L567" s="142"/>
      <c r="M567" s="8"/>
      <c r="N567" s="41" t="s">
        <v>31</v>
      </c>
      <c r="O567" s="98">
        <v>1210000</v>
      </c>
      <c r="P567" s="98"/>
      <c r="Q567" s="98"/>
      <c r="R567" s="98"/>
      <c r="S567" s="332">
        <v>1800000</v>
      </c>
      <c r="T567" s="98"/>
      <c r="U567" s="332">
        <v>270000</v>
      </c>
      <c r="V567" s="332">
        <v>100000</v>
      </c>
      <c r="W567" s="332">
        <v>100000</v>
      </c>
      <c r="X567" s="98">
        <f t="shared" si="724"/>
        <v>470000</v>
      </c>
      <c r="Y567" s="98">
        <f t="shared" si="698"/>
        <v>26.111111111111111</v>
      </c>
      <c r="AA567" s="332">
        <v>150000</v>
      </c>
      <c r="AB567" s="332">
        <v>150000</v>
      </c>
      <c r="AC567" s="332">
        <v>150000</v>
      </c>
      <c r="AD567" s="98">
        <f>AA567+AB567+AC567</f>
        <v>450000</v>
      </c>
      <c r="AE567" s="96" t="e">
        <f t="shared" si="734"/>
        <v>#DIV/0!</v>
      </c>
      <c r="AG567" s="98">
        <f t="shared" si="700"/>
        <v>920000</v>
      </c>
      <c r="AH567" s="98">
        <f t="shared" si="701"/>
        <v>51.111111111111114</v>
      </c>
      <c r="AJ567" s="332">
        <v>150000</v>
      </c>
      <c r="AK567" s="332">
        <v>150000</v>
      </c>
      <c r="AL567" s="332">
        <v>150000</v>
      </c>
      <c r="AM567" s="98">
        <f>AJ567+AK567+AL567</f>
        <v>450000</v>
      </c>
      <c r="AN567" s="96" t="e">
        <f t="shared" si="735"/>
        <v>#DIV/0!</v>
      </c>
      <c r="AP567" s="332">
        <v>150000</v>
      </c>
      <c r="AQ567" s="332">
        <v>160000</v>
      </c>
      <c r="AR567" s="332">
        <v>120000</v>
      </c>
      <c r="AS567" s="98">
        <f>AP567+AQ567+AR567</f>
        <v>430000</v>
      </c>
      <c r="AT567" s="96" t="e">
        <f t="shared" si="736"/>
        <v>#DIV/0!</v>
      </c>
      <c r="AV567" s="98">
        <f t="shared" si="704"/>
        <v>880000</v>
      </c>
      <c r="AW567" s="98">
        <f t="shared" si="725"/>
        <v>48.888888888888886</v>
      </c>
      <c r="AY567" s="98">
        <f t="shared" si="726"/>
        <v>1800000</v>
      </c>
      <c r="AZ567" s="98">
        <f t="shared" si="727"/>
        <v>100</v>
      </c>
      <c r="BB567" s="98">
        <f t="shared" si="737"/>
        <v>0</v>
      </c>
      <c r="BC567" s="98">
        <f t="shared" si="738"/>
        <v>0</v>
      </c>
      <c r="BD567" s="98">
        <f t="shared" si="739"/>
        <v>1800000</v>
      </c>
      <c r="BE567" s="483"/>
      <c r="BF567" s="90">
        <f t="shared" si="679"/>
        <v>0</v>
      </c>
    </row>
    <row r="568" spans="1:58" ht="30" customHeight="1" thickBot="1" x14ac:dyDescent="0.25">
      <c r="A568" s="12"/>
      <c r="B568" s="3"/>
      <c r="C568" s="3"/>
      <c r="D568" s="8"/>
      <c r="E568" s="7"/>
      <c r="F568" s="3"/>
      <c r="G568" s="4"/>
      <c r="H568" s="5"/>
      <c r="I568" s="6"/>
      <c r="J568" s="7"/>
      <c r="K568" s="59">
        <v>2</v>
      </c>
      <c r="L568" s="142"/>
      <c r="M568" s="8"/>
      <c r="N568" s="41" t="s">
        <v>53</v>
      </c>
      <c r="O568" s="98">
        <v>17000</v>
      </c>
      <c r="P568" s="98"/>
      <c r="Q568" s="98"/>
      <c r="R568" s="98"/>
      <c r="S568" s="332">
        <v>67000</v>
      </c>
      <c r="T568" s="98"/>
      <c r="U568" s="332">
        <v>10000</v>
      </c>
      <c r="V568" s="332">
        <v>4000</v>
      </c>
      <c r="W568" s="332">
        <v>4000</v>
      </c>
      <c r="X568" s="98">
        <f t="shared" si="724"/>
        <v>18000</v>
      </c>
      <c r="Y568" s="98">
        <f t="shared" si="698"/>
        <v>26.865671641791046</v>
      </c>
      <c r="AA568" s="332">
        <v>6000</v>
      </c>
      <c r="AB568" s="332">
        <v>6000</v>
      </c>
      <c r="AC568" s="332">
        <v>5000</v>
      </c>
      <c r="AD568" s="98">
        <f>AA568+AB568+AC568</f>
        <v>17000</v>
      </c>
      <c r="AE568" s="96" t="e">
        <f t="shared" si="734"/>
        <v>#DIV/0!</v>
      </c>
      <c r="AG568" s="98">
        <f t="shared" si="700"/>
        <v>35000</v>
      </c>
      <c r="AH568" s="98">
        <f t="shared" si="701"/>
        <v>52.238805970149251</v>
      </c>
      <c r="AJ568" s="332">
        <v>6000</v>
      </c>
      <c r="AK568" s="332">
        <v>6000</v>
      </c>
      <c r="AL568" s="332">
        <v>7000</v>
      </c>
      <c r="AM568" s="98">
        <f>AJ568+AK568+AL568</f>
        <v>19000</v>
      </c>
      <c r="AN568" s="96" t="e">
        <f t="shared" si="735"/>
        <v>#DIV/0!</v>
      </c>
      <c r="AP568" s="332">
        <v>5000</v>
      </c>
      <c r="AQ568" s="332">
        <v>5000</v>
      </c>
      <c r="AR568" s="332">
        <v>3000</v>
      </c>
      <c r="AS568" s="98">
        <f>AP568+AQ568+AR568</f>
        <v>13000</v>
      </c>
      <c r="AT568" s="96" t="e">
        <f t="shared" si="736"/>
        <v>#DIV/0!</v>
      </c>
      <c r="AV568" s="98">
        <f t="shared" si="704"/>
        <v>32000</v>
      </c>
      <c r="AW568" s="98">
        <f t="shared" si="725"/>
        <v>47.761194029850749</v>
      </c>
      <c r="AY568" s="98">
        <f t="shared" si="726"/>
        <v>67000</v>
      </c>
      <c r="AZ568" s="98">
        <f t="shared" si="727"/>
        <v>100</v>
      </c>
      <c r="BB568" s="98">
        <f t="shared" si="737"/>
        <v>0</v>
      </c>
      <c r="BC568" s="98">
        <f t="shared" si="738"/>
        <v>0</v>
      </c>
      <c r="BD568" s="98">
        <f t="shared" si="739"/>
        <v>67000</v>
      </c>
      <c r="BE568" s="483"/>
      <c r="BF568" s="90">
        <f t="shared" si="679"/>
        <v>0</v>
      </c>
    </row>
    <row r="569" spans="1:58" ht="30" customHeight="1" x14ac:dyDescent="0.2">
      <c r="A569" s="12"/>
      <c r="B569" s="3"/>
      <c r="C569" s="3"/>
      <c r="D569" s="8"/>
      <c r="E569" s="7"/>
      <c r="F569" s="3"/>
      <c r="G569" s="4"/>
      <c r="H569" s="5"/>
      <c r="I569" s="6"/>
      <c r="J569" s="7"/>
      <c r="K569" s="59">
        <v>4</v>
      </c>
      <c r="L569" s="142"/>
      <c r="M569" s="8"/>
      <c r="N569" s="41" t="s">
        <v>67</v>
      </c>
      <c r="O569" s="98">
        <v>1000</v>
      </c>
      <c r="P569" s="98"/>
      <c r="Q569" s="98"/>
      <c r="R569" s="98"/>
      <c r="S569" s="332">
        <v>1000</v>
      </c>
      <c r="T569" s="98"/>
      <c r="U569" s="332">
        <v>0</v>
      </c>
      <c r="V569" s="332"/>
      <c r="W569" s="332">
        <v>0</v>
      </c>
      <c r="X569" s="98">
        <f t="shared" si="724"/>
        <v>0</v>
      </c>
      <c r="Y569" s="98">
        <f t="shared" si="698"/>
        <v>0</v>
      </c>
      <c r="AA569" s="332">
        <v>0</v>
      </c>
      <c r="AB569" s="332">
        <v>0</v>
      </c>
      <c r="AC569" s="332">
        <v>1000</v>
      </c>
      <c r="AD569" s="98">
        <f>AA569+AB569+AC569</f>
        <v>1000</v>
      </c>
      <c r="AE569" s="96" t="e">
        <f t="shared" si="734"/>
        <v>#DIV/0!</v>
      </c>
      <c r="AG569" s="98">
        <f t="shared" si="700"/>
        <v>1000</v>
      </c>
      <c r="AH569" s="98">
        <f t="shared" si="701"/>
        <v>100</v>
      </c>
      <c r="AJ569" s="332"/>
      <c r="AK569" s="332"/>
      <c r="AL569" s="332"/>
      <c r="AM569" s="98">
        <f>AJ569+AK569+AL569</f>
        <v>0</v>
      </c>
      <c r="AN569" s="96" t="e">
        <f t="shared" si="735"/>
        <v>#DIV/0!</v>
      </c>
      <c r="AP569" s="332"/>
      <c r="AQ569" s="332"/>
      <c r="AR569" s="332"/>
      <c r="AS569" s="98">
        <f>AP569+AQ569+AR569</f>
        <v>0</v>
      </c>
      <c r="AT569" s="96" t="e">
        <f t="shared" si="736"/>
        <v>#DIV/0!</v>
      </c>
      <c r="AV569" s="98">
        <f t="shared" si="704"/>
        <v>0</v>
      </c>
      <c r="AW569" s="98">
        <f t="shared" si="725"/>
        <v>0</v>
      </c>
      <c r="AY569" s="98">
        <f t="shared" si="726"/>
        <v>1000</v>
      </c>
      <c r="AZ569" s="98">
        <f t="shared" si="727"/>
        <v>100</v>
      </c>
      <c r="BB569" s="98">
        <f t="shared" si="737"/>
        <v>0</v>
      </c>
      <c r="BC569" s="98">
        <f t="shared" si="738"/>
        <v>0</v>
      </c>
      <c r="BD569" s="98">
        <f t="shared" si="739"/>
        <v>1000</v>
      </c>
      <c r="BE569" s="483"/>
      <c r="BF569" s="90">
        <f t="shared" si="679"/>
        <v>0</v>
      </c>
    </row>
    <row r="570" spans="1:58" ht="30" customHeight="1" x14ac:dyDescent="0.2">
      <c r="A570" s="12"/>
      <c r="B570" s="3"/>
      <c r="C570" s="3"/>
      <c r="D570" s="8"/>
      <c r="E570" s="7"/>
      <c r="F570" s="3"/>
      <c r="G570" s="4"/>
      <c r="H570" s="5"/>
      <c r="I570" s="6"/>
      <c r="J570" s="24" t="s">
        <v>69</v>
      </c>
      <c r="K570" s="27"/>
      <c r="L570" s="142"/>
      <c r="M570" s="8"/>
      <c r="N570" s="31" t="s">
        <v>16</v>
      </c>
      <c r="O570" s="44">
        <v>47000</v>
      </c>
      <c r="P570" s="97">
        <f>P571+P572+P573+P574</f>
        <v>0</v>
      </c>
      <c r="Q570" s="193">
        <f>Q571+Q572+Q573+Q574</f>
        <v>0</v>
      </c>
      <c r="R570" s="194">
        <f>R571+R572+R573+R574</f>
        <v>0</v>
      </c>
      <c r="S570" s="97">
        <f>S571+S572+S573+S574</f>
        <v>40000</v>
      </c>
      <c r="T570" s="97"/>
      <c r="U570" s="97">
        <f>U571+U572+U573+U574</f>
        <v>5000</v>
      </c>
      <c r="V570" s="97">
        <f>V571+V572+V573+V574</f>
        <v>2000</v>
      </c>
      <c r="W570" s="97">
        <f>W571+W572+W573+W574</f>
        <v>0</v>
      </c>
      <c r="X570" s="97">
        <f t="shared" si="724"/>
        <v>7000</v>
      </c>
      <c r="Y570" s="97">
        <f t="shared" si="698"/>
        <v>17.5</v>
      </c>
      <c r="AA570" s="97">
        <f>AA571+AA572+AA573+AA574</f>
        <v>3000</v>
      </c>
      <c r="AB570" s="97">
        <f>AB571+AB572+AB573+AB574</f>
        <v>2000</v>
      </c>
      <c r="AC570" s="97">
        <f>AC571+AC572+AC573+AC574</f>
        <v>3000</v>
      </c>
      <c r="AD570" s="97">
        <f t="shared" si="718"/>
        <v>8000</v>
      </c>
      <c r="AE570" s="97">
        <f>AD570/(S570/100)</f>
        <v>20</v>
      </c>
      <c r="AG570" s="97">
        <f t="shared" si="700"/>
        <v>15000</v>
      </c>
      <c r="AH570" s="97">
        <f t="shared" si="701"/>
        <v>37.5</v>
      </c>
      <c r="AJ570" s="97">
        <f>AJ571+AJ572+AJ573+AJ574</f>
        <v>4000</v>
      </c>
      <c r="AK570" s="97">
        <f>AK571+AK572+AK573+AK574</f>
        <v>4000</v>
      </c>
      <c r="AL570" s="97">
        <f>AL571+AL572+AL573+AL574</f>
        <v>5000</v>
      </c>
      <c r="AM570" s="97">
        <f t="shared" si="720"/>
        <v>13000</v>
      </c>
      <c r="AN570" s="97">
        <f>AM570/(S570/100)</f>
        <v>32.5</v>
      </c>
      <c r="AP570" s="97">
        <f>AP571+AP572+AP573+AP574</f>
        <v>4000</v>
      </c>
      <c r="AQ570" s="97">
        <f>AQ571+AQ572+AQ573+AQ574</f>
        <v>4000</v>
      </c>
      <c r="AR570" s="97">
        <f>AR571+AR572+AR573+AR574</f>
        <v>4000</v>
      </c>
      <c r="AS570" s="97">
        <f t="shared" si="722"/>
        <v>12000</v>
      </c>
      <c r="AT570" s="97">
        <f>AS570/(S570/100)</f>
        <v>30</v>
      </c>
      <c r="AV570" s="97">
        <f t="shared" si="704"/>
        <v>25000</v>
      </c>
      <c r="AW570" s="97">
        <f t="shared" si="725"/>
        <v>62.5</v>
      </c>
      <c r="AY570" s="97">
        <f t="shared" si="726"/>
        <v>40000</v>
      </c>
      <c r="AZ570" s="97">
        <f t="shared" si="727"/>
        <v>100</v>
      </c>
      <c r="BB570" s="44">
        <f t="shared" si="737"/>
        <v>0</v>
      </c>
      <c r="BC570" s="97">
        <f t="shared" si="738"/>
        <v>0</v>
      </c>
      <c r="BD570" s="97">
        <f t="shared" si="739"/>
        <v>40000</v>
      </c>
      <c r="BE570" s="483"/>
      <c r="BF570" s="90">
        <f t="shared" si="679"/>
        <v>0</v>
      </c>
    </row>
    <row r="571" spans="1:58" ht="30" customHeight="1" x14ac:dyDescent="0.2">
      <c r="A571" s="12"/>
      <c r="B571" s="3"/>
      <c r="C571" s="3"/>
      <c r="D571" s="8"/>
      <c r="E571" s="7"/>
      <c r="F571" s="3"/>
      <c r="G571" s="4"/>
      <c r="H571" s="5"/>
      <c r="I571" s="6"/>
      <c r="J571" s="7"/>
      <c r="K571" s="59">
        <v>2</v>
      </c>
      <c r="L571" s="142"/>
      <c r="M571" s="8"/>
      <c r="N571" s="41" t="s">
        <v>17</v>
      </c>
      <c r="O571" s="45">
        <v>9000</v>
      </c>
      <c r="P571" s="98"/>
      <c r="Q571" s="98"/>
      <c r="R571" s="98"/>
      <c r="S571" s="332">
        <v>10000</v>
      </c>
      <c r="T571" s="98"/>
      <c r="U571" s="332">
        <v>1000</v>
      </c>
      <c r="V571" s="332">
        <v>0</v>
      </c>
      <c r="W571" s="332">
        <v>0</v>
      </c>
      <c r="X571" s="98">
        <f t="shared" si="724"/>
        <v>1000</v>
      </c>
      <c r="Y571" s="98">
        <f t="shared" si="698"/>
        <v>10</v>
      </c>
      <c r="AA571" s="332">
        <v>0</v>
      </c>
      <c r="AB571" s="332">
        <v>0</v>
      </c>
      <c r="AC571" s="332">
        <v>0</v>
      </c>
      <c r="AD571" s="98">
        <f t="shared" si="718"/>
        <v>0</v>
      </c>
      <c r="AE571" s="98">
        <f>AD571/(S571/100)</f>
        <v>0</v>
      </c>
      <c r="AG571" s="98">
        <f t="shared" si="700"/>
        <v>1000</v>
      </c>
      <c r="AH571" s="98">
        <f t="shared" si="701"/>
        <v>10</v>
      </c>
      <c r="AJ571" s="332">
        <v>1000</v>
      </c>
      <c r="AK571" s="332">
        <v>1000</v>
      </c>
      <c r="AL571" s="332">
        <v>1000</v>
      </c>
      <c r="AM571" s="98">
        <f t="shared" si="720"/>
        <v>3000</v>
      </c>
      <c r="AN571" s="98">
        <f>AM571/(S571/100)</f>
        <v>30</v>
      </c>
      <c r="AP571" s="332">
        <v>2000</v>
      </c>
      <c r="AQ571" s="332">
        <v>2000</v>
      </c>
      <c r="AR571" s="332">
        <v>2000</v>
      </c>
      <c r="AS571" s="98">
        <f t="shared" si="722"/>
        <v>6000</v>
      </c>
      <c r="AT571" s="98">
        <f>AS571/(S571/100)</f>
        <v>60</v>
      </c>
      <c r="AV571" s="98">
        <f t="shared" si="704"/>
        <v>9000</v>
      </c>
      <c r="AW571" s="98">
        <f t="shared" si="725"/>
        <v>90</v>
      </c>
      <c r="AY571" s="98">
        <f t="shared" si="726"/>
        <v>10000</v>
      </c>
      <c r="AZ571" s="98">
        <f t="shared" si="727"/>
        <v>100</v>
      </c>
      <c r="BB571" s="98">
        <f t="shared" si="737"/>
        <v>0</v>
      </c>
      <c r="BC571" s="98">
        <f t="shared" si="738"/>
        <v>0</v>
      </c>
      <c r="BD571" s="98">
        <f t="shared" si="739"/>
        <v>10000</v>
      </c>
      <c r="BE571" s="483"/>
      <c r="BF571" s="90">
        <f t="shared" si="679"/>
        <v>0</v>
      </c>
    </row>
    <row r="572" spans="1:58" ht="30" customHeight="1" x14ac:dyDescent="0.2">
      <c r="A572" s="12"/>
      <c r="B572" s="3"/>
      <c r="C572" s="3"/>
      <c r="D572" s="8"/>
      <c r="E572" s="7"/>
      <c r="F572" s="3"/>
      <c r="G572" s="4"/>
      <c r="H572" s="5"/>
      <c r="I572" s="6"/>
      <c r="J572" s="7"/>
      <c r="K572" s="59">
        <v>3</v>
      </c>
      <c r="L572" s="142"/>
      <c r="M572" s="8"/>
      <c r="N572" s="41" t="s">
        <v>18</v>
      </c>
      <c r="O572" s="45">
        <v>30000</v>
      </c>
      <c r="P572" s="98"/>
      <c r="Q572" s="98"/>
      <c r="R572" s="98"/>
      <c r="S572" s="332">
        <v>20000</v>
      </c>
      <c r="T572" s="98"/>
      <c r="U572" s="332">
        <v>2000</v>
      </c>
      <c r="V572" s="332">
        <v>0</v>
      </c>
      <c r="W572" s="332">
        <v>0</v>
      </c>
      <c r="X572" s="98">
        <f t="shared" si="724"/>
        <v>2000</v>
      </c>
      <c r="Y572" s="98">
        <f t="shared" si="698"/>
        <v>10</v>
      </c>
      <c r="AA572" s="332">
        <v>2000</v>
      </c>
      <c r="AB572" s="332">
        <v>2000</v>
      </c>
      <c r="AC572" s="332">
        <v>2000</v>
      </c>
      <c r="AD572" s="98">
        <f t="shared" si="718"/>
        <v>6000</v>
      </c>
      <c r="AE572" s="98">
        <f>AD572/(S572/100)</f>
        <v>30</v>
      </c>
      <c r="AG572" s="98">
        <f t="shared" si="700"/>
        <v>8000</v>
      </c>
      <c r="AH572" s="98">
        <f t="shared" si="701"/>
        <v>40</v>
      </c>
      <c r="AJ572" s="332">
        <v>2000</v>
      </c>
      <c r="AK572" s="332">
        <v>2000</v>
      </c>
      <c r="AL572" s="332">
        <v>2000</v>
      </c>
      <c r="AM572" s="98">
        <f t="shared" si="720"/>
        <v>6000</v>
      </c>
      <c r="AN572" s="98">
        <f>AM572/(S572/100)</f>
        <v>30</v>
      </c>
      <c r="AP572" s="332">
        <v>2000</v>
      </c>
      <c r="AQ572" s="332">
        <v>2000</v>
      </c>
      <c r="AR572" s="332">
        <v>2000</v>
      </c>
      <c r="AS572" s="98">
        <f t="shared" si="722"/>
        <v>6000</v>
      </c>
      <c r="AT572" s="98">
        <f>AS572/(S572/100)</f>
        <v>30</v>
      </c>
      <c r="AV572" s="98">
        <f t="shared" si="704"/>
        <v>12000</v>
      </c>
      <c r="AW572" s="98">
        <f t="shared" si="725"/>
        <v>60</v>
      </c>
      <c r="AY572" s="98">
        <f t="shared" si="726"/>
        <v>20000</v>
      </c>
      <c r="AZ572" s="98">
        <f t="shared" si="727"/>
        <v>100</v>
      </c>
      <c r="BB572" s="98">
        <f t="shared" si="737"/>
        <v>0</v>
      </c>
      <c r="BC572" s="98">
        <f t="shared" si="738"/>
        <v>0</v>
      </c>
      <c r="BD572" s="98">
        <f t="shared" si="739"/>
        <v>20000</v>
      </c>
      <c r="BE572" s="483"/>
      <c r="BF572" s="90">
        <f t="shared" si="679"/>
        <v>0</v>
      </c>
    </row>
    <row r="573" spans="1:58" ht="30" customHeight="1" x14ac:dyDescent="0.2">
      <c r="A573" s="12"/>
      <c r="B573" s="3"/>
      <c r="C573" s="3"/>
      <c r="D573" s="8"/>
      <c r="E573" s="7"/>
      <c r="F573" s="3"/>
      <c r="G573" s="4"/>
      <c r="H573" s="5"/>
      <c r="I573" s="6"/>
      <c r="J573" s="7"/>
      <c r="K573" s="59">
        <v>5</v>
      </c>
      <c r="L573" s="142"/>
      <c r="M573" s="8"/>
      <c r="N573" s="41" t="s">
        <v>19</v>
      </c>
      <c r="O573" s="45">
        <v>2000</v>
      </c>
      <c r="P573" s="98"/>
      <c r="Q573" s="98"/>
      <c r="R573" s="98"/>
      <c r="S573" s="332">
        <v>3000</v>
      </c>
      <c r="T573" s="98"/>
      <c r="U573" s="332">
        <v>1000</v>
      </c>
      <c r="V573" s="332">
        <v>2000</v>
      </c>
      <c r="W573" s="332">
        <v>0</v>
      </c>
      <c r="X573" s="98">
        <f t="shared" si="724"/>
        <v>3000</v>
      </c>
      <c r="Y573" s="98">
        <f t="shared" si="698"/>
        <v>100</v>
      </c>
      <c r="AA573" s="332">
        <v>0</v>
      </c>
      <c r="AB573" s="332"/>
      <c r="AC573" s="332"/>
      <c r="AD573" s="98">
        <f t="shared" si="718"/>
        <v>0</v>
      </c>
      <c r="AE573" s="98">
        <f>AD573/(S573/100)</f>
        <v>0</v>
      </c>
      <c r="AG573" s="98">
        <f t="shared" si="700"/>
        <v>3000</v>
      </c>
      <c r="AH573" s="98">
        <f t="shared" si="701"/>
        <v>100</v>
      </c>
      <c r="AJ573" s="332"/>
      <c r="AK573" s="332"/>
      <c r="AL573" s="332"/>
      <c r="AM573" s="98">
        <f t="shared" si="720"/>
        <v>0</v>
      </c>
      <c r="AN573" s="98">
        <f>AM573/(S573/100)</f>
        <v>0</v>
      </c>
      <c r="AP573" s="332"/>
      <c r="AQ573" s="332"/>
      <c r="AR573" s="332"/>
      <c r="AS573" s="98">
        <f t="shared" si="722"/>
        <v>0</v>
      </c>
      <c r="AT573" s="98">
        <f>AS573/(S573/100)</f>
        <v>0</v>
      </c>
      <c r="AV573" s="98">
        <f t="shared" si="704"/>
        <v>0</v>
      </c>
      <c r="AW573" s="98">
        <f t="shared" si="725"/>
        <v>0</v>
      </c>
      <c r="AY573" s="98">
        <f t="shared" si="726"/>
        <v>3000</v>
      </c>
      <c r="AZ573" s="98">
        <f t="shared" si="727"/>
        <v>100</v>
      </c>
      <c r="BB573" s="98">
        <f t="shared" si="737"/>
        <v>0</v>
      </c>
      <c r="BC573" s="98">
        <f t="shared" si="738"/>
        <v>0</v>
      </c>
      <c r="BD573" s="98">
        <f t="shared" si="739"/>
        <v>3000</v>
      </c>
      <c r="BE573" s="483"/>
      <c r="BF573" s="90">
        <f t="shared" si="679"/>
        <v>0</v>
      </c>
    </row>
    <row r="574" spans="1:58" ht="30" customHeight="1" x14ac:dyDescent="0.2">
      <c r="A574" s="12"/>
      <c r="B574" s="3"/>
      <c r="C574" s="3"/>
      <c r="D574" s="8"/>
      <c r="E574" s="7"/>
      <c r="F574" s="3"/>
      <c r="G574" s="4"/>
      <c r="H574" s="5"/>
      <c r="I574" s="6"/>
      <c r="J574" s="7"/>
      <c r="K574" s="59">
        <v>7</v>
      </c>
      <c r="L574" s="142"/>
      <c r="M574" s="8"/>
      <c r="N574" s="41" t="s">
        <v>110</v>
      </c>
      <c r="O574" s="45">
        <v>6000</v>
      </c>
      <c r="P574" s="98"/>
      <c r="Q574" s="98"/>
      <c r="R574" s="98"/>
      <c r="S574" s="332">
        <v>7000</v>
      </c>
      <c r="T574" s="98"/>
      <c r="U574" s="332">
        <v>1000</v>
      </c>
      <c r="V574" s="332">
        <v>0</v>
      </c>
      <c r="W574" s="332">
        <v>0</v>
      </c>
      <c r="X574" s="98">
        <f t="shared" si="724"/>
        <v>1000</v>
      </c>
      <c r="Y574" s="98">
        <f t="shared" si="698"/>
        <v>14.285714285714286</v>
      </c>
      <c r="AA574" s="332">
        <v>1000</v>
      </c>
      <c r="AB574" s="332">
        <v>0</v>
      </c>
      <c r="AC574" s="332">
        <v>1000</v>
      </c>
      <c r="AD574" s="98">
        <f t="shared" si="718"/>
        <v>2000</v>
      </c>
      <c r="AE574" s="98">
        <f>AD574/(S574/100)</f>
        <v>28.571428571428573</v>
      </c>
      <c r="AG574" s="98">
        <f t="shared" si="700"/>
        <v>3000</v>
      </c>
      <c r="AH574" s="98">
        <f t="shared" si="701"/>
        <v>42.857142857142854</v>
      </c>
      <c r="AJ574" s="332">
        <v>1000</v>
      </c>
      <c r="AK574" s="332">
        <v>1000</v>
      </c>
      <c r="AL574" s="332">
        <v>2000</v>
      </c>
      <c r="AM574" s="98">
        <f t="shared" si="720"/>
        <v>4000</v>
      </c>
      <c r="AN574" s="98">
        <f>AM574/(S574/100)</f>
        <v>57.142857142857146</v>
      </c>
      <c r="AP574" s="332"/>
      <c r="AQ574" s="332"/>
      <c r="AR574" s="332"/>
      <c r="AS574" s="98">
        <f t="shared" si="722"/>
        <v>0</v>
      </c>
      <c r="AT574" s="98">
        <f>AS574/(S574/100)</f>
        <v>0</v>
      </c>
      <c r="AV574" s="98">
        <f t="shared" si="704"/>
        <v>4000</v>
      </c>
      <c r="AW574" s="98">
        <f t="shared" si="725"/>
        <v>57.142857142857146</v>
      </c>
      <c r="AY574" s="98">
        <f t="shared" si="726"/>
        <v>7000</v>
      </c>
      <c r="AZ574" s="98">
        <f t="shared" si="727"/>
        <v>100</v>
      </c>
      <c r="BB574" s="98">
        <f t="shared" si="737"/>
        <v>0</v>
      </c>
      <c r="BC574" s="98">
        <f t="shared" si="738"/>
        <v>0</v>
      </c>
      <c r="BD574" s="98">
        <f t="shared" si="739"/>
        <v>7000</v>
      </c>
      <c r="BE574" s="483"/>
      <c r="BF574" s="90">
        <f t="shared" si="679"/>
        <v>0</v>
      </c>
    </row>
    <row r="575" spans="1:58" ht="30" customHeight="1" x14ac:dyDescent="0.2">
      <c r="A575" s="12"/>
      <c r="B575" s="3"/>
      <c r="C575" s="3"/>
      <c r="D575" s="8"/>
      <c r="E575" s="7"/>
      <c r="F575" s="3"/>
      <c r="G575" s="21"/>
      <c r="H575" s="71" t="s">
        <v>72</v>
      </c>
      <c r="I575" s="66"/>
      <c r="J575" s="67"/>
      <c r="K575" s="170"/>
      <c r="L575" s="146"/>
      <c r="M575" s="116"/>
      <c r="N575" s="69" t="s">
        <v>100</v>
      </c>
      <c r="O575" s="70">
        <v>547000</v>
      </c>
      <c r="P575" s="103">
        <f>P576</f>
        <v>0</v>
      </c>
      <c r="Q575" s="200">
        <f>Q576</f>
        <v>0</v>
      </c>
      <c r="R575" s="201">
        <f>R576</f>
        <v>0</v>
      </c>
      <c r="S575" s="103">
        <f>S576</f>
        <v>103000</v>
      </c>
      <c r="T575" s="103"/>
      <c r="U575" s="103">
        <f>U576</f>
        <v>12000</v>
      </c>
      <c r="V575" s="103">
        <f>V576</f>
        <v>12000</v>
      </c>
      <c r="W575" s="103">
        <f>W576</f>
        <v>14000</v>
      </c>
      <c r="X575" s="103">
        <f>X576</f>
        <v>38000</v>
      </c>
      <c r="Y575" s="103">
        <f t="shared" si="698"/>
        <v>36.893203883495147</v>
      </c>
      <c r="AA575" s="103">
        <f>AA576</f>
        <v>13000</v>
      </c>
      <c r="AB575" s="103">
        <f>AB576</f>
        <v>11000</v>
      </c>
      <c r="AC575" s="103">
        <f>AC576</f>
        <v>12000</v>
      </c>
      <c r="AD575" s="103">
        <f>AD576</f>
        <v>36000</v>
      </c>
      <c r="AE575" s="103">
        <f t="shared" si="699"/>
        <v>34.95145631067961</v>
      </c>
      <c r="AG575" s="103">
        <f t="shared" si="700"/>
        <v>74000</v>
      </c>
      <c r="AH575" s="103">
        <f t="shared" si="701"/>
        <v>71.84466019417475</v>
      </c>
      <c r="AJ575" s="103">
        <f>AJ576</f>
        <v>8000</v>
      </c>
      <c r="AK575" s="103">
        <f>AK576</f>
        <v>7000</v>
      </c>
      <c r="AL575" s="103">
        <f>AL576</f>
        <v>5000</v>
      </c>
      <c r="AM575" s="103">
        <f>AM576</f>
        <v>20000</v>
      </c>
      <c r="AN575" s="103">
        <f t="shared" si="702"/>
        <v>19.417475728155338</v>
      </c>
      <c r="AP575" s="103">
        <f>AP576</f>
        <v>5000</v>
      </c>
      <c r="AQ575" s="103">
        <f>AQ576</f>
        <v>3000</v>
      </c>
      <c r="AR575" s="103">
        <f>AR576</f>
        <v>1000</v>
      </c>
      <c r="AS575" s="103">
        <f>AS576</f>
        <v>9000</v>
      </c>
      <c r="AT575" s="103">
        <f t="shared" si="703"/>
        <v>8.7378640776699026</v>
      </c>
      <c r="AV575" s="103">
        <f>AV576</f>
        <v>15000</v>
      </c>
      <c r="AW575" s="103">
        <f t="shared" si="725"/>
        <v>14.563106796116505</v>
      </c>
      <c r="AY575" s="103">
        <f>AY576</f>
        <v>103000</v>
      </c>
      <c r="AZ575" s="103">
        <f t="shared" si="727"/>
        <v>100</v>
      </c>
      <c r="BB575" s="70">
        <f t="shared" si="728"/>
        <v>0</v>
      </c>
      <c r="BC575" s="98">
        <f t="shared" si="729"/>
        <v>0</v>
      </c>
      <c r="BD575" s="103">
        <f t="shared" si="730"/>
        <v>103000</v>
      </c>
      <c r="BE575" s="483"/>
      <c r="BF575" s="90">
        <f t="shared" si="679"/>
        <v>0</v>
      </c>
    </row>
    <row r="576" spans="1:58" ht="30" customHeight="1" x14ac:dyDescent="0.2">
      <c r="A576" s="12"/>
      <c r="B576" s="3"/>
      <c r="C576" s="3"/>
      <c r="D576" s="8"/>
      <c r="E576" s="7"/>
      <c r="F576" s="3"/>
      <c r="G576" s="4"/>
      <c r="H576" s="5"/>
      <c r="I576" s="23">
        <v>2</v>
      </c>
      <c r="J576" s="7"/>
      <c r="K576" s="27"/>
      <c r="L576" s="142"/>
      <c r="M576" s="8"/>
      <c r="N576" s="30" t="s">
        <v>126</v>
      </c>
      <c r="O576" s="46">
        <v>547000</v>
      </c>
      <c r="P576" s="100">
        <f>P577+P580+P582</f>
        <v>0</v>
      </c>
      <c r="Q576" s="202">
        <f>Q577+Q580+Q582</f>
        <v>0</v>
      </c>
      <c r="R576" s="203">
        <f>R577+R580+R582</f>
        <v>0</v>
      </c>
      <c r="S576" s="100">
        <f>S577+S580+S582</f>
        <v>103000</v>
      </c>
      <c r="T576" s="100"/>
      <c r="U576" s="100">
        <f t="shared" ref="U576:AD576" si="740">U577+U580+U582</f>
        <v>12000</v>
      </c>
      <c r="V576" s="100">
        <f t="shared" si="740"/>
        <v>12000</v>
      </c>
      <c r="W576" s="100">
        <f t="shared" si="740"/>
        <v>14000</v>
      </c>
      <c r="X576" s="100">
        <f t="shared" si="740"/>
        <v>38000</v>
      </c>
      <c r="Y576" s="100">
        <f t="shared" si="740"/>
        <v>110.50632911392405</v>
      </c>
      <c r="Z576" s="100">
        <f t="shared" si="740"/>
        <v>0</v>
      </c>
      <c r="AA576" s="100">
        <f t="shared" si="740"/>
        <v>13000</v>
      </c>
      <c r="AB576" s="100">
        <f t="shared" si="740"/>
        <v>11000</v>
      </c>
      <c r="AC576" s="100">
        <f t="shared" si="740"/>
        <v>12000</v>
      </c>
      <c r="AD576" s="100">
        <f t="shared" si="740"/>
        <v>36000</v>
      </c>
      <c r="AE576" s="100">
        <f t="shared" si="699"/>
        <v>34.95145631067961</v>
      </c>
      <c r="AG576" s="100">
        <f t="shared" si="700"/>
        <v>74000</v>
      </c>
      <c r="AH576" s="100">
        <f t="shared" si="701"/>
        <v>71.84466019417475</v>
      </c>
      <c r="AJ576" s="100">
        <f>AJ577+AJ580+AJ582</f>
        <v>8000</v>
      </c>
      <c r="AK576" s="100">
        <f>AK577+AK580+AK582</f>
        <v>7000</v>
      </c>
      <c r="AL576" s="100">
        <f>AL577+AL580+AL582</f>
        <v>5000</v>
      </c>
      <c r="AM576" s="100">
        <f>AM577+AM580+AM582</f>
        <v>20000</v>
      </c>
      <c r="AN576" s="100">
        <f t="shared" si="702"/>
        <v>19.417475728155338</v>
      </c>
      <c r="AP576" s="100">
        <f>AP577+AP580+AP582</f>
        <v>5000</v>
      </c>
      <c r="AQ576" s="100">
        <f>AQ577+AQ580+AQ582</f>
        <v>3000</v>
      </c>
      <c r="AR576" s="100">
        <f>AR577+AR580+AR582</f>
        <v>1000</v>
      </c>
      <c r="AS576" s="100">
        <f>AS577+AS580+AS582</f>
        <v>9000</v>
      </c>
      <c r="AT576" s="100">
        <f t="shared" si="703"/>
        <v>8.7378640776699026</v>
      </c>
      <c r="AV576" s="100">
        <f>AV577</f>
        <v>15000</v>
      </c>
      <c r="AW576" s="100">
        <f t="shared" si="725"/>
        <v>14.563106796116505</v>
      </c>
      <c r="AY576" s="100">
        <f>AY577+AY580+AY582</f>
        <v>103000</v>
      </c>
      <c r="AZ576" s="100">
        <f t="shared" si="727"/>
        <v>100</v>
      </c>
      <c r="BB576" s="46">
        <f t="shared" si="728"/>
        <v>0</v>
      </c>
      <c r="BC576" s="98">
        <f t="shared" si="729"/>
        <v>0</v>
      </c>
      <c r="BD576" s="100">
        <f t="shared" si="730"/>
        <v>103000</v>
      </c>
      <c r="BE576" s="483"/>
      <c r="BF576" s="90">
        <f t="shared" si="679"/>
        <v>0</v>
      </c>
    </row>
    <row r="577" spans="1:58" ht="30" customHeight="1" x14ac:dyDescent="0.2">
      <c r="A577" s="12"/>
      <c r="B577" s="3"/>
      <c r="C577" s="3"/>
      <c r="D577" s="8"/>
      <c r="E577" s="7"/>
      <c r="F577" s="3"/>
      <c r="G577" s="4"/>
      <c r="H577" s="5"/>
      <c r="I577" s="6"/>
      <c r="J577" s="24" t="s">
        <v>74</v>
      </c>
      <c r="K577" s="27"/>
      <c r="L577" s="142"/>
      <c r="M577" s="8"/>
      <c r="N577" s="31" t="s">
        <v>24</v>
      </c>
      <c r="O577" s="44">
        <v>525000</v>
      </c>
      <c r="P577" s="97">
        <f>P578+P579</f>
        <v>0</v>
      </c>
      <c r="Q577" s="193">
        <f>Q578+Q579</f>
        <v>0</v>
      </c>
      <c r="R577" s="194">
        <f>R578+R579</f>
        <v>0</v>
      </c>
      <c r="S577" s="97">
        <f>S578+S579</f>
        <v>79000</v>
      </c>
      <c r="T577" s="97"/>
      <c r="U577" s="97">
        <f>U578+U579</f>
        <v>11000</v>
      </c>
      <c r="V577" s="97">
        <f>V578+V579</f>
        <v>10000</v>
      </c>
      <c r="W577" s="97">
        <f>W578+W579</f>
        <v>11000</v>
      </c>
      <c r="X577" s="97">
        <f>X578+X579</f>
        <v>32000</v>
      </c>
      <c r="Y577" s="97">
        <f t="shared" si="698"/>
        <v>40.506329113924053</v>
      </c>
      <c r="AA577" s="97">
        <f>AA578+AA579</f>
        <v>11000</v>
      </c>
      <c r="AB577" s="97">
        <f>AB578+AB579</f>
        <v>11000</v>
      </c>
      <c r="AC577" s="97">
        <f>AC578+AC579</f>
        <v>10000</v>
      </c>
      <c r="AD577" s="97">
        <f>AD578+AD579</f>
        <v>32000</v>
      </c>
      <c r="AE577" s="97">
        <f t="shared" si="699"/>
        <v>40.506329113924053</v>
      </c>
      <c r="AG577" s="97">
        <f t="shared" si="700"/>
        <v>64000</v>
      </c>
      <c r="AH577" s="97">
        <f t="shared" si="701"/>
        <v>81.012658227848107</v>
      </c>
      <c r="AJ577" s="97">
        <f>AJ578+AJ579</f>
        <v>5000</v>
      </c>
      <c r="AK577" s="97">
        <f>AK578+AK579</f>
        <v>5000</v>
      </c>
      <c r="AL577" s="97">
        <f>AL578+AL579</f>
        <v>4000</v>
      </c>
      <c r="AM577" s="97">
        <f>AM578+AM579</f>
        <v>14000</v>
      </c>
      <c r="AN577" s="97">
        <f t="shared" si="702"/>
        <v>17.721518987341771</v>
      </c>
      <c r="AP577" s="97">
        <f>AP578+AP579</f>
        <v>1000</v>
      </c>
      <c r="AQ577" s="97">
        <f>AQ578+AQ579</f>
        <v>0</v>
      </c>
      <c r="AR577" s="97">
        <f>AR578+AR579</f>
        <v>0</v>
      </c>
      <c r="AS577" s="97">
        <f>AS578+AS579</f>
        <v>1000</v>
      </c>
      <c r="AT577" s="97">
        <f t="shared" si="703"/>
        <v>1.2658227848101267</v>
      </c>
      <c r="AV577" s="97">
        <f>AV578+AV579</f>
        <v>15000</v>
      </c>
      <c r="AW577" s="97">
        <f t="shared" si="725"/>
        <v>18.9873417721519</v>
      </c>
      <c r="AY577" s="97">
        <f>AY578+AY579</f>
        <v>79000</v>
      </c>
      <c r="AZ577" s="97">
        <f t="shared" si="727"/>
        <v>100</v>
      </c>
      <c r="BB577" s="44">
        <f t="shared" si="728"/>
        <v>0</v>
      </c>
      <c r="BC577" s="98">
        <f t="shared" si="729"/>
        <v>0</v>
      </c>
      <c r="BD577" s="97">
        <f t="shared" si="730"/>
        <v>79000</v>
      </c>
      <c r="BE577" s="483"/>
      <c r="BF577" s="90">
        <f t="shared" si="679"/>
        <v>0</v>
      </c>
    </row>
    <row r="578" spans="1:58" ht="30" customHeight="1" x14ac:dyDescent="0.2">
      <c r="A578" s="12"/>
      <c r="B578" s="3"/>
      <c r="C578" s="3"/>
      <c r="D578" s="8"/>
      <c r="E578" s="7"/>
      <c r="F578" s="3"/>
      <c r="G578" s="4"/>
      <c r="H578" s="5"/>
      <c r="I578" s="6"/>
      <c r="J578" s="7"/>
      <c r="K578" s="59">
        <v>1</v>
      </c>
      <c r="L578" s="142"/>
      <c r="M578" s="8"/>
      <c r="N578" s="41" t="s">
        <v>31</v>
      </c>
      <c r="O578" s="45">
        <v>520000</v>
      </c>
      <c r="P578" s="98"/>
      <c r="Q578" s="98"/>
      <c r="R578" s="98"/>
      <c r="S578" s="98">
        <v>74000</v>
      </c>
      <c r="T578" s="98"/>
      <c r="U578" s="98">
        <v>10000</v>
      </c>
      <c r="V578" s="98">
        <v>10000</v>
      </c>
      <c r="W578" s="98">
        <v>10000</v>
      </c>
      <c r="X578" s="98">
        <f>SUM(U578:W578)</f>
        <v>30000</v>
      </c>
      <c r="Y578" s="98">
        <f t="shared" si="698"/>
        <v>40.54054054054054</v>
      </c>
      <c r="AA578" s="98">
        <v>10000</v>
      </c>
      <c r="AB578" s="98">
        <v>10000</v>
      </c>
      <c r="AC578" s="98">
        <v>10000</v>
      </c>
      <c r="AD578" s="98">
        <f>SUM(AA578:AC578)</f>
        <v>30000</v>
      </c>
      <c r="AE578" s="98">
        <f t="shared" si="699"/>
        <v>40.54054054054054</v>
      </c>
      <c r="AG578" s="98">
        <f t="shared" si="700"/>
        <v>60000</v>
      </c>
      <c r="AH578" s="98">
        <f t="shared" si="701"/>
        <v>81.081081081081081</v>
      </c>
      <c r="AJ578" s="98">
        <v>5000</v>
      </c>
      <c r="AK578" s="98">
        <v>5000</v>
      </c>
      <c r="AL578" s="98">
        <v>4000</v>
      </c>
      <c r="AM578" s="98">
        <f>SUM(AJ578:AL578)</f>
        <v>14000</v>
      </c>
      <c r="AN578" s="98">
        <f t="shared" si="702"/>
        <v>18.918918918918919</v>
      </c>
      <c r="AP578" s="98">
        <v>0</v>
      </c>
      <c r="AQ578" s="98">
        <v>0</v>
      </c>
      <c r="AR578" s="98">
        <v>0</v>
      </c>
      <c r="AS578" s="98">
        <f>SUM(AP578:AR578)</f>
        <v>0</v>
      </c>
      <c r="AT578" s="98">
        <f t="shared" si="703"/>
        <v>0</v>
      </c>
      <c r="AV578" s="98">
        <f>AM578+AS578</f>
        <v>14000</v>
      </c>
      <c r="AW578" s="98">
        <f t="shared" si="725"/>
        <v>18.918918918918919</v>
      </c>
      <c r="AY578" s="98">
        <f t="shared" ref="AY578:AY579" si="741">AG578+AV578</f>
        <v>74000</v>
      </c>
      <c r="AZ578" s="98">
        <f t="shared" si="727"/>
        <v>100</v>
      </c>
      <c r="BB578" s="98">
        <f t="shared" si="728"/>
        <v>0</v>
      </c>
      <c r="BC578" s="98">
        <f t="shared" si="729"/>
        <v>0</v>
      </c>
      <c r="BD578" s="98">
        <f t="shared" si="730"/>
        <v>74000</v>
      </c>
      <c r="BE578" s="483"/>
      <c r="BF578" s="90">
        <f t="shared" si="679"/>
        <v>0</v>
      </c>
    </row>
    <row r="579" spans="1:58" ht="30" customHeight="1" x14ac:dyDescent="0.2">
      <c r="A579" s="12"/>
      <c r="B579" s="3"/>
      <c r="C579" s="3"/>
      <c r="D579" s="8"/>
      <c r="E579" s="7"/>
      <c r="F579" s="3"/>
      <c r="G579" s="4"/>
      <c r="H579" s="5"/>
      <c r="I579" s="6"/>
      <c r="J579" s="7"/>
      <c r="K579" s="59">
        <v>4</v>
      </c>
      <c r="L579" s="142"/>
      <c r="M579" s="8"/>
      <c r="N579" s="41" t="s">
        <v>67</v>
      </c>
      <c r="O579" s="45">
        <v>5000</v>
      </c>
      <c r="P579" s="98"/>
      <c r="Q579" s="98"/>
      <c r="R579" s="98"/>
      <c r="S579" s="98">
        <v>5000</v>
      </c>
      <c r="T579" s="98"/>
      <c r="U579" s="98">
        <v>1000</v>
      </c>
      <c r="V579" s="98">
        <v>0</v>
      </c>
      <c r="W579" s="98">
        <v>1000</v>
      </c>
      <c r="X579" s="98">
        <f>SUM(U579:W579)</f>
        <v>2000</v>
      </c>
      <c r="Y579" s="98">
        <f t="shared" si="698"/>
        <v>40</v>
      </c>
      <c r="AA579" s="98">
        <v>1000</v>
      </c>
      <c r="AB579" s="98">
        <v>1000</v>
      </c>
      <c r="AC579" s="98">
        <v>0</v>
      </c>
      <c r="AD579" s="98">
        <f>SUM(AA579:AC579)</f>
        <v>2000</v>
      </c>
      <c r="AE579" s="98">
        <f t="shared" si="699"/>
        <v>40</v>
      </c>
      <c r="AG579" s="98">
        <f t="shared" si="700"/>
        <v>4000</v>
      </c>
      <c r="AH579" s="98">
        <f t="shared" si="701"/>
        <v>80</v>
      </c>
      <c r="AJ579" s="98">
        <v>0</v>
      </c>
      <c r="AK579" s="98">
        <v>0</v>
      </c>
      <c r="AL579" s="98">
        <v>0</v>
      </c>
      <c r="AM579" s="98">
        <f>SUM(AJ579:AL579)</f>
        <v>0</v>
      </c>
      <c r="AN579" s="98">
        <f t="shared" si="702"/>
        <v>0</v>
      </c>
      <c r="AP579" s="98">
        <v>1000</v>
      </c>
      <c r="AQ579" s="98">
        <v>0</v>
      </c>
      <c r="AR579" s="98">
        <v>0</v>
      </c>
      <c r="AS579" s="98">
        <f>SUM(AP579:AR579)</f>
        <v>1000</v>
      </c>
      <c r="AT579" s="98">
        <f t="shared" si="703"/>
        <v>20</v>
      </c>
      <c r="AV579" s="98">
        <f>AM579+AS579</f>
        <v>1000</v>
      </c>
      <c r="AW579" s="98">
        <f t="shared" si="725"/>
        <v>20</v>
      </c>
      <c r="AY579" s="98">
        <f t="shared" si="741"/>
        <v>5000</v>
      </c>
      <c r="AZ579" s="98">
        <f t="shared" si="727"/>
        <v>100</v>
      </c>
      <c r="BB579" s="98">
        <f t="shared" si="728"/>
        <v>0</v>
      </c>
      <c r="BC579" s="98">
        <f t="shared" si="729"/>
        <v>0</v>
      </c>
      <c r="BD579" s="98">
        <f t="shared" si="730"/>
        <v>5000</v>
      </c>
      <c r="BE579" s="483"/>
      <c r="BF579" s="90">
        <f t="shared" si="679"/>
        <v>0</v>
      </c>
    </row>
    <row r="580" spans="1:58" ht="30" customHeight="1" x14ac:dyDescent="0.2">
      <c r="A580" s="12"/>
      <c r="B580" s="3"/>
      <c r="C580" s="3"/>
      <c r="D580" s="8"/>
      <c r="E580" s="7"/>
      <c r="F580" s="3"/>
      <c r="G580" s="4"/>
      <c r="H580" s="5"/>
      <c r="I580" s="6"/>
      <c r="J580" s="24" t="s">
        <v>68</v>
      </c>
      <c r="K580" s="27"/>
      <c r="L580" s="142"/>
      <c r="M580" s="8"/>
      <c r="N580" s="31" t="s">
        <v>32</v>
      </c>
      <c r="O580" s="44">
        <v>3000</v>
      </c>
      <c r="P580" s="97">
        <f>P581</f>
        <v>0</v>
      </c>
      <c r="Q580" s="193">
        <f>Q581</f>
        <v>0</v>
      </c>
      <c r="R580" s="194">
        <f>R581</f>
        <v>0</v>
      </c>
      <c r="S580" s="97">
        <f>S581</f>
        <v>4000</v>
      </c>
      <c r="T580" s="97"/>
      <c r="U580" s="97">
        <f>U581</f>
        <v>0</v>
      </c>
      <c r="V580" s="97">
        <f>V581</f>
        <v>1000</v>
      </c>
      <c r="W580" s="97">
        <f>W581</f>
        <v>1000</v>
      </c>
      <c r="X580" s="97">
        <f>X581</f>
        <v>2000</v>
      </c>
      <c r="Y580" s="97">
        <f t="shared" si="698"/>
        <v>50</v>
      </c>
      <c r="AA580" s="97">
        <f>AA581</f>
        <v>1000</v>
      </c>
      <c r="AB580" s="97">
        <f>AB581</f>
        <v>0</v>
      </c>
      <c r="AC580" s="97">
        <f>AC581</f>
        <v>0</v>
      </c>
      <c r="AD580" s="97">
        <f>AD581</f>
        <v>1000</v>
      </c>
      <c r="AE580" s="97">
        <f t="shared" si="699"/>
        <v>25</v>
      </c>
      <c r="AG580" s="97">
        <f t="shared" si="700"/>
        <v>3000</v>
      </c>
      <c r="AH580" s="97">
        <f t="shared" si="701"/>
        <v>75</v>
      </c>
      <c r="AJ580" s="97">
        <f>AJ581</f>
        <v>0</v>
      </c>
      <c r="AK580" s="97">
        <f>AK581</f>
        <v>0</v>
      </c>
      <c r="AL580" s="97">
        <f>AL581</f>
        <v>0</v>
      </c>
      <c r="AM580" s="97">
        <f>AM581</f>
        <v>0</v>
      </c>
      <c r="AN580" s="97">
        <f t="shared" si="702"/>
        <v>0</v>
      </c>
      <c r="AP580" s="97">
        <f>AP581</f>
        <v>1000</v>
      </c>
      <c r="AQ580" s="97">
        <f>AQ581</f>
        <v>0</v>
      </c>
      <c r="AR580" s="97">
        <f>AR581</f>
        <v>0</v>
      </c>
      <c r="AS580" s="97">
        <f>AS581</f>
        <v>1000</v>
      </c>
      <c r="AT580" s="97">
        <f t="shared" si="703"/>
        <v>25</v>
      </c>
      <c r="AV580" s="97">
        <f>AV581</f>
        <v>1000</v>
      </c>
      <c r="AW580" s="97">
        <f t="shared" si="725"/>
        <v>25</v>
      </c>
      <c r="AY580" s="97">
        <f t="shared" ref="AY580:AY586" si="742">AG580+AV580</f>
        <v>4000</v>
      </c>
      <c r="AZ580" s="97">
        <f t="shared" si="727"/>
        <v>100</v>
      </c>
      <c r="BB580" s="44">
        <f t="shared" si="728"/>
        <v>0</v>
      </c>
      <c r="BC580" s="98">
        <f t="shared" si="729"/>
        <v>0</v>
      </c>
      <c r="BD580" s="97">
        <f t="shared" si="730"/>
        <v>4000</v>
      </c>
      <c r="BE580" s="483"/>
      <c r="BF580" s="90">
        <f t="shared" si="679"/>
        <v>0</v>
      </c>
    </row>
    <row r="581" spans="1:58" ht="30" customHeight="1" x14ac:dyDescent="0.2">
      <c r="A581" s="12"/>
      <c r="B581" s="3"/>
      <c r="C581" s="3"/>
      <c r="D581" s="8"/>
      <c r="E581" s="7"/>
      <c r="F581" s="3"/>
      <c r="G581" s="4"/>
      <c r="H581" s="5"/>
      <c r="I581" s="6"/>
      <c r="J581" s="7"/>
      <c r="K581" s="59">
        <v>4</v>
      </c>
      <c r="L581" s="142"/>
      <c r="M581" s="8"/>
      <c r="N581" s="41" t="s">
        <v>67</v>
      </c>
      <c r="O581" s="45">
        <v>3000</v>
      </c>
      <c r="P581" s="98"/>
      <c r="Q581" s="98"/>
      <c r="R581" s="98"/>
      <c r="S581" s="98">
        <v>4000</v>
      </c>
      <c r="T581" s="98"/>
      <c r="U581" s="98">
        <v>0</v>
      </c>
      <c r="V581" s="98">
        <v>1000</v>
      </c>
      <c r="W581" s="98">
        <v>1000</v>
      </c>
      <c r="X581" s="98">
        <f t="shared" ref="X581" si="743">SUM(U581:W581)</f>
        <v>2000</v>
      </c>
      <c r="Y581" s="98">
        <f t="shared" si="698"/>
        <v>50</v>
      </c>
      <c r="AA581" s="98">
        <v>1000</v>
      </c>
      <c r="AB581" s="98">
        <v>0</v>
      </c>
      <c r="AC581" s="98">
        <v>0</v>
      </c>
      <c r="AD581" s="98">
        <f t="shared" ref="AD581" si="744">SUM(AA581:AC581)</f>
        <v>1000</v>
      </c>
      <c r="AE581" s="98">
        <f t="shared" si="699"/>
        <v>25</v>
      </c>
      <c r="AG581" s="98">
        <f t="shared" si="700"/>
        <v>3000</v>
      </c>
      <c r="AH581" s="98">
        <f t="shared" si="701"/>
        <v>75</v>
      </c>
      <c r="AJ581" s="98">
        <v>0</v>
      </c>
      <c r="AK581" s="98"/>
      <c r="AL581" s="98"/>
      <c r="AM581" s="98">
        <f t="shared" ref="AM581" si="745">SUM(AJ581:AL581)</f>
        <v>0</v>
      </c>
      <c r="AN581" s="98">
        <f t="shared" si="702"/>
        <v>0</v>
      </c>
      <c r="AP581" s="98">
        <v>1000</v>
      </c>
      <c r="AQ581" s="98">
        <v>0</v>
      </c>
      <c r="AR581" s="98">
        <v>0</v>
      </c>
      <c r="AS581" s="98">
        <f t="shared" ref="AS581" si="746">SUM(AP581:AR581)</f>
        <v>1000</v>
      </c>
      <c r="AT581" s="98">
        <f t="shared" si="703"/>
        <v>25</v>
      </c>
      <c r="AV581" s="98">
        <f t="shared" ref="AV581" si="747">AM581+AS581</f>
        <v>1000</v>
      </c>
      <c r="AW581" s="98">
        <f t="shared" si="725"/>
        <v>25</v>
      </c>
      <c r="AY581" s="98">
        <f t="shared" si="742"/>
        <v>4000</v>
      </c>
      <c r="AZ581" s="98">
        <f t="shared" si="727"/>
        <v>100</v>
      </c>
      <c r="BB581" s="98">
        <f t="shared" si="728"/>
        <v>0</v>
      </c>
      <c r="BC581" s="98">
        <f t="shared" si="729"/>
        <v>0</v>
      </c>
      <c r="BD581" s="98">
        <f t="shared" si="730"/>
        <v>4000</v>
      </c>
      <c r="BE581" s="483"/>
      <c r="BF581" s="90">
        <f t="shared" si="679"/>
        <v>0</v>
      </c>
    </row>
    <row r="582" spans="1:58" ht="30" customHeight="1" x14ac:dyDescent="0.2">
      <c r="A582" s="12"/>
      <c r="B582" s="3"/>
      <c r="C582" s="3"/>
      <c r="D582" s="8"/>
      <c r="E582" s="7"/>
      <c r="F582" s="3"/>
      <c r="G582" s="4"/>
      <c r="H582" s="5"/>
      <c r="I582" s="6"/>
      <c r="J582" s="24" t="s">
        <v>69</v>
      </c>
      <c r="K582" s="27"/>
      <c r="L582" s="142"/>
      <c r="M582" s="8"/>
      <c r="N582" s="31" t="s">
        <v>16</v>
      </c>
      <c r="O582" s="44">
        <v>19000</v>
      </c>
      <c r="P582" s="97">
        <f>SUM(P583:P585)</f>
        <v>0</v>
      </c>
      <c r="Q582" s="193">
        <f>SUM(Q583:Q585)</f>
        <v>0</v>
      </c>
      <c r="R582" s="194">
        <f>SUM(R583:R585)</f>
        <v>0</v>
      </c>
      <c r="S582" s="97">
        <f>SUM(S583:S585)</f>
        <v>20000</v>
      </c>
      <c r="T582" s="97"/>
      <c r="U582" s="97">
        <f>SUM(U583:U585)</f>
        <v>1000</v>
      </c>
      <c r="V582" s="97">
        <f>SUM(V583:V585)</f>
        <v>1000</v>
      </c>
      <c r="W582" s="97">
        <f>SUM(W583:W585)</f>
        <v>2000</v>
      </c>
      <c r="X582" s="97">
        <f t="shared" ref="X582:X586" si="748">SUM(U582:W582)</f>
        <v>4000</v>
      </c>
      <c r="Y582" s="97">
        <f t="shared" si="698"/>
        <v>20</v>
      </c>
      <c r="AA582" s="97">
        <f>SUM(AA583:AA585)</f>
        <v>1000</v>
      </c>
      <c r="AB582" s="97">
        <f>SUM(AB583:AB585)</f>
        <v>0</v>
      </c>
      <c r="AC582" s="97">
        <f>SUM(AC583:AC585)</f>
        <v>2000</v>
      </c>
      <c r="AD582" s="97">
        <f t="shared" ref="AD582:AD586" si="749">SUM(AA582:AC582)</f>
        <v>3000</v>
      </c>
      <c r="AE582" s="97">
        <f t="shared" si="699"/>
        <v>15</v>
      </c>
      <c r="AG582" s="97">
        <f t="shared" si="700"/>
        <v>7000</v>
      </c>
      <c r="AH582" s="97">
        <f t="shared" si="701"/>
        <v>35</v>
      </c>
      <c r="AJ582" s="97">
        <f>SUM(AJ583:AJ585)</f>
        <v>3000</v>
      </c>
      <c r="AK582" s="97">
        <f>SUM(AK583:AK585)</f>
        <v>2000</v>
      </c>
      <c r="AL582" s="97">
        <f>SUM(AL583:AL585)</f>
        <v>1000</v>
      </c>
      <c r="AM582" s="97">
        <f t="shared" ref="AM582:AM586" si="750">SUM(AJ582:AL582)</f>
        <v>6000</v>
      </c>
      <c r="AN582" s="97">
        <f t="shared" si="702"/>
        <v>30</v>
      </c>
      <c r="AP582" s="97">
        <f>SUM(AP583:AP585)</f>
        <v>3000</v>
      </c>
      <c r="AQ582" s="97">
        <f>SUM(AQ583:AQ585)</f>
        <v>3000</v>
      </c>
      <c r="AR582" s="97">
        <f>SUM(AR583:AR585)</f>
        <v>1000</v>
      </c>
      <c r="AS582" s="97">
        <f t="shared" ref="AS582:AS586" si="751">SUM(AP582:AR582)</f>
        <v>7000</v>
      </c>
      <c r="AT582" s="97">
        <f t="shared" si="703"/>
        <v>35</v>
      </c>
      <c r="AV582" s="97">
        <f t="shared" ref="AV582:AV586" si="752">AM582+AS582</f>
        <v>13000</v>
      </c>
      <c r="AW582" s="97">
        <f t="shared" si="725"/>
        <v>65</v>
      </c>
      <c r="AY582" s="97">
        <f t="shared" si="742"/>
        <v>20000</v>
      </c>
      <c r="AZ582" s="97">
        <f t="shared" si="727"/>
        <v>100</v>
      </c>
      <c r="BB582" s="44">
        <f t="shared" si="728"/>
        <v>0</v>
      </c>
      <c r="BC582" s="98">
        <f t="shared" si="729"/>
        <v>0</v>
      </c>
      <c r="BD582" s="97">
        <f t="shared" si="730"/>
        <v>20000</v>
      </c>
      <c r="BE582" s="483"/>
      <c r="BF582" s="90">
        <f t="shared" si="679"/>
        <v>0</v>
      </c>
    </row>
    <row r="583" spans="1:58" ht="30" customHeight="1" x14ac:dyDescent="0.2">
      <c r="A583" s="12"/>
      <c r="B583" s="3"/>
      <c r="C583" s="3"/>
      <c r="D583" s="8"/>
      <c r="E583" s="7"/>
      <c r="F583" s="3"/>
      <c r="G583" s="4"/>
      <c r="H583" s="5"/>
      <c r="I583" s="6"/>
      <c r="J583" s="7"/>
      <c r="K583" s="59">
        <v>2</v>
      </c>
      <c r="L583" s="142"/>
      <c r="M583" s="8"/>
      <c r="N583" s="41" t="s">
        <v>17</v>
      </c>
      <c r="O583" s="45">
        <v>10000</v>
      </c>
      <c r="P583" s="98"/>
      <c r="Q583" s="98"/>
      <c r="R583" s="98"/>
      <c r="S583" s="98">
        <v>7000</v>
      </c>
      <c r="T583" s="98"/>
      <c r="U583" s="98">
        <v>0</v>
      </c>
      <c r="V583" s="98">
        <v>0</v>
      </c>
      <c r="W583" s="98">
        <v>1000</v>
      </c>
      <c r="X583" s="98">
        <f t="shared" ref="X583:X585" si="753">SUM(U583:W583)</f>
        <v>1000</v>
      </c>
      <c r="Y583" s="98">
        <f t="shared" si="698"/>
        <v>14.285714285714286</v>
      </c>
      <c r="AA583" s="98">
        <v>0</v>
      </c>
      <c r="AB583" s="98">
        <v>0</v>
      </c>
      <c r="AC583" s="98">
        <v>2000</v>
      </c>
      <c r="AD583" s="98">
        <f t="shared" ref="AD583:AD585" si="754">SUM(AA583:AC583)</f>
        <v>2000</v>
      </c>
      <c r="AE583" s="98">
        <f t="shared" si="699"/>
        <v>28.571428571428573</v>
      </c>
      <c r="AG583" s="98">
        <f t="shared" si="700"/>
        <v>3000</v>
      </c>
      <c r="AH583" s="98">
        <f t="shared" si="701"/>
        <v>42.857142857142854</v>
      </c>
      <c r="AJ583" s="98">
        <v>1000</v>
      </c>
      <c r="AK583" s="98">
        <v>1000</v>
      </c>
      <c r="AL583" s="98">
        <v>0</v>
      </c>
      <c r="AM583" s="98">
        <f t="shared" ref="AM583:AM585" si="755">SUM(AJ583:AL583)</f>
        <v>2000</v>
      </c>
      <c r="AN583" s="98">
        <f t="shared" si="702"/>
        <v>28.571428571428573</v>
      </c>
      <c r="AP583" s="98">
        <v>1000</v>
      </c>
      <c r="AQ583" s="98">
        <v>1000</v>
      </c>
      <c r="AR583" s="98">
        <v>0</v>
      </c>
      <c r="AS583" s="98">
        <f t="shared" ref="AS583:AS585" si="756">SUM(AP583:AR583)</f>
        <v>2000</v>
      </c>
      <c r="AT583" s="98">
        <f t="shared" si="703"/>
        <v>28.571428571428573</v>
      </c>
      <c r="AV583" s="98">
        <f t="shared" si="752"/>
        <v>4000</v>
      </c>
      <c r="AW583" s="98">
        <f t="shared" si="725"/>
        <v>57.142857142857146</v>
      </c>
      <c r="AY583" s="98">
        <f t="shared" si="742"/>
        <v>7000</v>
      </c>
      <c r="AZ583" s="98">
        <f t="shared" si="727"/>
        <v>100</v>
      </c>
      <c r="BB583" s="98">
        <f t="shared" si="728"/>
        <v>0</v>
      </c>
      <c r="BC583" s="98">
        <f t="shared" si="729"/>
        <v>0</v>
      </c>
      <c r="BD583" s="98">
        <f t="shared" si="730"/>
        <v>7000</v>
      </c>
      <c r="BE583" s="483"/>
      <c r="BF583" s="90">
        <f t="shared" si="679"/>
        <v>0</v>
      </c>
    </row>
    <row r="584" spans="1:58" ht="30" customHeight="1" x14ac:dyDescent="0.2">
      <c r="A584" s="12"/>
      <c r="B584" s="3"/>
      <c r="C584" s="3"/>
      <c r="D584" s="8"/>
      <c r="E584" s="7"/>
      <c r="F584" s="3"/>
      <c r="G584" s="4"/>
      <c r="H584" s="5"/>
      <c r="I584" s="6"/>
      <c r="J584" s="7"/>
      <c r="K584" s="59">
        <v>3</v>
      </c>
      <c r="L584" s="142"/>
      <c r="M584" s="8"/>
      <c r="N584" s="41" t="s">
        <v>18</v>
      </c>
      <c r="O584" s="45">
        <v>0</v>
      </c>
      <c r="P584" s="98"/>
      <c r="Q584" s="98"/>
      <c r="R584" s="98"/>
      <c r="S584" s="98">
        <v>5000</v>
      </c>
      <c r="T584" s="98"/>
      <c r="U584" s="98">
        <v>1000</v>
      </c>
      <c r="V584" s="98">
        <v>0</v>
      </c>
      <c r="W584" s="98">
        <v>0</v>
      </c>
      <c r="X584" s="98">
        <f t="shared" si="753"/>
        <v>1000</v>
      </c>
      <c r="Y584" s="98">
        <f t="shared" si="698"/>
        <v>20</v>
      </c>
      <c r="AA584" s="98">
        <v>1000</v>
      </c>
      <c r="AB584" s="98">
        <v>0</v>
      </c>
      <c r="AC584" s="98">
        <v>0</v>
      </c>
      <c r="AD584" s="98">
        <f t="shared" si="754"/>
        <v>1000</v>
      </c>
      <c r="AE584" s="98">
        <f t="shared" si="699"/>
        <v>20</v>
      </c>
      <c r="AG584" s="98">
        <f t="shared" si="700"/>
        <v>2000</v>
      </c>
      <c r="AH584" s="98">
        <f t="shared" si="701"/>
        <v>40</v>
      </c>
      <c r="AJ584" s="98">
        <v>1000</v>
      </c>
      <c r="AK584" s="98">
        <v>0</v>
      </c>
      <c r="AL584" s="98">
        <v>0</v>
      </c>
      <c r="AM584" s="98">
        <f t="shared" si="755"/>
        <v>1000</v>
      </c>
      <c r="AN584" s="98">
        <f t="shared" si="702"/>
        <v>20</v>
      </c>
      <c r="AP584" s="98">
        <v>1000</v>
      </c>
      <c r="AQ584" s="98">
        <v>1000</v>
      </c>
      <c r="AR584" s="98">
        <v>0</v>
      </c>
      <c r="AS584" s="98">
        <f t="shared" si="756"/>
        <v>2000</v>
      </c>
      <c r="AT584" s="98">
        <f t="shared" si="703"/>
        <v>40</v>
      </c>
      <c r="AV584" s="98">
        <f t="shared" si="752"/>
        <v>3000</v>
      </c>
      <c r="AW584" s="98">
        <f t="shared" si="725"/>
        <v>60</v>
      </c>
      <c r="AY584" s="98">
        <f t="shared" si="742"/>
        <v>5000</v>
      </c>
      <c r="AZ584" s="98">
        <f t="shared" si="727"/>
        <v>100</v>
      </c>
      <c r="BB584" s="98">
        <f t="shared" si="728"/>
        <v>0</v>
      </c>
      <c r="BC584" s="98">
        <f t="shared" si="729"/>
        <v>0</v>
      </c>
      <c r="BD584" s="98">
        <f t="shared" si="730"/>
        <v>5000</v>
      </c>
      <c r="BE584" s="483"/>
      <c r="BF584" s="90">
        <f t="shared" si="679"/>
        <v>0</v>
      </c>
    </row>
    <row r="585" spans="1:58" ht="30" customHeight="1" x14ac:dyDescent="0.2">
      <c r="A585" s="12"/>
      <c r="B585" s="3"/>
      <c r="C585" s="3"/>
      <c r="D585" s="8"/>
      <c r="E585" s="7"/>
      <c r="F585" s="3"/>
      <c r="G585" s="4"/>
      <c r="H585" s="5"/>
      <c r="I585" s="6"/>
      <c r="J585" s="7"/>
      <c r="K585" s="59">
        <v>7</v>
      </c>
      <c r="L585" s="142"/>
      <c r="M585" s="8"/>
      <c r="N585" s="41" t="s">
        <v>110</v>
      </c>
      <c r="O585" s="45">
        <v>6000</v>
      </c>
      <c r="P585" s="98"/>
      <c r="Q585" s="98"/>
      <c r="R585" s="98"/>
      <c r="S585" s="98">
        <v>8000</v>
      </c>
      <c r="T585" s="98"/>
      <c r="U585" s="98">
        <v>0</v>
      </c>
      <c r="V585" s="98">
        <v>1000</v>
      </c>
      <c r="W585" s="98">
        <v>1000</v>
      </c>
      <c r="X585" s="98">
        <f t="shared" si="753"/>
        <v>2000</v>
      </c>
      <c r="Y585" s="98">
        <f t="shared" si="698"/>
        <v>25</v>
      </c>
      <c r="AA585" s="98">
        <v>0</v>
      </c>
      <c r="AB585" s="98">
        <v>0</v>
      </c>
      <c r="AC585" s="98">
        <v>0</v>
      </c>
      <c r="AD585" s="98">
        <f t="shared" si="754"/>
        <v>0</v>
      </c>
      <c r="AE585" s="98">
        <f t="shared" si="699"/>
        <v>0</v>
      </c>
      <c r="AG585" s="98">
        <f t="shared" si="700"/>
        <v>2000</v>
      </c>
      <c r="AH585" s="98">
        <f t="shared" si="701"/>
        <v>25</v>
      </c>
      <c r="AJ585" s="98">
        <v>1000</v>
      </c>
      <c r="AK585" s="98">
        <v>1000</v>
      </c>
      <c r="AL585" s="98">
        <v>1000</v>
      </c>
      <c r="AM585" s="98">
        <f t="shared" si="755"/>
        <v>3000</v>
      </c>
      <c r="AN585" s="98">
        <f t="shared" si="702"/>
        <v>37.5</v>
      </c>
      <c r="AP585" s="98">
        <v>1000</v>
      </c>
      <c r="AQ585" s="98">
        <v>1000</v>
      </c>
      <c r="AR585" s="98">
        <v>1000</v>
      </c>
      <c r="AS585" s="98">
        <f t="shared" si="756"/>
        <v>3000</v>
      </c>
      <c r="AT585" s="98">
        <f t="shared" si="703"/>
        <v>37.5</v>
      </c>
      <c r="AV585" s="98">
        <f t="shared" si="752"/>
        <v>6000</v>
      </c>
      <c r="AW585" s="98">
        <f t="shared" si="725"/>
        <v>75</v>
      </c>
      <c r="AY585" s="98">
        <f t="shared" si="742"/>
        <v>8000</v>
      </c>
      <c r="AZ585" s="98">
        <f t="shared" si="727"/>
        <v>100</v>
      </c>
      <c r="BB585" s="98">
        <f t="shared" si="728"/>
        <v>0</v>
      </c>
      <c r="BC585" s="98">
        <f t="shared" si="729"/>
        <v>0</v>
      </c>
      <c r="BD585" s="98">
        <f t="shared" si="730"/>
        <v>8000</v>
      </c>
      <c r="BE585" s="483"/>
      <c r="BF585" s="90">
        <f t="shared" si="679"/>
        <v>0</v>
      </c>
    </row>
    <row r="586" spans="1:58" ht="30" hidden="1" customHeight="1" x14ac:dyDescent="0.2">
      <c r="A586" s="12"/>
      <c r="B586" s="3"/>
      <c r="C586" s="3"/>
      <c r="D586" s="8"/>
      <c r="E586" s="7"/>
      <c r="F586" s="3"/>
      <c r="G586" s="21"/>
      <c r="H586" s="72" t="s">
        <v>75</v>
      </c>
      <c r="I586" s="88"/>
      <c r="J586" s="57"/>
      <c r="K586" s="171"/>
      <c r="L586" s="147"/>
      <c r="M586" s="58"/>
      <c r="N586" s="73" t="s">
        <v>101</v>
      </c>
      <c r="O586" s="60">
        <v>65000</v>
      </c>
      <c r="P586" s="505">
        <f>P587</f>
        <v>0</v>
      </c>
      <c r="Q586" s="506">
        <f>Q587</f>
        <v>0</v>
      </c>
      <c r="R586" s="507">
        <f>R587</f>
        <v>0</v>
      </c>
      <c r="S586" s="505">
        <f>S587</f>
        <v>0</v>
      </c>
      <c r="T586" s="505"/>
      <c r="U586" s="508">
        <f>U587</f>
        <v>0</v>
      </c>
      <c r="V586" s="508">
        <f>V587</f>
        <v>0</v>
      </c>
      <c r="W586" s="508">
        <f>W587</f>
        <v>0</v>
      </c>
      <c r="X586" s="508">
        <f t="shared" si="748"/>
        <v>0</v>
      </c>
      <c r="Y586" s="508" t="e">
        <f t="shared" si="698"/>
        <v>#DIV/0!</v>
      </c>
      <c r="Z586" s="509"/>
      <c r="AA586" s="508">
        <f>AA587</f>
        <v>0</v>
      </c>
      <c r="AB586" s="508">
        <f>AB587</f>
        <v>0</v>
      </c>
      <c r="AC586" s="508">
        <f>AC587</f>
        <v>0</v>
      </c>
      <c r="AD586" s="508">
        <f t="shared" si="749"/>
        <v>0</v>
      </c>
      <c r="AE586" s="508" t="e">
        <f t="shared" si="699"/>
        <v>#DIV/0!</v>
      </c>
      <c r="AF586" s="509"/>
      <c r="AG586" s="508">
        <f t="shared" si="700"/>
        <v>0</v>
      </c>
      <c r="AH586" s="508" t="e">
        <f t="shared" si="701"/>
        <v>#DIV/0!</v>
      </c>
      <c r="AI586" s="509"/>
      <c r="AJ586" s="508">
        <f>AJ587</f>
        <v>0</v>
      </c>
      <c r="AK586" s="508">
        <f>AK587</f>
        <v>0</v>
      </c>
      <c r="AL586" s="508">
        <f>AL587</f>
        <v>0</v>
      </c>
      <c r="AM586" s="508">
        <f t="shared" si="750"/>
        <v>0</v>
      </c>
      <c r="AN586" s="508" t="e">
        <f t="shared" si="702"/>
        <v>#DIV/0!</v>
      </c>
      <c r="AO586" s="509"/>
      <c r="AP586" s="508">
        <f>AP587</f>
        <v>0</v>
      </c>
      <c r="AQ586" s="508">
        <f>AQ587</f>
        <v>0</v>
      </c>
      <c r="AR586" s="508">
        <f>AR587</f>
        <v>0</v>
      </c>
      <c r="AS586" s="508">
        <f t="shared" si="751"/>
        <v>0</v>
      </c>
      <c r="AT586" s="508" t="e">
        <f t="shared" si="703"/>
        <v>#DIV/0!</v>
      </c>
      <c r="AU586" s="509"/>
      <c r="AV586" s="508">
        <f t="shared" si="752"/>
        <v>0</v>
      </c>
      <c r="AW586" s="508" t="e">
        <f t="shared" si="725"/>
        <v>#DIV/0!</v>
      </c>
      <c r="AX586" s="509"/>
      <c r="AY586" s="508">
        <f t="shared" si="742"/>
        <v>0</v>
      </c>
      <c r="AZ586" s="508" t="e">
        <f t="shared" si="727"/>
        <v>#DIV/0!</v>
      </c>
      <c r="BA586" s="509"/>
      <c r="BB586" s="510">
        <f t="shared" si="728"/>
        <v>0</v>
      </c>
      <c r="BC586" s="508" t="e">
        <f t="shared" si="729"/>
        <v>#DIV/0!</v>
      </c>
      <c r="BD586" s="508">
        <f t="shared" si="730"/>
        <v>0</v>
      </c>
      <c r="BE586" s="483"/>
      <c r="BF586" s="90">
        <f t="shared" si="679"/>
        <v>0</v>
      </c>
    </row>
    <row r="587" spans="1:58" ht="30" hidden="1" customHeight="1" x14ac:dyDescent="0.2">
      <c r="A587" s="12"/>
      <c r="B587" s="3"/>
      <c r="C587" s="3"/>
      <c r="D587" s="8"/>
      <c r="E587" s="7"/>
      <c r="F587" s="3"/>
      <c r="G587" s="4"/>
      <c r="H587" s="5"/>
      <c r="I587" s="23">
        <v>2</v>
      </c>
      <c r="J587" s="7"/>
      <c r="K587" s="27"/>
      <c r="L587" s="142"/>
      <c r="M587" s="8"/>
      <c r="N587" s="30" t="s">
        <v>126</v>
      </c>
      <c r="O587" s="46">
        <v>65000</v>
      </c>
      <c r="P587" s="100">
        <f>P588+P590</f>
        <v>0</v>
      </c>
      <c r="Q587" s="100">
        <f>Q588+Q590</f>
        <v>0</v>
      </c>
      <c r="R587" s="100">
        <f>R588+R590</f>
        <v>0</v>
      </c>
      <c r="S587" s="100">
        <f>S588+S590</f>
        <v>0</v>
      </c>
      <c r="T587" s="100"/>
      <c r="U587" s="100">
        <f>U588+U590</f>
        <v>0</v>
      </c>
      <c r="V587" s="100">
        <f>V588+V590</f>
        <v>0</v>
      </c>
      <c r="W587" s="100">
        <f>W588+W590</f>
        <v>0</v>
      </c>
      <c r="X587" s="100">
        <f t="shared" si="724"/>
        <v>0</v>
      </c>
      <c r="Y587" s="100" t="e">
        <f t="shared" si="698"/>
        <v>#DIV/0!</v>
      </c>
      <c r="AA587" s="100">
        <f>AA588+AA590</f>
        <v>0</v>
      </c>
      <c r="AB587" s="100">
        <f>AB588+AB590</f>
        <v>0</v>
      </c>
      <c r="AC587" s="100">
        <f>AC588+AC590</f>
        <v>0</v>
      </c>
      <c r="AD587" s="100">
        <f>AA587+AB587+AC587</f>
        <v>0</v>
      </c>
      <c r="AE587" s="100" t="e">
        <f t="shared" si="699"/>
        <v>#DIV/0!</v>
      </c>
      <c r="AG587" s="100">
        <f t="shared" si="700"/>
        <v>0</v>
      </c>
      <c r="AH587" s="100" t="e">
        <f t="shared" si="701"/>
        <v>#DIV/0!</v>
      </c>
      <c r="AJ587" s="100">
        <f>AJ588+AJ590</f>
        <v>0</v>
      </c>
      <c r="AK587" s="100">
        <f>AK588+AK590</f>
        <v>0</v>
      </c>
      <c r="AL587" s="100">
        <f>AL588+AL590</f>
        <v>0</v>
      </c>
      <c r="AM587" s="100">
        <f>AJ587+AK587+AL587</f>
        <v>0</v>
      </c>
      <c r="AN587" s="100" t="e">
        <f t="shared" si="702"/>
        <v>#DIV/0!</v>
      </c>
      <c r="AP587" s="100">
        <f>AP588+AP590</f>
        <v>0</v>
      </c>
      <c r="AQ587" s="100">
        <f>AQ588+AQ590</f>
        <v>0</v>
      </c>
      <c r="AR587" s="100">
        <f>AR588+AR590</f>
        <v>0</v>
      </c>
      <c r="AS587" s="100">
        <f>AP587+AQ587+AR587</f>
        <v>0</v>
      </c>
      <c r="AT587" s="100" t="e">
        <f t="shared" si="703"/>
        <v>#DIV/0!</v>
      </c>
      <c r="AV587" s="100">
        <f t="shared" si="704"/>
        <v>0</v>
      </c>
      <c r="AW587" s="100" t="e">
        <f t="shared" si="725"/>
        <v>#DIV/0!</v>
      </c>
      <c r="AY587" s="100">
        <f t="shared" si="726"/>
        <v>0</v>
      </c>
      <c r="AZ587" s="100" t="e">
        <f t="shared" si="727"/>
        <v>#DIV/0!</v>
      </c>
      <c r="BB587" s="46">
        <f t="shared" si="728"/>
        <v>0</v>
      </c>
      <c r="BC587" s="100" t="e">
        <f t="shared" si="729"/>
        <v>#DIV/0!</v>
      </c>
      <c r="BD587" s="100">
        <f t="shared" si="730"/>
        <v>0</v>
      </c>
      <c r="BE587" s="483"/>
      <c r="BF587" s="90">
        <f t="shared" si="679"/>
        <v>0</v>
      </c>
    </row>
    <row r="588" spans="1:58" ht="30" hidden="1" customHeight="1" x14ac:dyDescent="0.2">
      <c r="A588" s="12"/>
      <c r="B588" s="3"/>
      <c r="C588" s="3"/>
      <c r="D588" s="8"/>
      <c r="E588" s="7"/>
      <c r="F588" s="3"/>
      <c r="G588" s="4"/>
      <c r="H588" s="5"/>
      <c r="I588" s="6"/>
      <c r="J588" s="24" t="s">
        <v>74</v>
      </c>
      <c r="K588" s="27"/>
      <c r="L588" s="142"/>
      <c r="M588" s="8"/>
      <c r="N588" s="31" t="s">
        <v>24</v>
      </c>
      <c r="O588" s="44">
        <v>60000</v>
      </c>
      <c r="P588" s="97">
        <f>P589</f>
        <v>0</v>
      </c>
      <c r="Q588" s="97">
        <f>Q589</f>
        <v>0</v>
      </c>
      <c r="R588" s="97">
        <f>R589</f>
        <v>0</v>
      </c>
      <c r="S588" s="97">
        <f>S589</f>
        <v>0</v>
      </c>
      <c r="T588" s="97"/>
      <c r="U588" s="97">
        <f>U589</f>
        <v>0</v>
      </c>
      <c r="V588" s="97">
        <f>V589</f>
        <v>0</v>
      </c>
      <c r="W588" s="97">
        <f>W589</f>
        <v>0</v>
      </c>
      <c r="X588" s="97">
        <f t="shared" si="724"/>
        <v>0</v>
      </c>
      <c r="Y588" s="97" t="e">
        <f t="shared" si="698"/>
        <v>#DIV/0!</v>
      </c>
      <c r="AA588" s="97">
        <f>AA589</f>
        <v>0</v>
      </c>
      <c r="AB588" s="97">
        <f>AB589</f>
        <v>0</v>
      </c>
      <c r="AC588" s="97">
        <f>AC589</f>
        <v>0</v>
      </c>
      <c r="AD588" s="97">
        <f>AA588+AB588+AC588</f>
        <v>0</v>
      </c>
      <c r="AE588" s="97" t="e">
        <f t="shared" si="699"/>
        <v>#DIV/0!</v>
      </c>
      <c r="AG588" s="97">
        <f t="shared" si="700"/>
        <v>0</v>
      </c>
      <c r="AH588" s="97" t="e">
        <f t="shared" si="701"/>
        <v>#DIV/0!</v>
      </c>
      <c r="AJ588" s="97">
        <f>AJ589</f>
        <v>0</v>
      </c>
      <c r="AK588" s="97">
        <f>AK589</f>
        <v>0</v>
      </c>
      <c r="AL588" s="97">
        <f>AL589</f>
        <v>0</v>
      </c>
      <c r="AM588" s="97">
        <f>AJ588+AK588+AL588</f>
        <v>0</v>
      </c>
      <c r="AN588" s="97" t="e">
        <f t="shared" si="702"/>
        <v>#DIV/0!</v>
      </c>
      <c r="AP588" s="97">
        <f>AP589</f>
        <v>0</v>
      </c>
      <c r="AQ588" s="97">
        <f>AQ589</f>
        <v>0</v>
      </c>
      <c r="AR588" s="97">
        <f>AR589</f>
        <v>0</v>
      </c>
      <c r="AS588" s="97">
        <f>AP588+AQ588+AR588</f>
        <v>0</v>
      </c>
      <c r="AT588" s="97" t="e">
        <f t="shared" si="703"/>
        <v>#DIV/0!</v>
      </c>
      <c r="AV588" s="97">
        <f t="shared" si="704"/>
        <v>0</v>
      </c>
      <c r="AW588" s="97" t="e">
        <f t="shared" si="725"/>
        <v>#DIV/0!</v>
      </c>
      <c r="AY588" s="97">
        <f t="shared" si="726"/>
        <v>0</v>
      </c>
      <c r="AZ588" s="97" t="e">
        <f t="shared" si="727"/>
        <v>#DIV/0!</v>
      </c>
      <c r="BB588" s="44">
        <f t="shared" si="728"/>
        <v>0</v>
      </c>
      <c r="BC588" s="97" t="e">
        <f t="shared" si="729"/>
        <v>#DIV/0!</v>
      </c>
      <c r="BD588" s="97">
        <f t="shared" si="730"/>
        <v>0</v>
      </c>
      <c r="BE588" s="483"/>
      <c r="BF588" s="90">
        <f t="shared" ref="BF588:BF651" si="757">S588-AY588</f>
        <v>0</v>
      </c>
    </row>
    <row r="589" spans="1:58" ht="30" hidden="1" customHeight="1" x14ac:dyDescent="0.2">
      <c r="A589" s="12"/>
      <c r="B589" s="3"/>
      <c r="C589" s="3"/>
      <c r="D589" s="8"/>
      <c r="E589" s="7"/>
      <c r="F589" s="3"/>
      <c r="G589" s="4"/>
      <c r="H589" s="5"/>
      <c r="I589" s="6"/>
      <c r="J589" s="7"/>
      <c r="K589" s="59">
        <v>1</v>
      </c>
      <c r="L589" s="142"/>
      <c r="M589" s="8"/>
      <c r="N589" s="41" t="s">
        <v>31</v>
      </c>
      <c r="O589" s="45">
        <v>60000</v>
      </c>
      <c r="P589" s="98"/>
      <c r="Q589" s="98"/>
      <c r="R589" s="98"/>
      <c r="S589" s="98"/>
      <c r="T589" s="98"/>
      <c r="U589" s="98"/>
      <c r="V589" s="98"/>
      <c r="W589" s="98"/>
      <c r="X589" s="98">
        <f>SUM(U589:W589)</f>
        <v>0</v>
      </c>
      <c r="Y589" s="98" t="e">
        <f t="shared" si="698"/>
        <v>#DIV/0!</v>
      </c>
      <c r="AA589" s="98"/>
      <c r="AB589" s="98"/>
      <c r="AC589" s="98"/>
      <c r="AD589" s="98">
        <f>SUM(AA589:AC589)</f>
        <v>0</v>
      </c>
      <c r="AE589" s="98" t="e">
        <f t="shared" si="699"/>
        <v>#DIV/0!</v>
      </c>
      <c r="AG589" s="98">
        <f t="shared" si="700"/>
        <v>0</v>
      </c>
      <c r="AH589" s="98" t="e">
        <f t="shared" si="701"/>
        <v>#DIV/0!</v>
      </c>
      <c r="AJ589" s="98"/>
      <c r="AK589" s="98"/>
      <c r="AL589" s="98"/>
      <c r="AM589" s="98">
        <f>SUM(AJ589:AL589)</f>
        <v>0</v>
      </c>
      <c r="AN589" s="98" t="e">
        <f t="shared" si="702"/>
        <v>#DIV/0!</v>
      </c>
      <c r="AP589" s="98"/>
      <c r="AQ589" s="98"/>
      <c r="AR589" s="98"/>
      <c r="AS589" s="98">
        <f>SUM(AP589:AR589)</f>
        <v>0</v>
      </c>
      <c r="AT589" s="98" t="e">
        <f t="shared" si="703"/>
        <v>#DIV/0!</v>
      </c>
      <c r="AV589" s="98">
        <f t="shared" si="704"/>
        <v>0</v>
      </c>
      <c r="AW589" s="98" t="e">
        <f t="shared" si="725"/>
        <v>#DIV/0!</v>
      </c>
      <c r="AY589" s="98">
        <f t="shared" si="726"/>
        <v>0</v>
      </c>
      <c r="AZ589" s="353" t="e">
        <f t="shared" si="727"/>
        <v>#DIV/0!</v>
      </c>
      <c r="BB589" s="98">
        <f t="shared" si="728"/>
        <v>0</v>
      </c>
      <c r="BC589" s="98" t="e">
        <f>BB589/(P589/100)</f>
        <v>#DIV/0!</v>
      </c>
      <c r="BD589" s="98">
        <f t="shared" si="730"/>
        <v>0</v>
      </c>
      <c r="BE589" s="483"/>
      <c r="BF589" s="90">
        <f t="shared" si="757"/>
        <v>0</v>
      </c>
    </row>
    <row r="590" spans="1:58" ht="30" hidden="1" customHeight="1" x14ac:dyDescent="0.2">
      <c r="A590" s="12"/>
      <c r="B590" s="3"/>
      <c r="C590" s="3"/>
      <c r="D590" s="8"/>
      <c r="E590" s="7"/>
      <c r="F590" s="3"/>
      <c r="G590" s="4"/>
      <c r="H590" s="5"/>
      <c r="I590" s="6"/>
      <c r="J590" s="24" t="s">
        <v>69</v>
      </c>
      <c r="K590" s="27"/>
      <c r="L590" s="142"/>
      <c r="M590" s="8"/>
      <c r="N590" s="31" t="s">
        <v>16</v>
      </c>
      <c r="O590" s="44">
        <v>5000</v>
      </c>
      <c r="P590" s="97">
        <f>P591</f>
        <v>0</v>
      </c>
      <c r="Q590" s="97">
        <f>Q591</f>
        <v>0</v>
      </c>
      <c r="R590" s="97">
        <f>R591</f>
        <v>0</v>
      </c>
      <c r="S590" s="97">
        <f>S591</f>
        <v>0</v>
      </c>
      <c r="T590" s="97"/>
      <c r="U590" s="97">
        <f>U591</f>
        <v>0</v>
      </c>
      <c r="V590" s="97">
        <f>V591</f>
        <v>0</v>
      </c>
      <c r="W590" s="97">
        <f>W591</f>
        <v>0</v>
      </c>
      <c r="X590" s="97">
        <f t="shared" si="724"/>
        <v>0</v>
      </c>
      <c r="Y590" s="97" t="e">
        <f t="shared" si="698"/>
        <v>#DIV/0!</v>
      </c>
      <c r="AA590" s="97">
        <f>AA591</f>
        <v>0</v>
      </c>
      <c r="AB590" s="97">
        <f>AB591</f>
        <v>0</v>
      </c>
      <c r="AC590" s="97">
        <f>AC591</f>
        <v>0</v>
      </c>
      <c r="AD590" s="97">
        <f>AA590+AB590+AC590</f>
        <v>0</v>
      </c>
      <c r="AE590" s="97" t="e">
        <f t="shared" si="699"/>
        <v>#DIV/0!</v>
      </c>
      <c r="AG590" s="97">
        <f t="shared" si="700"/>
        <v>0</v>
      </c>
      <c r="AH590" s="97" t="e">
        <f t="shared" si="701"/>
        <v>#DIV/0!</v>
      </c>
      <c r="AJ590" s="97">
        <f>AJ591</f>
        <v>0</v>
      </c>
      <c r="AK590" s="97">
        <f>AK591</f>
        <v>0</v>
      </c>
      <c r="AL590" s="97">
        <f>AL591</f>
        <v>0</v>
      </c>
      <c r="AM590" s="97">
        <f>AJ590+AK590+AL590</f>
        <v>0</v>
      </c>
      <c r="AN590" s="97" t="e">
        <f t="shared" si="702"/>
        <v>#DIV/0!</v>
      </c>
      <c r="AP590" s="97">
        <f>AP591</f>
        <v>0</v>
      </c>
      <c r="AQ590" s="97">
        <f>AQ591</f>
        <v>0</v>
      </c>
      <c r="AR590" s="97">
        <f>AR591</f>
        <v>0</v>
      </c>
      <c r="AS590" s="97">
        <f>AP590+AQ590+AR590</f>
        <v>0</v>
      </c>
      <c r="AT590" s="97" t="e">
        <f t="shared" si="703"/>
        <v>#DIV/0!</v>
      </c>
      <c r="AV590" s="97">
        <f t="shared" si="704"/>
        <v>0</v>
      </c>
      <c r="AW590" s="97" t="e">
        <f t="shared" si="725"/>
        <v>#DIV/0!</v>
      </c>
      <c r="AY590" s="97">
        <f t="shared" si="726"/>
        <v>0</v>
      </c>
      <c r="AZ590" s="97" t="e">
        <f t="shared" si="727"/>
        <v>#DIV/0!</v>
      </c>
      <c r="BB590" s="44">
        <f t="shared" si="728"/>
        <v>0</v>
      </c>
      <c r="BC590" s="97" t="e">
        <f t="shared" si="729"/>
        <v>#DIV/0!</v>
      </c>
      <c r="BD590" s="97">
        <f t="shared" si="730"/>
        <v>0</v>
      </c>
      <c r="BE590" s="483"/>
      <c r="BF590" s="90">
        <f t="shared" si="757"/>
        <v>0</v>
      </c>
    </row>
    <row r="591" spans="1:58" ht="30" hidden="1" customHeight="1" x14ac:dyDescent="0.2">
      <c r="A591" s="12"/>
      <c r="B591" s="3"/>
      <c r="C591" s="3"/>
      <c r="D591" s="8"/>
      <c r="E591" s="7"/>
      <c r="F591" s="3"/>
      <c r="G591" s="4"/>
      <c r="H591" s="5"/>
      <c r="I591" s="6"/>
      <c r="J591" s="7"/>
      <c r="K591" s="59">
        <v>7</v>
      </c>
      <c r="L591" s="142"/>
      <c r="M591" s="8"/>
      <c r="N591" s="41" t="s">
        <v>110</v>
      </c>
      <c r="O591" s="45">
        <v>5000</v>
      </c>
      <c r="P591" s="98"/>
      <c r="Q591" s="98"/>
      <c r="R591" s="98"/>
      <c r="S591" s="98"/>
      <c r="T591" s="98"/>
      <c r="U591" s="98"/>
      <c r="V591" s="98"/>
      <c r="W591" s="98"/>
      <c r="X591" s="98">
        <f>SUM(U591:W591)</f>
        <v>0</v>
      </c>
      <c r="Y591" s="98" t="e">
        <f t="shared" si="698"/>
        <v>#DIV/0!</v>
      </c>
      <c r="AA591" s="98"/>
      <c r="AB591" s="98"/>
      <c r="AC591" s="98"/>
      <c r="AD591" s="98">
        <f>SUM(AA591:AC591)</f>
        <v>0</v>
      </c>
      <c r="AE591" s="98" t="e">
        <f t="shared" si="699"/>
        <v>#DIV/0!</v>
      </c>
      <c r="AG591" s="98">
        <f t="shared" si="700"/>
        <v>0</v>
      </c>
      <c r="AH591" s="98" t="e">
        <f t="shared" si="701"/>
        <v>#DIV/0!</v>
      </c>
      <c r="AJ591" s="98"/>
      <c r="AK591" s="98"/>
      <c r="AL591" s="98"/>
      <c r="AM591" s="98">
        <f>SUM(AJ591:AL591)</f>
        <v>0</v>
      </c>
      <c r="AN591" s="98" t="e">
        <f t="shared" si="702"/>
        <v>#DIV/0!</v>
      </c>
      <c r="AP591" s="98"/>
      <c r="AQ591" s="98"/>
      <c r="AR591" s="98"/>
      <c r="AS591" s="98">
        <f>SUM(AP591:AR591)</f>
        <v>0</v>
      </c>
      <c r="AT591" s="98" t="e">
        <f t="shared" si="703"/>
        <v>#DIV/0!</v>
      </c>
      <c r="AV591" s="98">
        <f t="shared" si="704"/>
        <v>0</v>
      </c>
      <c r="AW591" s="98" t="e">
        <f t="shared" si="725"/>
        <v>#DIV/0!</v>
      </c>
      <c r="AY591" s="98">
        <f t="shared" si="726"/>
        <v>0</v>
      </c>
      <c r="AZ591" s="353" t="e">
        <f t="shared" si="727"/>
        <v>#DIV/0!</v>
      </c>
      <c r="BB591" s="98">
        <f t="shared" si="728"/>
        <v>0</v>
      </c>
      <c r="BC591" s="98" t="e">
        <f>BB591/(P591/100)</f>
        <v>#DIV/0!</v>
      </c>
      <c r="BD591" s="98">
        <f t="shared" si="730"/>
        <v>0</v>
      </c>
      <c r="BE591" s="483"/>
      <c r="BF591" s="90">
        <f t="shared" si="757"/>
        <v>0</v>
      </c>
    </row>
    <row r="592" spans="1:58" ht="30" customHeight="1" x14ac:dyDescent="0.2">
      <c r="A592" s="12"/>
      <c r="B592" s="3"/>
      <c r="C592" s="3"/>
      <c r="D592" s="8"/>
      <c r="E592" s="7"/>
      <c r="F592" s="3"/>
      <c r="G592" s="4"/>
      <c r="H592" s="219" t="s">
        <v>164</v>
      </c>
      <c r="I592" s="220"/>
      <c r="J592" s="221"/>
      <c r="K592" s="222"/>
      <c r="L592" s="222"/>
      <c r="M592" s="223"/>
      <c r="N592" s="224" t="s">
        <v>165</v>
      </c>
      <c r="O592" s="225">
        <v>0</v>
      </c>
      <c r="P592" s="226">
        <f>P593</f>
        <v>0</v>
      </c>
      <c r="Q592" s="226">
        <f t="shared" ref="Q592:R594" si="758">Q593</f>
        <v>0</v>
      </c>
      <c r="R592" s="226">
        <f t="shared" si="758"/>
        <v>0</v>
      </c>
      <c r="S592" s="226">
        <f>S593</f>
        <v>10000</v>
      </c>
      <c r="T592" s="226"/>
      <c r="U592" s="226">
        <f t="shared" ref="U592:W594" si="759">U593</f>
        <v>3000</v>
      </c>
      <c r="V592" s="226">
        <f t="shared" si="759"/>
        <v>1000</v>
      </c>
      <c r="W592" s="226">
        <f t="shared" si="759"/>
        <v>1000</v>
      </c>
      <c r="X592" s="226">
        <f t="shared" si="724"/>
        <v>5000</v>
      </c>
      <c r="Y592" s="226">
        <f t="shared" si="698"/>
        <v>50</v>
      </c>
      <c r="AA592" s="226">
        <f t="shared" ref="AA592:AC594" si="760">AA593</f>
        <v>3000</v>
      </c>
      <c r="AB592" s="226">
        <f t="shared" si="760"/>
        <v>1000</v>
      </c>
      <c r="AC592" s="226">
        <f t="shared" si="760"/>
        <v>1000</v>
      </c>
      <c r="AD592" s="226">
        <f>AA592+AB592+AC592</f>
        <v>5000</v>
      </c>
      <c r="AE592" s="226">
        <f t="shared" si="699"/>
        <v>50</v>
      </c>
      <c r="AG592" s="226">
        <f t="shared" si="700"/>
        <v>10000</v>
      </c>
      <c r="AH592" s="226">
        <f t="shared" si="701"/>
        <v>100</v>
      </c>
      <c r="AJ592" s="226">
        <f t="shared" ref="AJ592:AL594" si="761">AJ593</f>
        <v>0</v>
      </c>
      <c r="AK592" s="226">
        <f t="shared" si="761"/>
        <v>0</v>
      </c>
      <c r="AL592" s="226">
        <f t="shared" si="761"/>
        <v>0</v>
      </c>
      <c r="AM592" s="226">
        <f>AJ592+AK592+AL592</f>
        <v>0</v>
      </c>
      <c r="AN592" s="226">
        <f t="shared" si="702"/>
        <v>0</v>
      </c>
      <c r="AP592" s="226">
        <f t="shared" ref="AP592:AR594" si="762">AP593</f>
        <v>0</v>
      </c>
      <c r="AQ592" s="226">
        <f t="shared" si="762"/>
        <v>0</v>
      </c>
      <c r="AR592" s="226">
        <f t="shared" si="762"/>
        <v>0</v>
      </c>
      <c r="AS592" s="226">
        <f>AP592+AQ592+AR592</f>
        <v>0</v>
      </c>
      <c r="AT592" s="226">
        <f t="shared" si="703"/>
        <v>0</v>
      </c>
      <c r="AV592" s="226">
        <f t="shared" si="704"/>
        <v>0</v>
      </c>
      <c r="AW592" s="226">
        <f t="shared" si="725"/>
        <v>0</v>
      </c>
      <c r="AY592" s="226">
        <f t="shared" si="726"/>
        <v>10000</v>
      </c>
      <c r="AZ592" s="226">
        <f t="shared" si="727"/>
        <v>100</v>
      </c>
      <c r="BB592" s="225">
        <f t="shared" si="728"/>
        <v>0</v>
      </c>
      <c r="BC592" s="226">
        <f t="shared" si="729"/>
        <v>0</v>
      </c>
      <c r="BD592" s="226">
        <f t="shared" si="730"/>
        <v>10000</v>
      </c>
      <c r="BE592" s="483"/>
      <c r="BF592" s="90">
        <f t="shared" si="757"/>
        <v>0</v>
      </c>
    </row>
    <row r="593" spans="1:58" ht="30" customHeight="1" thickBot="1" x14ac:dyDescent="0.25">
      <c r="A593" s="12"/>
      <c r="B593" s="3"/>
      <c r="C593" s="3"/>
      <c r="D593" s="8"/>
      <c r="E593" s="7"/>
      <c r="F593" s="3"/>
      <c r="G593" s="4"/>
      <c r="H593" s="5"/>
      <c r="I593" s="23">
        <v>2</v>
      </c>
      <c r="J593" s="7"/>
      <c r="K593" s="3"/>
      <c r="L593" s="3"/>
      <c r="M593" s="8"/>
      <c r="N593" s="30" t="s">
        <v>126</v>
      </c>
      <c r="O593" s="46">
        <v>0</v>
      </c>
      <c r="P593" s="95">
        <f>P594</f>
        <v>0</v>
      </c>
      <c r="Q593" s="95">
        <f t="shared" si="758"/>
        <v>0</v>
      </c>
      <c r="R593" s="95">
        <f t="shared" si="758"/>
        <v>0</v>
      </c>
      <c r="S593" s="95">
        <f>S594</f>
        <v>10000</v>
      </c>
      <c r="T593" s="95"/>
      <c r="U593" s="95">
        <f t="shared" si="759"/>
        <v>3000</v>
      </c>
      <c r="V593" s="95">
        <f t="shared" si="759"/>
        <v>1000</v>
      </c>
      <c r="W593" s="95">
        <f t="shared" si="759"/>
        <v>1000</v>
      </c>
      <c r="X593" s="95">
        <f t="shared" si="724"/>
        <v>5000</v>
      </c>
      <c r="Y593" s="95">
        <f t="shared" si="698"/>
        <v>50</v>
      </c>
      <c r="AA593" s="95">
        <f t="shared" si="760"/>
        <v>3000</v>
      </c>
      <c r="AB593" s="95">
        <f t="shared" si="760"/>
        <v>1000</v>
      </c>
      <c r="AC593" s="95">
        <f t="shared" si="760"/>
        <v>1000</v>
      </c>
      <c r="AD593" s="95">
        <f>AA593+AB593+AC593</f>
        <v>5000</v>
      </c>
      <c r="AE593" s="95">
        <f t="shared" si="699"/>
        <v>50</v>
      </c>
      <c r="AG593" s="95">
        <f t="shared" si="700"/>
        <v>10000</v>
      </c>
      <c r="AH593" s="95">
        <f t="shared" si="701"/>
        <v>100</v>
      </c>
      <c r="AJ593" s="95">
        <f t="shared" si="761"/>
        <v>0</v>
      </c>
      <c r="AK593" s="95">
        <f t="shared" si="761"/>
        <v>0</v>
      </c>
      <c r="AL593" s="95">
        <f t="shared" si="761"/>
        <v>0</v>
      </c>
      <c r="AM593" s="95">
        <f>AJ593+AK593+AL593</f>
        <v>0</v>
      </c>
      <c r="AN593" s="95">
        <f t="shared" si="702"/>
        <v>0</v>
      </c>
      <c r="AP593" s="95">
        <f t="shared" si="762"/>
        <v>0</v>
      </c>
      <c r="AQ593" s="95">
        <f t="shared" si="762"/>
        <v>0</v>
      </c>
      <c r="AR593" s="95">
        <f t="shared" si="762"/>
        <v>0</v>
      </c>
      <c r="AS593" s="95">
        <f>AP593+AQ593+AR593</f>
        <v>0</v>
      </c>
      <c r="AT593" s="95">
        <f t="shared" si="703"/>
        <v>0</v>
      </c>
      <c r="AV593" s="95">
        <f t="shared" si="704"/>
        <v>0</v>
      </c>
      <c r="AW593" s="95">
        <f t="shared" si="725"/>
        <v>0</v>
      </c>
      <c r="AY593" s="95">
        <f t="shared" si="726"/>
        <v>10000</v>
      </c>
      <c r="AZ593" s="95">
        <f t="shared" si="727"/>
        <v>100</v>
      </c>
      <c r="BB593" s="46">
        <f t="shared" si="728"/>
        <v>0</v>
      </c>
      <c r="BC593" s="95">
        <f t="shared" si="729"/>
        <v>0</v>
      </c>
      <c r="BD593" s="95">
        <f t="shared" si="730"/>
        <v>10000</v>
      </c>
      <c r="BE593" s="483"/>
      <c r="BF593" s="90">
        <f t="shared" si="757"/>
        <v>0</v>
      </c>
    </row>
    <row r="594" spans="1:58" ht="30" customHeight="1" thickBot="1" x14ac:dyDescent="0.25">
      <c r="A594" s="12"/>
      <c r="B594" s="3"/>
      <c r="C594" s="3"/>
      <c r="D594" s="8"/>
      <c r="E594" s="7"/>
      <c r="F594" s="3"/>
      <c r="G594" s="4"/>
      <c r="H594" s="19"/>
      <c r="I594" s="20"/>
      <c r="J594" s="24" t="s">
        <v>74</v>
      </c>
      <c r="K594" s="10"/>
      <c r="L594" s="10"/>
      <c r="M594" s="11"/>
      <c r="N594" s="31" t="s">
        <v>24</v>
      </c>
      <c r="O594" s="44">
        <v>0</v>
      </c>
      <c r="P594" s="62">
        <f>P595</f>
        <v>0</v>
      </c>
      <c r="Q594" s="62">
        <f t="shared" si="758"/>
        <v>0</v>
      </c>
      <c r="R594" s="62">
        <f t="shared" si="758"/>
        <v>0</v>
      </c>
      <c r="S594" s="62">
        <f>S595</f>
        <v>10000</v>
      </c>
      <c r="T594" s="62"/>
      <c r="U594" s="62">
        <f t="shared" si="759"/>
        <v>3000</v>
      </c>
      <c r="V594" s="62">
        <f t="shared" si="759"/>
        <v>1000</v>
      </c>
      <c r="W594" s="62">
        <f t="shared" si="759"/>
        <v>1000</v>
      </c>
      <c r="X594" s="62">
        <f t="shared" si="724"/>
        <v>5000</v>
      </c>
      <c r="Y594" s="50">
        <f t="shared" si="698"/>
        <v>50</v>
      </c>
      <c r="AA594" s="62">
        <f t="shared" si="760"/>
        <v>3000</v>
      </c>
      <c r="AB594" s="62">
        <f t="shared" si="760"/>
        <v>1000</v>
      </c>
      <c r="AC594" s="62">
        <f t="shared" si="760"/>
        <v>1000</v>
      </c>
      <c r="AD594" s="62">
        <f>AA594+AB594+AC594</f>
        <v>5000</v>
      </c>
      <c r="AE594" s="96">
        <f t="shared" si="699"/>
        <v>50</v>
      </c>
      <c r="AG594" s="62">
        <f t="shared" si="700"/>
        <v>10000</v>
      </c>
      <c r="AH594" s="62">
        <f t="shared" si="701"/>
        <v>100</v>
      </c>
      <c r="AJ594" s="62">
        <f t="shared" si="761"/>
        <v>0</v>
      </c>
      <c r="AK594" s="62">
        <f t="shared" si="761"/>
        <v>0</v>
      </c>
      <c r="AL594" s="62">
        <f t="shared" si="761"/>
        <v>0</v>
      </c>
      <c r="AM594" s="62">
        <f>AJ594+AK594+AL594</f>
        <v>0</v>
      </c>
      <c r="AN594" s="96">
        <f t="shared" si="702"/>
        <v>0</v>
      </c>
      <c r="AP594" s="62">
        <f t="shared" si="762"/>
        <v>0</v>
      </c>
      <c r="AQ594" s="62">
        <f t="shared" si="762"/>
        <v>0</v>
      </c>
      <c r="AR594" s="62">
        <f t="shared" si="762"/>
        <v>0</v>
      </c>
      <c r="AS594" s="62">
        <f>AP594+AQ594+AR594</f>
        <v>0</v>
      </c>
      <c r="AT594" s="96">
        <f t="shared" si="703"/>
        <v>0</v>
      </c>
      <c r="AV594" s="62">
        <f t="shared" si="704"/>
        <v>0</v>
      </c>
      <c r="AW594" s="50">
        <f t="shared" si="725"/>
        <v>0</v>
      </c>
      <c r="AY594" s="62">
        <f t="shared" si="726"/>
        <v>10000</v>
      </c>
      <c r="AZ594" s="62">
        <f t="shared" si="727"/>
        <v>100</v>
      </c>
      <c r="BB594" s="44">
        <f t="shared" si="728"/>
        <v>0</v>
      </c>
      <c r="BC594" s="62">
        <f t="shared" si="729"/>
        <v>0</v>
      </c>
      <c r="BD594" s="62">
        <f t="shared" si="730"/>
        <v>10000</v>
      </c>
      <c r="BE594" s="483"/>
      <c r="BF594" s="90">
        <f t="shared" si="757"/>
        <v>0</v>
      </c>
    </row>
    <row r="595" spans="1:58" ht="30" customHeight="1" x14ac:dyDescent="0.2">
      <c r="A595" s="12"/>
      <c r="B595" s="3"/>
      <c r="C595" s="3"/>
      <c r="D595" s="8"/>
      <c r="E595" s="7"/>
      <c r="F595" s="3"/>
      <c r="G595" s="4"/>
      <c r="H595" s="5"/>
      <c r="I595" s="6"/>
      <c r="J595" s="7"/>
      <c r="K595" s="59">
        <v>1</v>
      </c>
      <c r="L595" s="142"/>
      <c r="M595" s="8"/>
      <c r="N595" s="41" t="s">
        <v>31</v>
      </c>
      <c r="O595" s="45">
        <v>0</v>
      </c>
      <c r="P595" s="98"/>
      <c r="Q595" s="98"/>
      <c r="R595" s="98"/>
      <c r="S595" s="51">
        <v>10000</v>
      </c>
      <c r="T595" s="98"/>
      <c r="U595" s="51">
        <v>3000</v>
      </c>
      <c r="V595" s="51">
        <v>1000</v>
      </c>
      <c r="W595" s="51">
        <v>1000</v>
      </c>
      <c r="X595" s="98">
        <f t="shared" si="724"/>
        <v>5000</v>
      </c>
      <c r="Y595" s="50">
        <f t="shared" si="698"/>
        <v>50</v>
      </c>
      <c r="AA595" s="51">
        <v>3000</v>
      </c>
      <c r="AB595" s="51">
        <v>1000</v>
      </c>
      <c r="AC595" s="51">
        <v>1000</v>
      </c>
      <c r="AD595" s="98">
        <f t="shared" ref="AD595" si="763">AA595+AB595+AC595</f>
        <v>5000</v>
      </c>
      <c r="AE595" s="96">
        <f t="shared" si="699"/>
        <v>50</v>
      </c>
      <c r="AG595" s="98">
        <f t="shared" si="700"/>
        <v>10000</v>
      </c>
      <c r="AH595" s="98">
        <f t="shared" si="701"/>
        <v>100</v>
      </c>
      <c r="AJ595" s="98">
        <v>0</v>
      </c>
      <c r="AK595" s="98">
        <v>0</v>
      </c>
      <c r="AL595" s="98"/>
      <c r="AM595" s="98">
        <f t="shared" ref="AM595" si="764">AJ595+AK595+AL595</f>
        <v>0</v>
      </c>
      <c r="AN595" s="96">
        <f t="shared" si="702"/>
        <v>0</v>
      </c>
      <c r="AP595" s="98"/>
      <c r="AQ595" s="98"/>
      <c r="AR595" s="98"/>
      <c r="AS595" s="98">
        <f t="shared" ref="AS595" si="765">AP595+AQ595+AR595</f>
        <v>0</v>
      </c>
      <c r="AT595" s="96">
        <f t="shared" si="703"/>
        <v>0</v>
      </c>
      <c r="AV595" s="98">
        <f t="shared" si="704"/>
        <v>0</v>
      </c>
      <c r="AW595" s="50">
        <f t="shared" si="725"/>
        <v>0</v>
      </c>
      <c r="AY595" s="98">
        <f t="shared" si="726"/>
        <v>10000</v>
      </c>
      <c r="AZ595" s="98">
        <f t="shared" si="727"/>
        <v>100</v>
      </c>
      <c r="BB595" s="98">
        <f t="shared" si="728"/>
        <v>0</v>
      </c>
      <c r="BC595" s="98">
        <f t="shared" si="729"/>
        <v>0</v>
      </c>
      <c r="BD595" s="98">
        <f t="shared" si="730"/>
        <v>10000</v>
      </c>
      <c r="BE595" s="483"/>
      <c r="BF595" s="90">
        <f t="shared" si="757"/>
        <v>0</v>
      </c>
    </row>
    <row r="596" spans="1:58" ht="45.75" customHeight="1" x14ac:dyDescent="0.2">
      <c r="A596" s="12"/>
      <c r="B596" s="3"/>
      <c r="C596" s="13" t="s">
        <v>72</v>
      </c>
      <c r="D596" s="26"/>
      <c r="E596" s="24"/>
      <c r="F596" s="17"/>
      <c r="G596" s="21"/>
      <c r="H596" s="22"/>
      <c r="I596" s="29"/>
      <c r="J596" s="24"/>
      <c r="K596" s="169"/>
      <c r="L596" s="145"/>
      <c r="M596" s="26"/>
      <c r="N596" s="243" t="s">
        <v>151</v>
      </c>
      <c r="O596" s="244">
        <v>2659000</v>
      </c>
      <c r="P596" s="245">
        <f>P597+P616</f>
        <v>0</v>
      </c>
      <c r="Q596" s="246">
        <f>Q597+Q616</f>
        <v>0</v>
      </c>
      <c r="R596" s="247">
        <f>R597+R616</f>
        <v>0</v>
      </c>
      <c r="S596" s="245">
        <f>S597+S616</f>
        <v>4997000</v>
      </c>
      <c r="T596" s="245"/>
      <c r="U596" s="245">
        <f>U597+U616</f>
        <v>811000</v>
      </c>
      <c r="V596" s="245">
        <f>V597+V616</f>
        <v>298000</v>
      </c>
      <c r="W596" s="245">
        <f>W597+W616</f>
        <v>293000</v>
      </c>
      <c r="X596" s="245">
        <f t="shared" ref="X596:X659" si="766">U596+V596+W596</f>
        <v>1402000</v>
      </c>
      <c r="Y596" s="245">
        <f t="shared" ref="Y596:Y659" si="767">X596/(S596/100)</f>
        <v>28.056834100460275</v>
      </c>
      <c r="AA596" s="245">
        <f>AA597+AA616</f>
        <v>422000</v>
      </c>
      <c r="AB596" s="245">
        <f>AB597+AB616</f>
        <v>422000</v>
      </c>
      <c r="AC596" s="245">
        <f>AC597+AC616</f>
        <v>421000</v>
      </c>
      <c r="AD596" s="245">
        <f t="shared" ref="AD596:AD659" si="768">AA596+AB596+AC596</f>
        <v>1265000</v>
      </c>
      <c r="AE596" s="245">
        <f t="shared" ref="AE596:AE659" si="769">AD596/(S596/100)</f>
        <v>25.31518911346808</v>
      </c>
      <c r="AG596" s="245">
        <f t="shared" ref="AG596:AG659" si="770">X596+AD596</f>
        <v>2667000</v>
      </c>
      <c r="AH596" s="245">
        <f t="shared" ref="AH596:AH659" si="771">AG596/(S596/100)</f>
        <v>53.372023213928358</v>
      </c>
      <c r="AJ596" s="245">
        <f>AJ597+AJ616</f>
        <v>412000</v>
      </c>
      <c r="AK596" s="245">
        <f>AK597+AK616</f>
        <v>412000</v>
      </c>
      <c r="AL596" s="245">
        <f>AL597+AL616</f>
        <v>410000</v>
      </c>
      <c r="AM596" s="245">
        <f t="shared" ref="AM596:AM659" si="772">AJ596+AK596+AL596</f>
        <v>1234000</v>
      </c>
      <c r="AN596" s="245">
        <f t="shared" ref="AN596:AN659" si="773">AM596/(S596/100)</f>
        <v>24.694816890134081</v>
      </c>
      <c r="AP596" s="245">
        <f>AP597+AP616</f>
        <v>374000</v>
      </c>
      <c r="AQ596" s="245">
        <f>AQ597+AQ616</f>
        <v>372000</v>
      </c>
      <c r="AR596" s="245">
        <f>AR597+AR616</f>
        <v>350000</v>
      </c>
      <c r="AS596" s="245">
        <f t="shared" ref="AS596:AS659" si="774">AP596+AQ596+AR596</f>
        <v>1096000</v>
      </c>
      <c r="AT596" s="245">
        <f t="shared" ref="AT596:AT659" si="775">AS596/(S596/100)</f>
        <v>21.933159895937564</v>
      </c>
      <c r="AV596" s="245">
        <f t="shared" ref="AV596:AV659" si="776">AM596+AS596</f>
        <v>2330000</v>
      </c>
      <c r="AW596" s="245">
        <f t="shared" ref="AW596:AW659" si="777">AV596/(S596/100)</f>
        <v>46.627976786071642</v>
      </c>
      <c r="AY596" s="245">
        <f t="shared" ref="AY596:AY659" si="778">AG596+AV596</f>
        <v>4997000</v>
      </c>
      <c r="AZ596" s="245">
        <f t="shared" ref="AZ596:AZ659" si="779">AY596/(S596/100)</f>
        <v>100</v>
      </c>
      <c r="BB596" s="244">
        <f t="shared" ref="BB596:BB621" si="780">S596-AY596</f>
        <v>0</v>
      </c>
      <c r="BC596" s="245">
        <f t="shared" ref="BC596:BC621" si="781">BB596/(S596/100)</f>
        <v>0</v>
      </c>
      <c r="BD596" s="245">
        <f t="shared" ref="BD596:BD621" si="782">S596-BB596</f>
        <v>4997000</v>
      </c>
      <c r="BE596" s="483"/>
      <c r="BF596" s="90">
        <f t="shared" si="757"/>
        <v>0</v>
      </c>
    </row>
    <row r="597" spans="1:58" ht="30" customHeight="1" x14ac:dyDescent="0.2">
      <c r="A597" s="12"/>
      <c r="B597" s="3"/>
      <c r="C597" s="3"/>
      <c r="D597" s="14" t="s">
        <v>152</v>
      </c>
      <c r="E597" s="7"/>
      <c r="F597" s="3"/>
      <c r="G597" s="4"/>
      <c r="H597" s="5"/>
      <c r="I597" s="6"/>
      <c r="J597" s="7"/>
      <c r="K597" s="27"/>
      <c r="L597" s="142"/>
      <c r="M597" s="8"/>
      <c r="N597" s="195" t="s">
        <v>64</v>
      </c>
      <c r="O597" s="196">
        <v>20000</v>
      </c>
      <c r="P597" s="197">
        <f>SUM(P598)</f>
        <v>0</v>
      </c>
      <c r="Q597" s="198">
        <f>SUM(Q598)</f>
        <v>0</v>
      </c>
      <c r="R597" s="199">
        <f>SUM(R598)</f>
        <v>0</v>
      </c>
      <c r="S597" s="197">
        <f>SUM(S598)</f>
        <v>39000</v>
      </c>
      <c r="T597" s="197"/>
      <c r="U597" s="197">
        <f>SUM(U598)</f>
        <v>9000</v>
      </c>
      <c r="V597" s="197">
        <f>SUM(V598)</f>
        <v>7000</v>
      </c>
      <c r="W597" s="197">
        <f>SUM(W598)</f>
        <v>6000</v>
      </c>
      <c r="X597" s="197">
        <f t="shared" si="766"/>
        <v>22000</v>
      </c>
      <c r="Y597" s="197">
        <f t="shared" si="767"/>
        <v>56.410256410256409</v>
      </c>
      <c r="AA597" s="197">
        <f>SUM(AA598)</f>
        <v>4000</v>
      </c>
      <c r="AB597" s="197">
        <f>SUM(AB598)</f>
        <v>4000</v>
      </c>
      <c r="AC597" s="197">
        <f>SUM(AC598)</f>
        <v>3000</v>
      </c>
      <c r="AD597" s="197">
        <f t="shared" si="768"/>
        <v>11000</v>
      </c>
      <c r="AE597" s="197">
        <f t="shared" si="769"/>
        <v>28.205128205128204</v>
      </c>
      <c r="AG597" s="197">
        <f t="shared" si="770"/>
        <v>33000</v>
      </c>
      <c r="AH597" s="197">
        <f t="shared" si="771"/>
        <v>84.615384615384613</v>
      </c>
      <c r="AJ597" s="197">
        <f>SUM(AJ598)</f>
        <v>2000</v>
      </c>
      <c r="AK597" s="197">
        <f>SUM(AK598)</f>
        <v>2000</v>
      </c>
      <c r="AL597" s="197">
        <f>SUM(AL598)</f>
        <v>0</v>
      </c>
      <c r="AM597" s="197">
        <f t="shared" si="772"/>
        <v>4000</v>
      </c>
      <c r="AN597" s="197">
        <f t="shared" si="773"/>
        <v>10.256410256410257</v>
      </c>
      <c r="AP597" s="197">
        <f>SUM(AP598)</f>
        <v>1000</v>
      </c>
      <c r="AQ597" s="197">
        <f>SUM(AQ598)</f>
        <v>1000</v>
      </c>
      <c r="AR597" s="197">
        <f>SUM(AR598)</f>
        <v>0</v>
      </c>
      <c r="AS597" s="197">
        <f t="shared" si="774"/>
        <v>2000</v>
      </c>
      <c r="AT597" s="197">
        <f t="shared" si="775"/>
        <v>5.1282051282051286</v>
      </c>
      <c r="AV597" s="197">
        <f t="shared" si="776"/>
        <v>6000</v>
      </c>
      <c r="AW597" s="197">
        <f t="shared" si="777"/>
        <v>15.384615384615385</v>
      </c>
      <c r="AY597" s="197">
        <f t="shared" si="778"/>
        <v>39000</v>
      </c>
      <c r="AZ597" s="197">
        <f t="shared" si="779"/>
        <v>100</v>
      </c>
      <c r="BB597" s="196">
        <f t="shared" si="780"/>
        <v>0</v>
      </c>
      <c r="BC597" s="197">
        <f t="shared" si="781"/>
        <v>0</v>
      </c>
      <c r="BD597" s="197">
        <f t="shared" si="782"/>
        <v>39000</v>
      </c>
      <c r="BE597" s="483"/>
      <c r="BF597" s="90">
        <f t="shared" si="757"/>
        <v>0</v>
      </c>
    </row>
    <row r="598" spans="1:58" ht="30" customHeight="1" x14ac:dyDescent="0.2">
      <c r="A598" s="12"/>
      <c r="B598" s="3"/>
      <c r="C598" s="3"/>
      <c r="D598" s="14"/>
      <c r="E598" s="1" t="s">
        <v>73</v>
      </c>
      <c r="F598" s="3"/>
      <c r="G598" s="4"/>
      <c r="H598" s="5"/>
      <c r="I598" s="6"/>
      <c r="J598" s="7"/>
      <c r="K598" s="3"/>
      <c r="L598" s="3"/>
      <c r="M598" s="8"/>
      <c r="N598" s="40" t="s">
        <v>14</v>
      </c>
      <c r="O598" s="40">
        <v>20000</v>
      </c>
      <c r="P598" s="40">
        <f>SUM(P607,P599)</f>
        <v>0</v>
      </c>
      <c r="Q598" s="248">
        <f>SUM(Q607,Q599)</f>
        <v>0</v>
      </c>
      <c r="R598" s="249">
        <f>SUM(R607,R599)</f>
        <v>0</v>
      </c>
      <c r="S598" s="40">
        <f>SUM(S607,S599)</f>
        <v>39000</v>
      </c>
      <c r="T598" s="40"/>
      <c r="U598" s="40">
        <f>SUM(U607,U599)</f>
        <v>9000</v>
      </c>
      <c r="V598" s="40">
        <f>SUM(V607,V599)</f>
        <v>7000</v>
      </c>
      <c r="W598" s="40">
        <f>SUM(W607,W599)</f>
        <v>6000</v>
      </c>
      <c r="X598" s="40">
        <f t="shared" si="766"/>
        <v>22000</v>
      </c>
      <c r="Y598" s="40">
        <f t="shared" si="767"/>
        <v>56.410256410256409</v>
      </c>
      <c r="AA598" s="40">
        <f>SUM(AA607,AA599)</f>
        <v>4000</v>
      </c>
      <c r="AB598" s="40">
        <f>SUM(AB607,AB599)</f>
        <v>4000</v>
      </c>
      <c r="AC598" s="40">
        <f>SUM(AC607,AC599)</f>
        <v>3000</v>
      </c>
      <c r="AD598" s="40">
        <f t="shared" si="768"/>
        <v>11000</v>
      </c>
      <c r="AE598" s="40">
        <f t="shared" si="769"/>
        <v>28.205128205128204</v>
      </c>
      <c r="AG598" s="40">
        <f t="shared" si="770"/>
        <v>33000</v>
      </c>
      <c r="AH598" s="40">
        <f t="shared" si="771"/>
        <v>84.615384615384613</v>
      </c>
      <c r="AJ598" s="40">
        <f>SUM(AJ607,AJ599)</f>
        <v>2000</v>
      </c>
      <c r="AK598" s="40">
        <f>SUM(AK607,AK599)</f>
        <v>2000</v>
      </c>
      <c r="AL598" s="40">
        <f>SUM(AL607,AL599)</f>
        <v>0</v>
      </c>
      <c r="AM598" s="40">
        <f t="shared" si="772"/>
        <v>4000</v>
      </c>
      <c r="AN598" s="40">
        <f t="shared" si="773"/>
        <v>10.256410256410257</v>
      </c>
      <c r="AP598" s="40">
        <f>SUM(AP607,AP599)</f>
        <v>1000</v>
      </c>
      <c r="AQ598" s="40">
        <f>SUM(AQ607,AQ599)</f>
        <v>1000</v>
      </c>
      <c r="AR598" s="40">
        <f>SUM(AR607,AR599)</f>
        <v>0</v>
      </c>
      <c r="AS598" s="40">
        <f t="shared" si="774"/>
        <v>2000</v>
      </c>
      <c r="AT598" s="40">
        <f t="shared" si="775"/>
        <v>5.1282051282051286</v>
      </c>
      <c r="AV598" s="40">
        <f t="shared" si="776"/>
        <v>6000</v>
      </c>
      <c r="AW598" s="40">
        <f t="shared" si="777"/>
        <v>15.384615384615385</v>
      </c>
      <c r="AY598" s="40">
        <f t="shared" si="778"/>
        <v>39000</v>
      </c>
      <c r="AZ598" s="40">
        <f t="shared" si="779"/>
        <v>100</v>
      </c>
      <c r="BB598" s="500">
        <f t="shared" si="780"/>
        <v>0</v>
      </c>
      <c r="BC598" s="40">
        <f t="shared" si="781"/>
        <v>0</v>
      </c>
      <c r="BD598" s="40">
        <f t="shared" si="782"/>
        <v>39000</v>
      </c>
      <c r="BE598" s="483"/>
      <c r="BF598" s="90">
        <f t="shared" si="757"/>
        <v>0</v>
      </c>
    </row>
    <row r="599" spans="1:58" ht="30" customHeight="1" x14ac:dyDescent="0.2">
      <c r="A599" s="12"/>
      <c r="B599" s="3"/>
      <c r="C599" s="3"/>
      <c r="D599" s="14"/>
      <c r="E599" s="16"/>
      <c r="F599" s="17">
        <v>4</v>
      </c>
      <c r="G599" s="18"/>
      <c r="H599" s="19"/>
      <c r="I599" s="20"/>
      <c r="J599" s="16"/>
      <c r="K599" s="10"/>
      <c r="L599" s="10"/>
      <c r="M599" s="11"/>
      <c r="N599" s="31" t="s">
        <v>41</v>
      </c>
      <c r="O599" s="47">
        <f>SUM(O600:O602)</f>
        <v>0</v>
      </c>
      <c r="P599" s="101">
        <f t="shared" ref="P599:W602" si="783">SUM(P600)</f>
        <v>0</v>
      </c>
      <c r="Q599" s="53">
        <f t="shared" si="783"/>
        <v>0</v>
      </c>
      <c r="R599" s="54">
        <f t="shared" si="783"/>
        <v>0</v>
      </c>
      <c r="S599" s="101">
        <f t="shared" si="783"/>
        <v>14000</v>
      </c>
      <c r="T599" s="101"/>
      <c r="U599" s="101">
        <f t="shared" si="783"/>
        <v>3000</v>
      </c>
      <c r="V599" s="101">
        <f t="shared" si="783"/>
        <v>1000</v>
      </c>
      <c r="W599" s="101">
        <f t="shared" si="783"/>
        <v>1000</v>
      </c>
      <c r="X599" s="101">
        <f t="shared" si="766"/>
        <v>5000</v>
      </c>
      <c r="Y599" s="101">
        <f t="shared" si="767"/>
        <v>35.714285714285715</v>
      </c>
      <c r="AA599" s="101">
        <f>SUM(AA600)</f>
        <v>1000</v>
      </c>
      <c r="AB599" s="101">
        <f>SUM(AB600)</f>
        <v>1000</v>
      </c>
      <c r="AC599" s="101">
        <f>SUM(AC600)</f>
        <v>1000</v>
      </c>
      <c r="AD599" s="101">
        <f t="shared" si="768"/>
        <v>3000</v>
      </c>
      <c r="AE599" s="101">
        <f t="shared" si="769"/>
        <v>21.428571428571427</v>
      </c>
      <c r="AG599" s="101">
        <f t="shared" si="770"/>
        <v>8000</v>
      </c>
      <c r="AH599" s="101">
        <f t="shared" si="771"/>
        <v>57.142857142857146</v>
      </c>
      <c r="AJ599" s="101">
        <f>SUM(AJ600)</f>
        <v>2000</v>
      </c>
      <c r="AK599" s="101">
        <f>SUM(AK600)</f>
        <v>2000</v>
      </c>
      <c r="AL599" s="101">
        <f>SUM(AL600)</f>
        <v>0</v>
      </c>
      <c r="AM599" s="101">
        <f t="shared" si="772"/>
        <v>4000</v>
      </c>
      <c r="AN599" s="101">
        <f t="shared" si="773"/>
        <v>28.571428571428573</v>
      </c>
      <c r="AP599" s="101">
        <f>SUM(AP600)</f>
        <v>1000</v>
      </c>
      <c r="AQ599" s="101">
        <f>SUM(AQ600)</f>
        <v>1000</v>
      </c>
      <c r="AR599" s="101">
        <f>SUM(AR600)</f>
        <v>0</v>
      </c>
      <c r="AS599" s="101">
        <f t="shared" si="774"/>
        <v>2000</v>
      </c>
      <c r="AT599" s="101">
        <f t="shared" si="775"/>
        <v>14.285714285714286</v>
      </c>
      <c r="AV599" s="101">
        <f t="shared" si="776"/>
        <v>6000</v>
      </c>
      <c r="AW599" s="101">
        <f t="shared" si="777"/>
        <v>42.857142857142854</v>
      </c>
      <c r="AY599" s="101">
        <f t="shared" si="778"/>
        <v>14000</v>
      </c>
      <c r="AZ599" s="101">
        <f t="shared" si="779"/>
        <v>100</v>
      </c>
      <c r="BB599" s="47">
        <f t="shared" si="780"/>
        <v>0</v>
      </c>
      <c r="BC599" s="101">
        <f t="shared" si="781"/>
        <v>0</v>
      </c>
      <c r="BD599" s="101">
        <f t="shared" si="782"/>
        <v>14000</v>
      </c>
      <c r="BE599" s="483"/>
      <c r="BF599" s="90">
        <f t="shared" si="757"/>
        <v>0</v>
      </c>
    </row>
    <row r="600" spans="1:58" ht="30" customHeight="1" x14ac:dyDescent="0.2">
      <c r="A600" s="12"/>
      <c r="B600" s="3"/>
      <c r="C600" s="3"/>
      <c r="D600" s="14"/>
      <c r="E600" s="16"/>
      <c r="F600" s="10"/>
      <c r="G600" s="21">
        <v>1</v>
      </c>
      <c r="H600" s="22"/>
      <c r="I600" s="20"/>
      <c r="J600" s="16"/>
      <c r="K600" s="10"/>
      <c r="L600" s="10"/>
      <c r="M600" s="11"/>
      <c r="N600" s="31" t="s">
        <v>112</v>
      </c>
      <c r="O600" s="47">
        <f>SUM(O601:O603)</f>
        <v>0</v>
      </c>
      <c r="P600" s="101">
        <f t="shared" si="783"/>
        <v>0</v>
      </c>
      <c r="Q600" s="53">
        <f t="shared" si="783"/>
        <v>0</v>
      </c>
      <c r="R600" s="54">
        <f t="shared" si="783"/>
        <v>0</v>
      </c>
      <c r="S600" s="101">
        <f t="shared" si="783"/>
        <v>14000</v>
      </c>
      <c r="T600" s="101"/>
      <c r="U600" s="101">
        <f t="shared" si="783"/>
        <v>3000</v>
      </c>
      <c r="V600" s="101">
        <f t="shared" si="783"/>
        <v>1000</v>
      </c>
      <c r="W600" s="101">
        <f t="shared" si="783"/>
        <v>1000</v>
      </c>
      <c r="X600" s="101">
        <f t="shared" si="766"/>
        <v>5000</v>
      </c>
      <c r="Y600" s="101">
        <f t="shared" si="767"/>
        <v>35.714285714285715</v>
      </c>
      <c r="AA600" s="101">
        <f t="shared" ref="AA600:AC602" si="784">SUM(AA601)</f>
        <v>1000</v>
      </c>
      <c r="AB600" s="101">
        <f t="shared" si="784"/>
        <v>1000</v>
      </c>
      <c r="AC600" s="101">
        <f t="shared" si="784"/>
        <v>1000</v>
      </c>
      <c r="AD600" s="101">
        <f t="shared" si="768"/>
        <v>3000</v>
      </c>
      <c r="AE600" s="101">
        <f t="shared" si="769"/>
        <v>21.428571428571427</v>
      </c>
      <c r="AG600" s="101">
        <f t="shared" si="770"/>
        <v>8000</v>
      </c>
      <c r="AH600" s="101">
        <f t="shared" si="771"/>
        <v>57.142857142857146</v>
      </c>
      <c r="AJ600" s="101">
        <f t="shared" ref="AJ600:AL602" si="785">SUM(AJ601)</f>
        <v>2000</v>
      </c>
      <c r="AK600" s="101">
        <f t="shared" si="785"/>
        <v>2000</v>
      </c>
      <c r="AL600" s="101">
        <f t="shared" si="785"/>
        <v>0</v>
      </c>
      <c r="AM600" s="101">
        <f t="shared" si="772"/>
        <v>4000</v>
      </c>
      <c r="AN600" s="101">
        <f t="shared" si="773"/>
        <v>28.571428571428573</v>
      </c>
      <c r="AP600" s="101">
        <f t="shared" ref="AP600:AR602" si="786">SUM(AP601)</f>
        <v>1000</v>
      </c>
      <c r="AQ600" s="101">
        <f t="shared" si="786"/>
        <v>1000</v>
      </c>
      <c r="AR600" s="101">
        <f t="shared" si="786"/>
        <v>0</v>
      </c>
      <c r="AS600" s="101">
        <f t="shared" si="774"/>
        <v>2000</v>
      </c>
      <c r="AT600" s="101">
        <f t="shared" si="775"/>
        <v>14.285714285714286</v>
      </c>
      <c r="AV600" s="101">
        <f t="shared" si="776"/>
        <v>6000</v>
      </c>
      <c r="AW600" s="101">
        <f t="shared" si="777"/>
        <v>42.857142857142854</v>
      </c>
      <c r="AY600" s="101">
        <f t="shared" si="778"/>
        <v>14000</v>
      </c>
      <c r="AZ600" s="101">
        <f t="shared" si="779"/>
        <v>100</v>
      </c>
      <c r="BB600" s="47">
        <f t="shared" si="780"/>
        <v>0</v>
      </c>
      <c r="BC600" s="101">
        <f t="shared" si="781"/>
        <v>0</v>
      </c>
      <c r="BD600" s="101">
        <f t="shared" si="782"/>
        <v>14000</v>
      </c>
      <c r="BE600" s="483"/>
      <c r="BF600" s="90">
        <f t="shared" si="757"/>
        <v>0</v>
      </c>
    </row>
    <row r="601" spans="1:58" ht="30" customHeight="1" x14ac:dyDescent="0.2">
      <c r="A601" s="15"/>
      <c r="B601" s="10"/>
      <c r="C601" s="10"/>
      <c r="D601" s="11"/>
      <c r="E601" s="16"/>
      <c r="F601" s="10"/>
      <c r="G601" s="21"/>
      <c r="H601" s="208" t="s">
        <v>164</v>
      </c>
      <c r="I601" s="209"/>
      <c r="J601" s="210"/>
      <c r="K601" s="211"/>
      <c r="L601" s="211"/>
      <c r="M601" s="212"/>
      <c r="N601" s="213" t="s">
        <v>165</v>
      </c>
      <c r="O601" s="215">
        <f>SUM(O602:O604)</f>
        <v>0</v>
      </c>
      <c r="P601" s="214">
        <f t="shared" si="783"/>
        <v>0</v>
      </c>
      <c r="Q601" s="250">
        <f t="shared" si="783"/>
        <v>0</v>
      </c>
      <c r="R601" s="251">
        <f t="shared" si="783"/>
        <v>0</v>
      </c>
      <c r="S601" s="214">
        <f t="shared" si="783"/>
        <v>14000</v>
      </c>
      <c r="T601" s="214"/>
      <c r="U601" s="214">
        <f t="shared" si="783"/>
        <v>3000</v>
      </c>
      <c r="V601" s="214">
        <f t="shared" si="783"/>
        <v>1000</v>
      </c>
      <c r="W601" s="214">
        <f t="shared" si="783"/>
        <v>1000</v>
      </c>
      <c r="X601" s="214">
        <f t="shared" si="766"/>
        <v>5000</v>
      </c>
      <c r="Y601" s="214">
        <f t="shared" si="767"/>
        <v>35.714285714285715</v>
      </c>
      <c r="Z601" s="482"/>
      <c r="AA601" s="504">
        <f t="shared" si="784"/>
        <v>1000</v>
      </c>
      <c r="AB601" s="504">
        <f t="shared" si="784"/>
        <v>1000</v>
      </c>
      <c r="AC601" s="504">
        <f t="shared" si="784"/>
        <v>1000</v>
      </c>
      <c r="AD601" s="214">
        <f t="shared" si="768"/>
        <v>3000</v>
      </c>
      <c r="AE601" s="214">
        <f t="shared" si="769"/>
        <v>21.428571428571427</v>
      </c>
      <c r="AF601" s="482"/>
      <c r="AG601" s="214">
        <f t="shared" si="770"/>
        <v>8000</v>
      </c>
      <c r="AH601" s="214">
        <f t="shared" si="771"/>
        <v>57.142857142857146</v>
      </c>
      <c r="AI601" s="482"/>
      <c r="AJ601" s="504">
        <f t="shared" si="785"/>
        <v>2000</v>
      </c>
      <c r="AK601" s="504">
        <f t="shared" si="785"/>
        <v>2000</v>
      </c>
      <c r="AL601" s="504">
        <f t="shared" si="785"/>
        <v>0</v>
      </c>
      <c r="AM601" s="214">
        <f t="shared" si="772"/>
        <v>4000</v>
      </c>
      <c r="AN601" s="214">
        <f t="shared" si="773"/>
        <v>28.571428571428573</v>
      </c>
      <c r="AO601" s="482"/>
      <c r="AP601" s="214">
        <f t="shared" si="786"/>
        <v>1000</v>
      </c>
      <c r="AQ601" s="214">
        <f t="shared" si="786"/>
        <v>1000</v>
      </c>
      <c r="AR601" s="214">
        <f t="shared" si="786"/>
        <v>0</v>
      </c>
      <c r="AS601" s="214">
        <f t="shared" si="774"/>
        <v>2000</v>
      </c>
      <c r="AT601" s="214">
        <f t="shared" si="775"/>
        <v>14.285714285714286</v>
      </c>
      <c r="AU601" s="482"/>
      <c r="AV601" s="214">
        <f t="shared" si="776"/>
        <v>6000</v>
      </c>
      <c r="AW601" s="214">
        <f t="shared" si="777"/>
        <v>42.857142857142854</v>
      </c>
      <c r="AX601" s="482"/>
      <c r="AY601" s="214">
        <f t="shared" si="778"/>
        <v>14000</v>
      </c>
      <c r="AZ601" s="214">
        <f t="shared" si="779"/>
        <v>100</v>
      </c>
      <c r="BA601" s="482"/>
      <c r="BB601" s="215">
        <f t="shared" si="780"/>
        <v>0</v>
      </c>
      <c r="BC601" s="214">
        <f t="shared" si="781"/>
        <v>0</v>
      </c>
      <c r="BD601" s="214">
        <f t="shared" si="782"/>
        <v>14000</v>
      </c>
      <c r="BE601" s="483"/>
      <c r="BF601" s="90">
        <f t="shared" si="757"/>
        <v>0</v>
      </c>
    </row>
    <row r="602" spans="1:58" ht="30" customHeight="1" thickBot="1" x14ac:dyDescent="0.25">
      <c r="A602" s="12"/>
      <c r="B602" s="3"/>
      <c r="C602" s="3"/>
      <c r="D602" s="8"/>
      <c r="E602" s="7"/>
      <c r="F602" s="3"/>
      <c r="G602" s="4"/>
      <c r="H602" s="5"/>
      <c r="I602" s="23">
        <v>2</v>
      </c>
      <c r="J602" s="7"/>
      <c r="K602" s="3"/>
      <c r="L602" s="3"/>
      <c r="M602" s="8"/>
      <c r="N602" s="30" t="s">
        <v>126</v>
      </c>
      <c r="O602" s="46">
        <f>SUM(O603:O605)</f>
        <v>0</v>
      </c>
      <c r="P602" s="95">
        <f t="shared" si="783"/>
        <v>0</v>
      </c>
      <c r="Q602" s="202">
        <f t="shared" si="783"/>
        <v>0</v>
      </c>
      <c r="R602" s="203">
        <f t="shared" si="783"/>
        <v>0</v>
      </c>
      <c r="S602" s="95">
        <f t="shared" si="783"/>
        <v>14000</v>
      </c>
      <c r="T602" s="95"/>
      <c r="U602" s="95">
        <f t="shared" si="783"/>
        <v>3000</v>
      </c>
      <c r="V602" s="95">
        <f t="shared" si="783"/>
        <v>1000</v>
      </c>
      <c r="W602" s="95">
        <f t="shared" si="783"/>
        <v>1000</v>
      </c>
      <c r="X602" s="95">
        <f t="shared" si="766"/>
        <v>5000</v>
      </c>
      <c r="Y602" s="95">
        <f t="shared" si="767"/>
        <v>35.714285714285715</v>
      </c>
      <c r="AA602" s="95">
        <f t="shared" si="784"/>
        <v>1000</v>
      </c>
      <c r="AB602" s="95">
        <f t="shared" si="784"/>
        <v>1000</v>
      </c>
      <c r="AC602" s="95">
        <f t="shared" si="784"/>
        <v>1000</v>
      </c>
      <c r="AD602" s="95">
        <f t="shared" si="768"/>
        <v>3000</v>
      </c>
      <c r="AE602" s="95">
        <f t="shared" si="769"/>
        <v>21.428571428571427</v>
      </c>
      <c r="AG602" s="95">
        <f t="shared" si="770"/>
        <v>8000</v>
      </c>
      <c r="AH602" s="95">
        <f t="shared" si="771"/>
        <v>57.142857142857146</v>
      </c>
      <c r="AJ602" s="95">
        <f t="shared" si="785"/>
        <v>2000</v>
      </c>
      <c r="AK602" s="95">
        <f t="shared" si="785"/>
        <v>2000</v>
      </c>
      <c r="AL602" s="95">
        <f t="shared" si="785"/>
        <v>0</v>
      </c>
      <c r="AM602" s="95">
        <f t="shared" si="772"/>
        <v>4000</v>
      </c>
      <c r="AN602" s="95">
        <f t="shared" si="773"/>
        <v>28.571428571428573</v>
      </c>
      <c r="AP602" s="95">
        <f t="shared" si="786"/>
        <v>1000</v>
      </c>
      <c r="AQ602" s="95">
        <f t="shared" si="786"/>
        <v>1000</v>
      </c>
      <c r="AR602" s="95">
        <f t="shared" si="786"/>
        <v>0</v>
      </c>
      <c r="AS602" s="95">
        <f t="shared" si="774"/>
        <v>2000</v>
      </c>
      <c r="AT602" s="95">
        <f t="shared" si="775"/>
        <v>14.285714285714286</v>
      </c>
      <c r="AV602" s="95">
        <f t="shared" si="776"/>
        <v>6000</v>
      </c>
      <c r="AW602" s="95">
        <f t="shared" si="777"/>
        <v>42.857142857142854</v>
      </c>
      <c r="AY602" s="95">
        <f t="shared" si="778"/>
        <v>14000</v>
      </c>
      <c r="AZ602" s="95">
        <f t="shared" si="779"/>
        <v>100</v>
      </c>
      <c r="BB602" s="46">
        <f t="shared" si="780"/>
        <v>0</v>
      </c>
      <c r="BC602" s="95">
        <f t="shared" si="781"/>
        <v>0</v>
      </c>
      <c r="BD602" s="95">
        <f t="shared" si="782"/>
        <v>14000</v>
      </c>
      <c r="BE602" s="483"/>
      <c r="BF602" s="90">
        <f t="shared" si="757"/>
        <v>0</v>
      </c>
    </row>
    <row r="603" spans="1:58" ht="30" customHeight="1" thickBot="1" x14ac:dyDescent="0.25">
      <c r="A603" s="12"/>
      <c r="B603" s="3"/>
      <c r="C603" s="3"/>
      <c r="D603" s="14"/>
      <c r="E603" s="16"/>
      <c r="F603" s="10"/>
      <c r="G603" s="18"/>
      <c r="H603" s="19"/>
      <c r="I603" s="20"/>
      <c r="J603" s="24" t="s">
        <v>69</v>
      </c>
      <c r="K603" s="10"/>
      <c r="L603" s="10"/>
      <c r="M603" s="11"/>
      <c r="N603" s="31" t="s">
        <v>16</v>
      </c>
      <c r="O603" s="31">
        <f>SUM(O604:O606)</f>
        <v>0</v>
      </c>
      <c r="P603" s="31">
        <f>SUM(P604:P606)</f>
        <v>0</v>
      </c>
      <c r="Q603" s="252">
        <f>SUM(Q604:Q606)</f>
        <v>0</v>
      </c>
      <c r="R603" s="253">
        <f>SUM(R604:R606)</f>
        <v>0</v>
      </c>
      <c r="S603" s="97">
        <f>SUM(S604:S606)</f>
        <v>14000</v>
      </c>
      <c r="T603" s="31"/>
      <c r="U603" s="97">
        <f>SUM(U604:U606)</f>
        <v>3000</v>
      </c>
      <c r="V603" s="97">
        <f>SUM(V604:V606)</f>
        <v>1000</v>
      </c>
      <c r="W603" s="97">
        <f>SUM(W604:W606)</f>
        <v>1000</v>
      </c>
      <c r="X603" s="97">
        <f t="shared" si="766"/>
        <v>5000</v>
      </c>
      <c r="Y603" s="50">
        <f t="shared" si="767"/>
        <v>35.714285714285715</v>
      </c>
      <c r="AA603" s="97">
        <f>SUM(AA604:AA606)</f>
        <v>1000</v>
      </c>
      <c r="AB603" s="97">
        <f>SUM(AB604:AB606)</f>
        <v>1000</v>
      </c>
      <c r="AC603" s="97">
        <f>SUM(AC604:AC606)</f>
        <v>1000</v>
      </c>
      <c r="AD603" s="31">
        <f t="shared" si="768"/>
        <v>3000</v>
      </c>
      <c r="AE603" s="96">
        <f t="shared" si="769"/>
        <v>21.428571428571427</v>
      </c>
      <c r="AG603" s="97">
        <f t="shared" si="770"/>
        <v>8000</v>
      </c>
      <c r="AH603" s="31">
        <f t="shared" si="771"/>
        <v>57.142857142857146</v>
      </c>
      <c r="AJ603" s="97">
        <f>SUM(AJ604:AJ606)</f>
        <v>2000</v>
      </c>
      <c r="AK603" s="97">
        <f>SUM(AK604:AK606)</f>
        <v>2000</v>
      </c>
      <c r="AL603" s="97">
        <f>SUM(AL604:AL606)</f>
        <v>0</v>
      </c>
      <c r="AM603" s="31">
        <f t="shared" si="772"/>
        <v>4000</v>
      </c>
      <c r="AN603" s="96">
        <f t="shared" si="773"/>
        <v>28.571428571428573</v>
      </c>
      <c r="AP603" s="97">
        <f>SUM(AP604:AP606)</f>
        <v>1000</v>
      </c>
      <c r="AQ603" s="97">
        <f>SUM(AQ604:AQ606)</f>
        <v>1000</v>
      </c>
      <c r="AR603" s="97">
        <f>SUM(AR604:AR606)</f>
        <v>0</v>
      </c>
      <c r="AS603" s="97">
        <f t="shared" si="774"/>
        <v>2000</v>
      </c>
      <c r="AT603" s="96">
        <f t="shared" si="775"/>
        <v>14.285714285714286</v>
      </c>
      <c r="AV603" s="31">
        <f t="shared" si="776"/>
        <v>6000</v>
      </c>
      <c r="AW603" s="50">
        <f t="shared" si="777"/>
        <v>42.857142857142854</v>
      </c>
      <c r="AY603" s="31">
        <f t="shared" si="778"/>
        <v>14000</v>
      </c>
      <c r="AZ603" s="31">
        <f t="shared" si="779"/>
        <v>100</v>
      </c>
      <c r="BB603" s="31">
        <f t="shared" si="780"/>
        <v>0</v>
      </c>
      <c r="BC603" s="31">
        <f t="shared" si="781"/>
        <v>0</v>
      </c>
      <c r="BD603" s="31">
        <f t="shared" si="782"/>
        <v>14000</v>
      </c>
      <c r="BF603" s="90">
        <f t="shared" si="757"/>
        <v>0</v>
      </c>
    </row>
    <row r="604" spans="1:58" ht="30" customHeight="1" thickBot="1" x14ac:dyDescent="0.25">
      <c r="A604" s="12"/>
      <c r="B604" s="3"/>
      <c r="C604" s="3"/>
      <c r="D604" s="8"/>
      <c r="E604" s="7"/>
      <c r="F604" s="3"/>
      <c r="G604" s="4"/>
      <c r="H604" s="5"/>
      <c r="I604" s="6"/>
      <c r="J604" s="7"/>
      <c r="K604" s="59">
        <v>2</v>
      </c>
      <c r="L604" s="142"/>
      <c r="M604" s="8"/>
      <c r="N604" s="41" t="s">
        <v>17</v>
      </c>
      <c r="O604" s="45">
        <v>0</v>
      </c>
      <c r="P604" s="98"/>
      <c r="Q604" s="98"/>
      <c r="R604" s="98"/>
      <c r="S604" s="51">
        <v>11000</v>
      </c>
      <c r="T604" s="98"/>
      <c r="U604" s="51">
        <v>1000</v>
      </c>
      <c r="V604" s="51">
        <v>0</v>
      </c>
      <c r="W604" s="51">
        <v>1000</v>
      </c>
      <c r="X604" s="98">
        <f t="shared" si="766"/>
        <v>2000</v>
      </c>
      <c r="Y604" s="50">
        <f t="shared" si="767"/>
        <v>18.181818181818183</v>
      </c>
      <c r="AA604" s="51">
        <v>1000</v>
      </c>
      <c r="AB604" s="51">
        <v>1000</v>
      </c>
      <c r="AC604" s="51">
        <v>1000</v>
      </c>
      <c r="AD604" s="98">
        <f t="shared" si="768"/>
        <v>3000</v>
      </c>
      <c r="AE604" s="96">
        <f t="shared" si="769"/>
        <v>27.272727272727273</v>
      </c>
      <c r="AG604" s="98">
        <f t="shared" si="770"/>
        <v>5000</v>
      </c>
      <c r="AH604" s="98">
        <f t="shared" si="771"/>
        <v>45.454545454545453</v>
      </c>
      <c r="AJ604" s="51">
        <v>2000</v>
      </c>
      <c r="AK604" s="51">
        <v>2000</v>
      </c>
      <c r="AL604" s="51">
        <v>0</v>
      </c>
      <c r="AM604" s="98">
        <f t="shared" si="772"/>
        <v>4000</v>
      </c>
      <c r="AN604" s="96">
        <f t="shared" si="773"/>
        <v>36.363636363636367</v>
      </c>
      <c r="AP604" s="51">
        <v>1000</v>
      </c>
      <c r="AQ604" s="51">
        <v>1000</v>
      </c>
      <c r="AR604" s="51">
        <v>0</v>
      </c>
      <c r="AS604" s="98">
        <f t="shared" si="774"/>
        <v>2000</v>
      </c>
      <c r="AT604" s="96">
        <f t="shared" si="775"/>
        <v>18.181818181818183</v>
      </c>
      <c r="AV604" s="98">
        <f t="shared" si="776"/>
        <v>6000</v>
      </c>
      <c r="AW604" s="50">
        <f t="shared" si="777"/>
        <v>54.545454545454547</v>
      </c>
      <c r="AY604" s="98">
        <f t="shared" si="778"/>
        <v>11000</v>
      </c>
      <c r="AZ604" s="98">
        <f t="shared" si="779"/>
        <v>100</v>
      </c>
      <c r="BB604" s="98">
        <f t="shared" si="780"/>
        <v>0</v>
      </c>
      <c r="BC604" s="98">
        <f t="shared" si="781"/>
        <v>0</v>
      </c>
      <c r="BD604" s="98">
        <f t="shared" si="782"/>
        <v>11000</v>
      </c>
      <c r="BF604" s="90">
        <f t="shared" si="757"/>
        <v>0</v>
      </c>
    </row>
    <row r="605" spans="1:58" ht="30" customHeight="1" thickBot="1" x14ac:dyDescent="0.25">
      <c r="A605" s="12"/>
      <c r="B605" s="3"/>
      <c r="C605" s="3"/>
      <c r="D605" s="8"/>
      <c r="E605" s="7"/>
      <c r="F605" s="3"/>
      <c r="G605" s="4"/>
      <c r="H605" s="5"/>
      <c r="I605" s="6"/>
      <c r="J605" s="7"/>
      <c r="K605" s="59">
        <v>5</v>
      </c>
      <c r="L605" s="142"/>
      <c r="M605" s="8"/>
      <c r="N605" s="41" t="s">
        <v>19</v>
      </c>
      <c r="O605" s="45">
        <v>0</v>
      </c>
      <c r="P605" s="98"/>
      <c r="Q605" s="98"/>
      <c r="R605" s="98"/>
      <c r="S605" s="51">
        <v>1000</v>
      </c>
      <c r="T605" s="98"/>
      <c r="U605" s="51">
        <v>1000</v>
      </c>
      <c r="V605" s="51">
        <v>0</v>
      </c>
      <c r="W605" s="51">
        <v>0</v>
      </c>
      <c r="X605" s="98">
        <f t="shared" si="766"/>
        <v>1000</v>
      </c>
      <c r="Y605" s="50">
        <f t="shared" si="767"/>
        <v>100</v>
      </c>
      <c r="AA605" s="51"/>
      <c r="AB605" s="51"/>
      <c r="AC605" s="51"/>
      <c r="AD605" s="98">
        <f t="shared" si="768"/>
        <v>0</v>
      </c>
      <c r="AE605" s="96">
        <f t="shared" si="769"/>
        <v>0</v>
      </c>
      <c r="AG605" s="98">
        <f t="shared" si="770"/>
        <v>1000</v>
      </c>
      <c r="AH605" s="98">
        <f t="shared" si="771"/>
        <v>100</v>
      </c>
      <c r="AJ605" s="51"/>
      <c r="AK605" s="51"/>
      <c r="AL605" s="51"/>
      <c r="AM605" s="98">
        <f t="shared" si="772"/>
        <v>0</v>
      </c>
      <c r="AN605" s="96">
        <f t="shared" si="773"/>
        <v>0</v>
      </c>
      <c r="AP605" s="51"/>
      <c r="AQ605" s="51"/>
      <c r="AR605" s="51"/>
      <c r="AS605" s="98">
        <f t="shared" si="774"/>
        <v>0</v>
      </c>
      <c r="AT605" s="96">
        <f t="shared" si="775"/>
        <v>0</v>
      </c>
      <c r="AV605" s="98">
        <f t="shared" si="776"/>
        <v>0</v>
      </c>
      <c r="AW605" s="50">
        <f t="shared" si="777"/>
        <v>0</v>
      </c>
      <c r="AY605" s="98">
        <f t="shared" si="778"/>
        <v>1000</v>
      </c>
      <c r="AZ605" s="98">
        <f t="shared" si="779"/>
        <v>100</v>
      </c>
      <c r="BB605" s="98">
        <f t="shared" si="780"/>
        <v>0</v>
      </c>
      <c r="BC605" s="98">
        <f t="shared" si="781"/>
        <v>0</v>
      </c>
      <c r="BD605" s="98">
        <f t="shared" si="782"/>
        <v>1000</v>
      </c>
      <c r="BF605" s="90">
        <f t="shared" si="757"/>
        <v>0</v>
      </c>
    </row>
    <row r="606" spans="1:58" ht="30" customHeight="1" x14ac:dyDescent="0.2">
      <c r="A606" s="12"/>
      <c r="B606" s="3"/>
      <c r="C606" s="3"/>
      <c r="D606" s="8"/>
      <c r="E606" s="7"/>
      <c r="F606" s="3"/>
      <c r="G606" s="4"/>
      <c r="H606" s="5"/>
      <c r="I606" s="6"/>
      <c r="J606" s="7"/>
      <c r="K606" s="59">
        <v>7</v>
      </c>
      <c r="L606" s="142"/>
      <c r="M606" s="8"/>
      <c r="N606" s="41" t="s">
        <v>110</v>
      </c>
      <c r="O606" s="45">
        <v>0</v>
      </c>
      <c r="P606" s="98"/>
      <c r="Q606" s="98"/>
      <c r="R606" s="98"/>
      <c r="S606" s="51">
        <v>2000</v>
      </c>
      <c r="T606" s="98"/>
      <c r="U606" s="51">
        <v>1000</v>
      </c>
      <c r="V606" s="51">
        <v>1000</v>
      </c>
      <c r="W606" s="51">
        <v>0</v>
      </c>
      <c r="X606" s="98">
        <f t="shared" si="766"/>
        <v>2000</v>
      </c>
      <c r="Y606" s="50">
        <f t="shared" si="767"/>
        <v>100</v>
      </c>
      <c r="AA606" s="51"/>
      <c r="AB606" s="51"/>
      <c r="AC606" s="51"/>
      <c r="AD606" s="98">
        <f t="shared" si="768"/>
        <v>0</v>
      </c>
      <c r="AE606" s="96">
        <f t="shared" si="769"/>
        <v>0</v>
      </c>
      <c r="AG606" s="98">
        <f t="shared" si="770"/>
        <v>2000</v>
      </c>
      <c r="AH606" s="98">
        <f t="shared" si="771"/>
        <v>100</v>
      </c>
      <c r="AJ606" s="51"/>
      <c r="AK606" s="51"/>
      <c r="AL606" s="51"/>
      <c r="AM606" s="98">
        <f t="shared" si="772"/>
        <v>0</v>
      </c>
      <c r="AN606" s="96">
        <f t="shared" si="773"/>
        <v>0</v>
      </c>
      <c r="AP606" s="51"/>
      <c r="AQ606" s="51"/>
      <c r="AR606" s="51"/>
      <c r="AS606" s="98">
        <f t="shared" si="774"/>
        <v>0</v>
      </c>
      <c r="AT606" s="96">
        <f t="shared" si="775"/>
        <v>0</v>
      </c>
      <c r="AV606" s="98">
        <f t="shared" si="776"/>
        <v>0</v>
      </c>
      <c r="AW606" s="50">
        <f t="shared" si="777"/>
        <v>0</v>
      </c>
      <c r="AY606" s="98">
        <f t="shared" si="778"/>
        <v>2000</v>
      </c>
      <c r="AZ606" s="98">
        <f t="shared" si="779"/>
        <v>100</v>
      </c>
      <c r="BB606" s="98">
        <f t="shared" si="780"/>
        <v>0</v>
      </c>
      <c r="BC606" s="98">
        <f t="shared" si="781"/>
        <v>0</v>
      </c>
      <c r="BD606" s="98">
        <f t="shared" si="782"/>
        <v>2000</v>
      </c>
      <c r="BF606" s="90">
        <f t="shared" si="757"/>
        <v>0</v>
      </c>
    </row>
    <row r="607" spans="1:58" ht="30" customHeight="1" x14ac:dyDescent="0.2">
      <c r="A607" s="12"/>
      <c r="B607" s="3"/>
      <c r="C607" s="3"/>
      <c r="D607" s="8"/>
      <c r="E607" s="7"/>
      <c r="F607" s="17">
        <v>8</v>
      </c>
      <c r="G607" s="4"/>
      <c r="H607" s="5"/>
      <c r="I607" s="6"/>
      <c r="J607" s="7"/>
      <c r="K607" s="27"/>
      <c r="L607" s="142"/>
      <c r="M607" s="8"/>
      <c r="N607" s="31" t="s">
        <v>15</v>
      </c>
      <c r="O607" s="44">
        <v>20000</v>
      </c>
      <c r="P607" s="97">
        <f t="shared" ref="P607:W610" si="787">P608</f>
        <v>0</v>
      </c>
      <c r="Q607" s="193">
        <f t="shared" si="787"/>
        <v>0</v>
      </c>
      <c r="R607" s="194">
        <f t="shared" si="787"/>
        <v>0</v>
      </c>
      <c r="S607" s="97">
        <f t="shared" si="787"/>
        <v>25000</v>
      </c>
      <c r="T607" s="97"/>
      <c r="U607" s="97">
        <f t="shared" ref="U607:W608" si="788">U608</f>
        <v>6000</v>
      </c>
      <c r="V607" s="97">
        <f t="shared" si="788"/>
        <v>6000</v>
      </c>
      <c r="W607" s="97">
        <f t="shared" si="788"/>
        <v>5000</v>
      </c>
      <c r="X607" s="97">
        <f t="shared" si="766"/>
        <v>17000</v>
      </c>
      <c r="Y607" s="97">
        <f t="shared" si="767"/>
        <v>68</v>
      </c>
      <c r="AA607" s="97">
        <f>AA608</f>
        <v>3000</v>
      </c>
      <c r="AB607" s="97">
        <f>AB608</f>
        <v>3000</v>
      </c>
      <c r="AC607" s="97">
        <f>AC608</f>
        <v>2000</v>
      </c>
      <c r="AD607" s="97">
        <f t="shared" si="768"/>
        <v>8000</v>
      </c>
      <c r="AE607" s="97">
        <f t="shared" si="769"/>
        <v>32</v>
      </c>
      <c r="AG607" s="97">
        <f t="shared" si="770"/>
        <v>25000</v>
      </c>
      <c r="AH607" s="97">
        <f t="shared" si="771"/>
        <v>100</v>
      </c>
      <c r="AJ607" s="97">
        <f>AJ608</f>
        <v>0</v>
      </c>
      <c r="AK607" s="97">
        <f>AK608</f>
        <v>0</v>
      </c>
      <c r="AL607" s="97">
        <f>AL608</f>
        <v>0</v>
      </c>
      <c r="AM607" s="97">
        <f t="shared" si="772"/>
        <v>0</v>
      </c>
      <c r="AN607" s="97">
        <f t="shared" si="773"/>
        <v>0</v>
      </c>
      <c r="AP607" s="97">
        <f>AP608</f>
        <v>0</v>
      </c>
      <c r="AQ607" s="97">
        <f>AQ608</f>
        <v>0</v>
      </c>
      <c r="AR607" s="97">
        <f>AR608</f>
        <v>0</v>
      </c>
      <c r="AS607" s="97">
        <f t="shared" si="774"/>
        <v>0</v>
      </c>
      <c r="AT607" s="97">
        <f t="shared" si="775"/>
        <v>0</v>
      </c>
      <c r="AV607" s="97">
        <f t="shared" si="776"/>
        <v>0</v>
      </c>
      <c r="AW607" s="97">
        <f t="shared" si="777"/>
        <v>0</v>
      </c>
      <c r="AY607" s="97">
        <f t="shared" si="778"/>
        <v>25000</v>
      </c>
      <c r="AZ607" s="97">
        <f t="shared" si="779"/>
        <v>100</v>
      </c>
      <c r="BB607" s="44">
        <f t="shared" si="780"/>
        <v>0</v>
      </c>
      <c r="BC607" s="97">
        <f t="shared" si="781"/>
        <v>0</v>
      </c>
      <c r="BD607" s="97">
        <f t="shared" si="782"/>
        <v>25000</v>
      </c>
      <c r="BE607" s="483"/>
      <c r="BF607" s="90">
        <f t="shared" si="757"/>
        <v>0</v>
      </c>
    </row>
    <row r="608" spans="1:58" ht="30" customHeight="1" x14ac:dyDescent="0.2">
      <c r="A608" s="12"/>
      <c r="B608" s="3"/>
      <c r="C608" s="3"/>
      <c r="D608" s="8"/>
      <c r="E608" s="7"/>
      <c r="F608" s="3"/>
      <c r="G608" s="21">
        <v>8</v>
      </c>
      <c r="H608" s="22"/>
      <c r="I608" s="6"/>
      <c r="J608" s="7"/>
      <c r="K608" s="27"/>
      <c r="L608" s="142"/>
      <c r="M608" s="8"/>
      <c r="N608" s="31" t="s">
        <v>15</v>
      </c>
      <c r="O608" s="44">
        <v>20000</v>
      </c>
      <c r="P608" s="97">
        <f t="shared" si="787"/>
        <v>0</v>
      </c>
      <c r="Q608" s="193">
        <f t="shared" si="787"/>
        <v>0</v>
      </c>
      <c r="R608" s="194">
        <f t="shared" si="787"/>
        <v>0</v>
      </c>
      <c r="S608" s="97">
        <f t="shared" si="787"/>
        <v>25000</v>
      </c>
      <c r="T608" s="97"/>
      <c r="U608" s="97">
        <f t="shared" si="788"/>
        <v>6000</v>
      </c>
      <c r="V608" s="97">
        <f t="shared" si="788"/>
        <v>6000</v>
      </c>
      <c r="W608" s="97">
        <f t="shared" si="788"/>
        <v>5000</v>
      </c>
      <c r="X608" s="97">
        <f t="shared" si="766"/>
        <v>17000</v>
      </c>
      <c r="Y608" s="97">
        <f t="shared" si="767"/>
        <v>68</v>
      </c>
      <c r="AA608" s="97">
        <f t="shared" ref="AA608:AC610" si="789">AA609</f>
        <v>3000</v>
      </c>
      <c r="AB608" s="97">
        <f t="shared" si="789"/>
        <v>3000</v>
      </c>
      <c r="AC608" s="97">
        <f t="shared" si="789"/>
        <v>2000</v>
      </c>
      <c r="AD608" s="97">
        <f t="shared" si="768"/>
        <v>8000</v>
      </c>
      <c r="AE608" s="97">
        <f t="shared" si="769"/>
        <v>32</v>
      </c>
      <c r="AG608" s="97">
        <f t="shared" si="770"/>
        <v>25000</v>
      </c>
      <c r="AH608" s="97">
        <f t="shared" si="771"/>
        <v>100</v>
      </c>
      <c r="AJ608" s="97">
        <f t="shared" ref="AJ608:AL610" si="790">AJ609</f>
        <v>0</v>
      </c>
      <c r="AK608" s="97">
        <f t="shared" si="790"/>
        <v>0</v>
      </c>
      <c r="AL608" s="97">
        <f t="shared" si="790"/>
        <v>0</v>
      </c>
      <c r="AM608" s="97">
        <f t="shared" si="772"/>
        <v>0</v>
      </c>
      <c r="AN608" s="97">
        <f t="shared" si="773"/>
        <v>0</v>
      </c>
      <c r="AP608" s="97">
        <f t="shared" ref="AP608:AR610" si="791">AP609</f>
        <v>0</v>
      </c>
      <c r="AQ608" s="97">
        <f t="shared" si="791"/>
        <v>0</v>
      </c>
      <c r="AR608" s="97">
        <f t="shared" si="791"/>
        <v>0</v>
      </c>
      <c r="AS608" s="97">
        <f t="shared" si="774"/>
        <v>0</v>
      </c>
      <c r="AT608" s="97">
        <f t="shared" si="775"/>
        <v>0</v>
      </c>
      <c r="AV608" s="97">
        <f t="shared" si="776"/>
        <v>0</v>
      </c>
      <c r="AW608" s="97">
        <f t="shared" si="777"/>
        <v>0</v>
      </c>
      <c r="AY608" s="97">
        <f t="shared" si="778"/>
        <v>25000</v>
      </c>
      <c r="AZ608" s="97">
        <f t="shared" si="779"/>
        <v>100</v>
      </c>
      <c r="BB608" s="44">
        <f t="shared" si="780"/>
        <v>0</v>
      </c>
      <c r="BC608" s="97">
        <f t="shared" si="781"/>
        <v>0</v>
      </c>
      <c r="BD608" s="97">
        <f t="shared" si="782"/>
        <v>25000</v>
      </c>
      <c r="BE608" s="483"/>
      <c r="BF608" s="90">
        <f t="shared" si="757"/>
        <v>0</v>
      </c>
    </row>
    <row r="609" spans="1:58" ht="30" customHeight="1" x14ac:dyDescent="0.2">
      <c r="A609" s="12"/>
      <c r="B609" s="3"/>
      <c r="C609" s="3"/>
      <c r="D609" s="8"/>
      <c r="E609" s="7"/>
      <c r="F609" s="3"/>
      <c r="G609" s="21"/>
      <c r="H609" s="92" t="s">
        <v>97</v>
      </c>
      <c r="I609" s="6"/>
      <c r="J609" s="7"/>
      <c r="K609" s="27"/>
      <c r="L609" s="142"/>
      <c r="M609" s="8"/>
      <c r="N609" s="31" t="s">
        <v>15</v>
      </c>
      <c r="O609" s="44">
        <v>20000</v>
      </c>
      <c r="P609" s="97">
        <f t="shared" si="787"/>
        <v>0</v>
      </c>
      <c r="Q609" s="193">
        <f t="shared" si="787"/>
        <v>0</v>
      </c>
      <c r="R609" s="194">
        <f t="shared" si="787"/>
        <v>0</v>
      </c>
      <c r="S609" s="97">
        <f t="shared" si="787"/>
        <v>25000</v>
      </c>
      <c r="T609" s="97"/>
      <c r="U609" s="97">
        <f t="shared" si="787"/>
        <v>6000</v>
      </c>
      <c r="V609" s="97">
        <f t="shared" si="787"/>
        <v>6000</v>
      </c>
      <c r="W609" s="97">
        <f t="shared" si="787"/>
        <v>5000</v>
      </c>
      <c r="X609" s="97">
        <f t="shared" si="766"/>
        <v>17000</v>
      </c>
      <c r="Y609" s="97">
        <f t="shared" si="767"/>
        <v>68</v>
      </c>
      <c r="AA609" s="97">
        <f t="shared" si="789"/>
        <v>3000</v>
      </c>
      <c r="AB609" s="97">
        <f t="shared" si="789"/>
        <v>3000</v>
      </c>
      <c r="AC609" s="97">
        <f t="shared" si="789"/>
        <v>2000</v>
      </c>
      <c r="AD609" s="97">
        <f t="shared" si="768"/>
        <v>8000</v>
      </c>
      <c r="AE609" s="97">
        <f t="shared" si="769"/>
        <v>32</v>
      </c>
      <c r="AG609" s="97">
        <f t="shared" si="770"/>
        <v>25000</v>
      </c>
      <c r="AH609" s="97">
        <f t="shared" si="771"/>
        <v>100</v>
      </c>
      <c r="AJ609" s="97">
        <f t="shared" si="790"/>
        <v>0</v>
      </c>
      <c r="AK609" s="97">
        <f t="shared" si="790"/>
        <v>0</v>
      </c>
      <c r="AL609" s="97">
        <f t="shared" si="790"/>
        <v>0</v>
      </c>
      <c r="AM609" s="97">
        <f t="shared" si="772"/>
        <v>0</v>
      </c>
      <c r="AN609" s="97">
        <f t="shared" si="773"/>
        <v>0</v>
      </c>
      <c r="AP609" s="97">
        <f t="shared" si="791"/>
        <v>0</v>
      </c>
      <c r="AQ609" s="97">
        <f t="shared" si="791"/>
        <v>0</v>
      </c>
      <c r="AR609" s="97">
        <f t="shared" si="791"/>
        <v>0</v>
      </c>
      <c r="AS609" s="97">
        <f t="shared" si="774"/>
        <v>0</v>
      </c>
      <c r="AT609" s="97">
        <f t="shared" si="775"/>
        <v>0</v>
      </c>
      <c r="AV609" s="97">
        <f t="shared" si="776"/>
        <v>0</v>
      </c>
      <c r="AW609" s="97">
        <f t="shared" si="777"/>
        <v>0</v>
      </c>
      <c r="AY609" s="97">
        <f t="shared" si="778"/>
        <v>25000</v>
      </c>
      <c r="AZ609" s="97">
        <f t="shared" si="779"/>
        <v>100</v>
      </c>
      <c r="BB609" s="44">
        <f t="shared" si="780"/>
        <v>0</v>
      </c>
      <c r="BC609" s="97">
        <f t="shared" si="781"/>
        <v>0</v>
      </c>
      <c r="BD609" s="97">
        <f t="shared" si="782"/>
        <v>25000</v>
      </c>
      <c r="BE609" s="483"/>
      <c r="BF609" s="90">
        <f t="shared" si="757"/>
        <v>0</v>
      </c>
    </row>
    <row r="610" spans="1:58" ht="30" customHeight="1" x14ac:dyDescent="0.2">
      <c r="A610" s="12"/>
      <c r="B610" s="3"/>
      <c r="C610" s="3"/>
      <c r="D610" s="8"/>
      <c r="E610" s="7"/>
      <c r="F610" s="3"/>
      <c r="G610" s="4"/>
      <c r="H610" s="5"/>
      <c r="I610" s="23">
        <v>2</v>
      </c>
      <c r="J610" s="7"/>
      <c r="K610" s="27"/>
      <c r="L610" s="142"/>
      <c r="M610" s="8"/>
      <c r="N610" s="30" t="s">
        <v>126</v>
      </c>
      <c r="O610" s="46">
        <v>20000</v>
      </c>
      <c r="P610" s="100">
        <f t="shared" si="787"/>
        <v>0</v>
      </c>
      <c r="Q610" s="202">
        <f t="shared" si="787"/>
        <v>0</v>
      </c>
      <c r="R610" s="203">
        <f t="shared" si="787"/>
        <v>0</v>
      </c>
      <c r="S610" s="100">
        <f t="shared" si="787"/>
        <v>25000</v>
      </c>
      <c r="T610" s="100"/>
      <c r="U610" s="100">
        <f t="shared" si="787"/>
        <v>6000</v>
      </c>
      <c r="V610" s="100">
        <f t="shared" si="787"/>
        <v>6000</v>
      </c>
      <c r="W610" s="100">
        <f t="shared" si="787"/>
        <v>5000</v>
      </c>
      <c r="X610" s="100">
        <f t="shared" si="766"/>
        <v>17000</v>
      </c>
      <c r="Y610" s="100">
        <f t="shared" si="767"/>
        <v>68</v>
      </c>
      <c r="AA610" s="100">
        <f t="shared" si="789"/>
        <v>3000</v>
      </c>
      <c r="AB610" s="100">
        <f t="shared" si="789"/>
        <v>3000</v>
      </c>
      <c r="AC610" s="100">
        <f t="shared" si="789"/>
        <v>2000</v>
      </c>
      <c r="AD610" s="100">
        <f t="shared" si="768"/>
        <v>8000</v>
      </c>
      <c r="AE610" s="100">
        <f t="shared" si="769"/>
        <v>32</v>
      </c>
      <c r="AG610" s="100">
        <f t="shared" si="770"/>
        <v>25000</v>
      </c>
      <c r="AH610" s="100">
        <f t="shared" si="771"/>
        <v>100</v>
      </c>
      <c r="AJ610" s="100">
        <f t="shared" si="790"/>
        <v>0</v>
      </c>
      <c r="AK610" s="100">
        <f t="shared" si="790"/>
        <v>0</v>
      </c>
      <c r="AL610" s="100">
        <f t="shared" si="790"/>
        <v>0</v>
      </c>
      <c r="AM610" s="100">
        <f t="shared" si="772"/>
        <v>0</v>
      </c>
      <c r="AN610" s="100">
        <f t="shared" si="773"/>
        <v>0</v>
      </c>
      <c r="AP610" s="100">
        <f t="shared" si="791"/>
        <v>0</v>
      </c>
      <c r="AQ610" s="100">
        <f t="shared" si="791"/>
        <v>0</v>
      </c>
      <c r="AR610" s="100">
        <f t="shared" si="791"/>
        <v>0</v>
      </c>
      <c r="AS610" s="100">
        <f t="shared" si="774"/>
        <v>0</v>
      </c>
      <c r="AT610" s="100">
        <f t="shared" si="775"/>
        <v>0</v>
      </c>
      <c r="AV610" s="100">
        <f t="shared" si="776"/>
        <v>0</v>
      </c>
      <c r="AW610" s="100">
        <f t="shared" si="777"/>
        <v>0</v>
      </c>
      <c r="AY610" s="100">
        <f t="shared" si="778"/>
        <v>25000</v>
      </c>
      <c r="AZ610" s="100">
        <f t="shared" si="779"/>
        <v>100</v>
      </c>
      <c r="BB610" s="46">
        <f t="shared" si="780"/>
        <v>0</v>
      </c>
      <c r="BC610" s="100">
        <f t="shared" si="781"/>
        <v>0</v>
      </c>
      <c r="BD610" s="100">
        <f t="shared" si="782"/>
        <v>25000</v>
      </c>
      <c r="BE610" s="483"/>
      <c r="BF610" s="90">
        <f t="shared" si="757"/>
        <v>0</v>
      </c>
    </row>
    <row r="611" spans="1:58" ht="30" customHeight="1" x14ac:dyDescent="0.2">
      <c r="A611" s="12"/>
      <c r="B611" s="3"/>
      <c r="C611" s="3"/>
      <c r="D611" s="8"/>
      <c r="E611" s="7"/>
      <c r="F611" s="3"/>
      <c r="G611" s="4"/>
      <c r="H611" s="5"/>
      <c r="I611" s="6"/>
      <c r="J611" s="24" t="s">
        <v>69</v>
      </c>
      <c r="K611" s="27"/>
      <c r="L611" s="142"/>
      <c r="M611" s="8"/>
      <c r="N611" s="31" t="s">
        <v>16</v>
      </c>
      <c r="O611" s="44">
        <v>20000</v>
      </c>
      <c r="P611" s="97">
        <f>P612+P613+P614+P615</f>
        <v>0</v>
      </c>
      <c r="Q611" s="193">
        <f>Q612+Q613+Q614+Q615</f>
        <v>0</v>
      </c>
      <c r="R611" s="194">
        <f>R612+R613+R614+R615</f>
        <v>0</v>
      </c>
      <c r="S611" s="97">
        <f>S612+S613+S614+S615</f>
        <v>25000</v>
      </c>
      <c r="T611" s="97"/>
      <c r="U611" s="97">
        <f>U612+U613+U614+U615</f>
        <v>6000</v>
      </c>
      <c r="V611" s="97">
        <f>V612+V613+V614+V615</f>
        <v>6000</v>
      </c>
      <c r="W611" s="97">
        <f>W612+W613+W614+W615</f>
        <v>5000</v>
      </c>
      <c r="X611" s="97">
        <f t="shared" si="766"/>
        <v>17000</v>
      </c>
      <c r="Y611" s="97">
        <f t="shared" si="767"/>
        <v>68</v>
      </c>
      <c r="AA611" s="97">
        <f>AA612+AA613+AA614+AA615</f>
        <v>3000</v>
      </c>
      <c r="AB611" s="97">
        <f>AB612+AB613+AB614+AB615</f>
        <v>3000</v>
      </c>
      <c r="AC611" s="97">
        <f>AC612+AC613+AC614+AC615</f>
        <v>2000</v>
      </c>
      <c r="AD611" s="97">
        <f t="shared" si="768"/>
        <v>8000</v>
      </c>
      <c r="AE611" s="97">
        <f t="shared" si="769"/>
        <v>32</v>
      </c>
      <c r="AG611" s="97">
        <f t="shared" si="770"/>
        <v>25000</v>
      </c>
      <c r="AH611" s="97">
        <f t="shared" si="771"/>
        <v>100</v>
      </c>
      <c r="AJ611" s="97">
        <f>AJ612+AJ613+AJ614+AJ615</f>
        <v>0</v>
      </c>
      <c r="AK611" s="97">
        <f>AK612+AK613+AK614+AK615</f>
        <v>0</v>
      </c>
      <c r="AL611" s="97">
        <f>AL612+AL613+AL614+AL615</f>
        <v>0</v>
      </c>
      <c r="AM611" s="97">
        <f t="shared" si="772"/>
        <v>0</v>
      </c>
      <c r="AN611" s="97">
        <f t="shared" si="773"/>
        <v>0</v>
      </c>
      <c r="AP611" s="97">
        <f>AP612+AP613+AP614+AP615</f>
        <v>0</v>
      </c>
      <c r="AQ611" s="97">
        <f>AQ612+AQ613+AQ614+AQ615</f>
        <v>0</v>
      </c>
      <c r="AR611" s="97">
        <f>AR612+AR613+AR614+AR615</f>
        <v>0</v>
      </c>
      <c r="AS611" s="97">
        <f t="shared" si="774"/>
        <v>0</v>
      </c>
      <c r="AT611" s="97">
        <f t="shared" si="775"/>
        <v>0</v>
      </c>
      <c r="AV611" s="97">
        <f t="shared" si="776"/>
        <v>0</v>
      </c>
      <c r="AW611" s="97">
        <f t="shared" si="777"/>
        <v>0</v>
      </c>
      <c r="AY611" s="97">
        <f t="shared" si="778"/>
        <v>25000</v>
      </c>
      <c r="AZ611" s="97">
        <f t="shared" si="779"/>
        <v>100</v>
      </c>
      <c r="BB611" s="97">
        <f>S611-AY611</f>
        <v>0</v>
      </c>
      <c r="BC611" s="97">
        <f>BB611/(S611/100)</f>
        <v>0</v>
      </c>
      <c r="BD611" s="97">
        <f>S611-BB611</f>
        <v>25000</v>
      </c>
      <c r="BF611" s="90">
        <f t="shared" si="757"/>
        <v>0</v>
      </c>
    </row>
    <row r="612" spans="1:58" ht="30" customHeight="1" x14ac:dyDescent="0.2">
      <c r="A612" s="12"/>
      <c r="B612" s="3"/>
      <c r="C612" s="3"/>
      <c r="D612" s="8"/>
      <c r="E612" s="7"/>
      <c r="F612" s="3"/>
      <c r="G612" s="4"/>
      <c r="H612" s="5"/>
      <c r="I612" s="6"/>
      <c r="J612" s="7"/>
      <c r="K612" s="59">
        <v>2</v>
      </c>
      <c r="L612" s="142"/>
      <c r="M612" s="8"/>
      <c r="N612" s="41" t="s">
        <v>17</v>
      </c>
      <c r="O612" s="45">
        <v>3000</v>
      </c>
      <c r="P612" s="98"/>
      <c r="Q612" s="98"/>
      <c r="R612" s="98"/>
      <c r="S612" s="98">
        <v>5000</v>
      </c>
      <c r="T612" s="98"/>
      <c r="U612" s="98">
        <v>2000</v>
      </c>
      <c r="V612" s="98">
        <v>2000</v>
      </c>
      <c r="W612" s="98">
        <v>1000</v>
      </c>
      <c r="X612" s="98">
        <f t="shared" si="766"/>
        <v>5000</v>
      </c>
      <c r="Y612" s="98">
        <f t="shared" si="767"/>
        <v>100</v>
      </c>
      <c r="AA612" s="98">
        <v>0</v>
      </c>
      <c r="AB612" s="98">
        <v>0</v>
      </c>
      <c r="AC612" s="98"/>
      <c r="AD612" s="98">
        <f t="shared" si="768"/>
        <v>0</v>
      </c>
      <c r="AE612" s="98">
        <f t="shared" si="769"/>
        <v>0</v>
      </c>
      <c r="AG612" s="98">
        <f t="shared" si="770"/>
        <v>5000</v>
      </c>
      <c r="AH612" s="98">
        <f t="shared" si="771"/>
        <v>100</v>
      </c>
      <c r="AJ612" s="98"/>
      <c r="AK612" s="98"/>
      <c r="AL612" s="98"/>
      <c r="AM612" s="98">
        <f t="shared" si="772"/>
        <v>0</v>
      </c>
      <c r="AN612" s="98">
        <f t="shared" si="773"/>
        <v>0</v>
      </c>
      <c r="AP612" s="98"/>
      <c r="AQ612" s="98"/>
      <c r="AR612" s="98"/>
      <c r="AS612" s="98">
        <f t="shared" si="774"/>
        <v>0</v>
      </c>
      <c r="AT612" s="98">
        <f t="shared" si="775"/>
        <v>0</v>
      </c>
      <c r="AV612" s="98">
        <f t="shared" si="776"/>
        <v>0</v>
      </c>
      <c r="AW612" s="98">
        <f t="shared" si="777"/>
        <v>0</v>
      </c>
      <c r="AY612" s="98">
        <f t="shared" si="778"/>
        <v>5000</v>
      </c>
      <c r="AZ612" s="98">
        <f t="shared" si="779"/>
        <v>100</v>
      </c>
      <c r="BB612" s="98">
        <f>S612-AY612</f>
        <v>0</v>
      </c>
      <c r="BC612" s="98">
        <f>BB612/(S612/100)</f>
        <v>0</v>
      </c>
      <c r="BD612" s="98">
        <f>S612-BB612</f>
        <v>5000</v>
      </c>
      <c r="BF612" s="90">
        <f t="shared" si="757"/>
        <v>0</v>
      </c>
    </row>
    <row r="613" spans="1:58" ht="30" customHeight="1" x14ac:dyDescent="0.2">
      <c r="A613" s="12"/>
      <c r="B613" s="3"/>
      <c r="C613" s="3"/>
      <c r="D613" s="8"/>
      <c r="E613" s="7"/>
      <c r="F613" s="3"/>
      <c r="G613" s="4"/>
      <c r="H613" s="5"/>
      <c r="I613" s="6"/>
      <c r="J613" s="7"/>
      <c r="K613" s="59">
        <v>3</v>
      </c>
      <c r="L613" s="142"/>
      <c r="M613" s="8"/>
      <c r="N613" s="41" t="s">
        <v>18</v>
      </c>
      <c r="O613" s="45">
        <v>10000</v>
      </c>
      <c r="P613" s="98"/>
      <c r="Q613" s="98"/>
      <c r="R613" s="98"/>
      <c r="S613" s="98">
        <v>14000</v>
      </c>
      <c r="T613" s="98"/>
      <c r="U613" s="98">
        <v>2000</v>
      </c>
      <c r="V613" s="98">
        <v>2000</v>
      </c>
      <c r="W613" s="98">
        <v>2000</v>
      </c>
      <c r="X613" s="98">
        <f t="shared" si="766"/>
        <v>6000</v>
      </c>
      <c r="Y613" s="98">
        <f t="shared" si="767"/>
        <v>42.857142857142854</v>
      </c>
      <c r="AA613" s="98">
        <v>3000</v>
      </c>
      <c r="AB613" s="98">
        <v>3000</v>
      </c>
      <c r="AC613" s="98">
        <v>2000</v>
      </c>
      <c r="AD613" s="98">
        <f t="shared" si="768"/>
        <v>8000</v>
      </c>
      <c r="AE613" s="98">
        <f t="shared" si="769"/>
        <v>57.142857142857146</v>
      </c>
      <c r="AG613" s="98">
        <f t="shared" si="770"/>
        <v>14000</v>
      </c>
      <c r="AH613" s="98">
        <f t="shared" si="771"/>
        <v>100</v>
      </c>
      <c r="AJ613" s="98"/>
      <c r="AK613" s="98"/>
      <c r="AL613" s="98"/>
      <c r="AM613" s="98">
        <f t="shared" si="772"/>
        <v>0</v>
      </c>
      <c r="AN613" s="98">
        <f t="shared" si="773"/>
        <v>0</v>
      </c>
      <c r="AP613" s="98"/>
      <c r="AQ613" s="98"/>
      <c r="AR613" s="98"/>
      <c r="AS613" s="98">
        <f t="shared" si="774"/>
        <v>0</v>
      </c>
      <c r="AT613" s="98">
        <f t="shared" si="775"/>
        <v>0</v>
      </c>
      <c r="AV613" s="98">
        <f t="shared" si="776"/>
        <v>0</v>
      </c>
      <c r="AW613" s="98">
        <f t="shared" si="777"/>
        <v>0</v>
      </c>
      <c r="AY613" s="98">
        <f t="shared" si="778"/>
        <v>14000</v>
      </c>
      <c r="AZ613" s="98">
        <f t="shared" si="779"/>
        <v>100</v>
      </c>
      <c r="BB613" s="98">
        <f>S613-AY613</f>
        <v>0</v>
      </c>
      <c r="BC613" s="98">
        <f>BB613/(S613/100)</f>
        <v>0</v>
      </c>
      <c r="BD613" s="98">
        <f>S613-BB613</f>
        <v>14000</v>
      </c>
      <c r="BF613" s="90">
        <f t="shared" si="757"/>
        <v>0</v>
      </c>
    </row>
    <row r="614" spans="1:58" ht="30" customHeight="1" x14ac:dyDescent="0.2">
      <c r="A614" s="12"/>
      <c r="B614" s="3"/>
      <c r="C614" s="3"/>
      <c r="D614" s="8"/>
      <c r="E614" s="7"/>
      <c r="F614" s="3"/>
      <c r="G614" s="4"/>
      <c r="H614" s="5"/>
      <c r="I614" s="6"/>
      <c r="J614" s="7"/>
      <c r="K614" s="59">
        <v>5</v>
      </c>
      <c r="L614" s="142"/>
      <c r="M614" s="8"/>
      <c r="N614" s="41" t="s">
        <v>19</v>
      </c>
      <c r="O614" s="45">
        <v>2000</v>
      </c>
      <c r="P614" s="98"/>
      <c r="Q614" s="98"/>
      <c r="R614" s="98"/>
      <c r="S614" s="98">
        <v>3000</v>
      </c>
      <c r="T614" s="98"/>
      <c r="U614" s="98">
        <v>1000</v>
      </c>
      <c r="V614" s="98">
        <v>1000</v>
      </c>
      <c r="W614" s="98">
        <v>1000</v>
      </c>
      <c r="X614" s="98">
        <f t="shared" si="766"/>
        <v>3000</v>
      </c>
      <c r="Y614" s="98">
        <f t="shared" si="767"/>
        <v>100</v>
      </c>
      <c r="AA614" s="98">
        <v>0</v>
      </c>
      <c r="AB614" s="98"/>
      <c r="AC614" s="98"/>
      <c r="AD614" s="98">
        <f t="shared" si="768"/>
        <v>0</v>
      </c>
      <c r="AE614" s="98">
        <f t="shared" si="769"/>
        <v>0</v>
      </c>
      <c r="AG614" s="98">
        <f t="shared" si="770"/>
        <v>3000</v>
      </c>
      <c r="AH614" s="98">
        <f t="shared" si="771"/>
        <v>100</v>
      </c>
      <c r="AJ614" s="98"/>
      <c r="AK614" s="98"/>
      <c r="AL614" s="98"/>
      <c r="AM614" s="98">
        <f t="shared" si="772"/>
        <v>0</v>
      </c>
      <c r="AN614" s="98">
        <f t="shared" si="773"/>
        <v>0</v>
      </c>
      <c r="AP614" s="98"/>
      <c r="AQ614" s="98"/>
      <c r="AR614" s="98"/>
      <c r="AS614" s="98">
        <f t="shared" si="774"/>
        <v>0</v>
      </c>
      <c r="AT614" s="98">
        <f t="shared" si="775"/>
        <v>0</v>
      </c>
      <c r="AV614" s="98">
        <f t="shared" si="776"/>
        <v>0</v>
      </c>
      <c r="AW614" s="98">
        <f t="shared" si="777"/>
        <v>0</v>
      </c>
      <c r="AY614" s="98">
        <f t="shared" si="778"/>
        <v>3000</v>
      </c>
      <c r="AZ614" s="98">
        <f t="shared" si="779"/>
        <v>100</v>
      </c>
      <c r="BB614" s="98">
        <f>S614-AY614</f>
        <v>0</v>
      </c>
      <c r="BC614" s="98">
        <f>BB614/(S614/100)</f>
        <v>0</v>
      </c>
      <c r="BD614" s="98">
        <f>S614-BB614</f>
        <v>3000</v>
      </c>
      <c r="BF614" s="90">
        <f t="shared" si="757"/>
        <v>0</v>
      </c>
    </row>
    <row r="615" spans="1:58" ht="30" customHeight="1" x14ac:dyDescent="0.2">
      <c r="A615" s="12"/>
      <c r="B615" s="3"/>
      <c r="C615" s="3"/>
      <c r="D615" s="8"/>
      <c r="E615" s="7"/>
      <c r="F615" s="3"/>
      <c r="G615" s="4"/>
      <c r="H615" s="5"/>
      <c r="I615" s="6"/>
      <c r="J615" s="7"/>
      <c r="K615" s="59">
        <v>7</v>
      </c>
      <c r="L615" s="142"/>
      <c r="M615" s="8"/>
      <c r="N615" s="41" t="s">
        <v>110</v>
      </c>
      <c r="O615" s="45">
        <v>5000</v>
      </c>
      <c r="P615" s="98"/>
      <c r="Q615" s="98"/>
      <c r="R615" s="98"/>
      <c r="S615" s="98">
        <v>3000</v>
      </c>
      <c r="T615" s="98"/>
      <c r="U615" s="98">
        <v>1000</v>
      </c>
      <c r="V615" s="98">
        <v>1000</v>
      </c>
      <c r="W615" s="98">
        <v>1000</v>
      </c>
      <c r="X615" s="98">
        <f t="shared" si="766"/>
        <v>3000</v>
      </c>
      <c r="Y615" s="98">
        <f t="shared" si="767"/>
        <v>100</v>
      </c>
      <c r="AA615" s="98">
        <v>0</v>
      </c>
      <c r="AB615" s="98">
        <v>0</v>
      </c>
      <c r="AC615" s="98">
        <v>0</v>
      </c>
      <c r="AD615" s="98">
        <f t="shared" si="768"/>
        <v>0</v>
      </c>
      <c r="AE615" s="98">
        <f t="shared" si="769"/>
        <v>0</v>
      </c>
      <c r="AG615" s="98">
        <f t="shared" si="770"/>
        <v>3000</v>
      </c>
      <c r="AH615" s="98">
        <f t="shared" si="771"/>
        <v>100</v>
      </c>
      <c r="AJ615" s="98"/>
      <c r="AK615" s="98"/>
      <c r="AL615" s="98"/>
      <c r="AM615" s="98">
        <f t="shared" si="772"/>
        <v>0</v>
      </c>
      <c r="AN615" s="98">
        <f t="shared" si="773"/>
        <v>0</v>
      </c>
      <c r="AP615" s="98"/>
      <c r="AQ615" s="98"/>
      <c r="AR615" s="98"/>
      <c r="AS615" s="98">
        <f t="shared" si="774"/>
        <v>0</v>
      </c>
      <c r="AT615" s="98">
        <f t="shared" si="775"/>
        <v>0</v>
      </c>
      <c r="AV615" s="98">
        <f t="shared" si="776"/>
        <v>0</v>
      </c>
      <c r="AW615" s="98">
        <f t="shared" si="777"/>
        <v>0</v>
      </c>
      <c r="AY615" s="98">
        <f t="shared" si="778"/>
        <v>3000</v>
      </c>
      <c r="AZ615" s="98">
        <f t="shared" si="779"/>
        <v>100</v>
      </c>
      <c r="BB615" s="98">
        <f>S615-AY615</f>
        <v>0</v>
      </c>
      <c r="BC615" s="98">
        <f>BB615/(S615/100)</f>
        <v>0</v>
      </c>
      <c r="BD615" s="98">
        <f>S615-BB615</f>
        <v>3000</v>
      </c>
      <c r="BF615" s="90">
        <f t="shared" si="757"/>
        <v>0</v>
      </c>
    </row>
    <row r="616" spans="1:58" ht="30" customHeight="1" x14ac:dyDescent="0.2">
      <c r="A616" s="12"/>
      <c r="B616" s="3"/>
      <c r="C616" s="3"/>
      <c r="D616" s="14" t="s">
        <v>153</v>
      </c>
      <c r="E616" s="7"/>
      <c r="F616" s="3"/>
      <c r="G616" s="4"/>
      <c r="H616" s="5"/>
      <c r="I616" s="6"/>
      <c r="J616" s="7"/>
      <c r="K616" s="27"/>
      <c r="L616" s="142"/>
      <c r="M616" s="8"/>
      <c r="N616" s="195" t="s">
        <v>154</v>
      </c>
      <c r="O616" s="196">
        <v>2639000</v>
      </c>
      <c r="P616" s="197">
        <f t="shared" ref="P616:W618" si="792">P617</f>
        <v>0</v>
      </c>
      <c r="Q616" s="198">
        <f t="shared" si="792"/>
        <v>0</v>
      </c>
      <c r="R616" s="199">
        <f t="shared" si="792"/>
        <v>0</v>
      </c>
      <c r="S616" s="197">
        <f t="shared" si="792"/>
        <v>4958000</v>
      </c>
      <c r="T616" s="197"/>
      <c r="U616" s="197">
        <f>U617</f>
        <v>802000</v>
      </c>
      <c r="V616" s="197">
        <f>V617</f>
        <v>291000</v>
      </c>
      <c r="W616" s="197">
        <f>W617</f>
        <v>287000</v>
      </c>
      <c r="X616" s="197">
        <f t="shared" si="766"/>
        <v>1380000</v>
      </c>
      <c r="Y616" s="197">
        <f t="shared" si="767"/>
        <v>27.833803953206939</v>
      </c>
      <c r="AA616" s="197">
        <f t="shared" ref="AA616:AC617" si="793">AA617</f>
        <v>418000</v>
      </c>
      <c r="AB616" s="197">
        <f t="shared" si="793"/>
        <v>418000</v>
      </c>
      <c r="AC616" s="197">
        <f t="shared" si="793"/>
        <v>418000</v>
      </c>
      <c r="AD616" s="197">
        <f t="shared" si="768"/>
        <v>1254000</v>
      </c>
      <c r="AE616" s="197">
        <f t="shared" si="769"/>
        <v>25.292456635740219</v>
      </c>
      <c r="AG616" s="197">
        <f t="shared" si="770"/>
        <v>2634000</v>
      </c>
      <c r="AH616" s="197">
        <f t="shared" si="771"/>
        <v>53.126260588947154</v>
      </c>
      <c r="AJ616" s="197">
        <f t="shared" ref="AJ616:AL617" si="794">AJ617</f>
        <v>410000</v>
      </c>
      <c r="AK616" s="197">
        <f t="shared" si="794"/>
        <v>410000</v>
      </c>
      <c r="AL616" s="197">
        <f t="shared" si="794"/>
        <v>410000</v>
      </c>
      <c r="AM616" s="197">
        <f t="shared" si="772"/>
        <v>1230000</v>
      </c>
      <c r="AN616" s="197">
        <f t="shared" si="773"/>
        <v>24.808390480032273</v>
      </c>
      <c r="AP616" s="197">
        <f t="shared" ref="AP616:AR617" si="795">AP617</f>
        <v>373000</v>
      </c>
      <c r="AQ616" s="197">
        <f t="shared" si="795"/>
        <v>371000</v>
      </c>
      <c r="AR616" s="197">
        <f t="shared" si="795"/>
        <v>350000</v>
      </c>
      <c r="AS616" s="197">
        <f t="shared" si="774"/>
        <v>1094000</v>
      </c>
      <c r="AT616" s="197">
        <f t="shared" si="775"/>
        <v>22.065348931020573</v>
      </c>
      <c r="AV616" s="197">
        <f t="shared" si="776"/>
        <v>2324000</v>
      </c>
      <c r="AW616" s="197">
        <f t="shared" si="777"/>
        <v>46.873739411052846</v>
      </c>
      <c r="AY616" s="197">
        <f t="shared" si="778"/>
        <v>4958000</v>
      </c>
      <c r="AZ616" s="197">
        <f t="shared" si="779"/>
        <v>100</v>
      </c>
      <c r="BB616" s="196">
        <f t="shared" si="780"/>
        <v>0</v>
      </c>
      <c r="BC616" s="197">
        <f t="shared" si="781"/>
        <v>0</v>
      </c>
      <c r="BD616" s="197">
        <f t="shared" si="782"/>
        <v>4958000</v>
      </c>
      <c r="BE616" s="483"/>
      <c r="BF616" s="90">
        <f t="shared" si="757"/>
        <v>0</v>
      </c>
    </row>
    <row r="617" spans="1:58" ht="30" customHeight="1" x14ac:dyDescent="0.2">
      <c r="A617" s="12"/>
      <c r="B617" s="3"/>
      <c r="C617" s="3"/>
      <c r="D617" s="8"/>
      <c r="E617" s="1" t="s">
        <v>73</v>
      </c>
      <c r="F617" s="3"/>
      <c r="G617" s="4"/>
      <c r="H617" s="5"/>
      <c r="I617" s="6"/>
      <c r="J617" s="7"/>
      <c r="K617" s="27"/>
      <c r="L617" s="142"/>
      <c r="M617" s="8"/>
      <c r="N617" s="40" t="s">
        <v>14</v>
      </c>
      <c r="O617" s="43">
        <v>2639000</v>
      </c>
      <c r="P617" s="99">
        <f t="shared" si="792"/>
        <v>0</v>
      </c>
      <c r="Q617" s="50">
        <f t="shared" si="792"/>
        <v>0</v>
      </c>
      <c r="R617" s="192">
        <f t="shared" si="792"/>
        <v>0</v>
      </c>
      <c r="S617" s="99">
        <f t="shared" si="792"/>
        <v>4958000</v>
      </c>
      <c r="T617" s="99"/>
      <c r="U617" s="99">
        <f t="shared" si="792"/>
        <v>802000</v>
      </c>
      <c r="V617" s="99">
        <f t="shared" si="792"/>
        <v>291000</v>
      </c>
      <c r="W617" s="99">
        <f t="shared" si="792"/>
        <v>287000</v>
      </c>
      <c r="X617" s="99">
        <f t="shared" si="766"/>
        <v>1380000</v>
      </c>
      <c r="Y617" s="99">
        <f t="shared" si="767"/>
        <v>27.833803953206939</v>
      </c>
      <c r="AA617" s="99">
        <f t="shared" si="793"/>
        <v>418000</v>
      </c>
      <c r="AB617" s="99">
        <f t="shared" si="793"/>
        <v>418000</v>
      </c>
      <c r="AC617" s="99">
        <f t="shared" si="793"/>
        <v>418000</v>
      </c>
      <c r="AD617" s="99">
        <f t="shared" si="768"/>
        <v>1254000</v>
      </c>
      <c r="AE617" s="99">
        <f t="shared" si="769"/>
        <v>25.292456635740219</v>
      </c>
      <c r="AG617" s="99">
        <f t="shared" si="770"/>
        <v>2634000</v>
      </c>
      <c r="AH617" s="99">
        <f t="shared" si="771"/>
        <v>53.126260588947154</v>
      </c>
      <c r="AJ617" s="99">
        <f t="shared" si="794"/>
        <v>410000</v>
      </c>
      <c r="AK617" s="99">
        <f t="shared" si="794"/>
        <v>410000</v>
      </c>
      <c r="AL617" s="99">
        <f t="shared" si="794"/>
        <v>410000</v>
      </c>
      <c r="AM617" s="99">
        <f t="shared" si="772"/>
        <v>1230000</v>
      </c>
      <c r="AN617" s="99">
        <f t="shared" si="773"/>
        <v>24.808390480032273</v>
      </c>
      <c r="AP617" s="99">
        <f t="shared" si="795"/>
        <v>373000</v>
      </c>
      <c r="AQ617" s="99">
        <f t="shared" si="795"/>
        <v>371000</v>
      </c>
      <c r="AR617" s="99">
        <f t="shared" si="795"/>
        <v>350000</v>
      </c>
      <c r="AS617" s="99">
        <f t="shared" si="774"/>
        <v>1094000</v>
      </c>
      <c r="AT617" s="99">
        <f t="shared" si="775"/>
        <v>22.065348931020573</v>
      </c>
      <c r="AV617" s="99">
        <f t="shared" si="776"/>
        <v>2324000</v>
      </c>
      <c r="AW617" s="99">
        <f t="shared" si="777"/>
        <v>46.873739411052846</v>
      </c>
      <c r="AY617" s="99">
        <f t="shared" si="778"/>
        <v>4958000</v>
      </c>
      <c r="AZ617" s="99">
        <f t="shared" si="779"/>
        <v>100</v>
      </c>
      <c r="BB617" s="43">
        <f t="shared" si="780"/>
        <v>0</v>
      </c>
      <c r="BC617" s="99">
        <f t="shared" si="781"/>
        <v>0</v>
      </c>
      <c r="BD617" s="99">
        <f t="shared" si="782"/>
        <v>4958000</v>
      </c>
      <c r="BE617" s="483"/>
      <c r="BF617" s="90">
        <f t="shared" si="757"/>
        <v>0</v>
      </c>
    </row>
    <row r="618" spans="1:58" ht="30" customHeight="1" x14ac:dyDescent="0.2">
      <c r="A618" s="12"/>
      <c r="B618" s="3"/>
      <c r="C618" s="3"/>
      <c r="D618" s="8"/>
      <c r="E618" s="7"/>
      <c r="F618" s="17">
        <v>4</v>
      </c>
      <c r="G618" s="4"/>
      <c r="H618" s="5"/>
      <c r="I618" s="6"/>
      <c r="J618" s="7"/>
      <c r="K618" s="27"/>
      <c r="L618" s="142"/>
      <c r="M618" s="8"/>
      <c r="N618" s="31" t="s">
        <v>41</v>
      </c>
      <c r="O618" s="44">
        <v>2639000</v>
      </c>
      <c r="P618" s="97">
        <f t="shared" si="792"/>
        <v>0</v>
      </c>
      <c r="Q618" s="193">
        <f t="shared" si="792"/>
        <v>0</v>
      </c>
      <c r="R618" s="194">
        <f t="shared" si="792"/>
        <v>0</v>
      </c>
      <c r="S618" s="97">
        <f t="shared" si="792"/>
        <v>4958000</v>
      </c>
      <c r="T618" s="97"/>
      <c r="U618" s="97">
        <f t="shared" si="792"/>
        <v>802000</v>
      </c>
      <c r="V618" s="97">
        <f t="shared" si="792"/>
        <v>291000</v>
      </c>
      <c r="W618" s="97">
        <f t="shared" si="792"/>
        <v>287000</v>
      </c>
      <c r="X618" s="97">
        <f t="shared" si="766"/>
        <v>1380000</v>
      </c>
      <c r="Y618" s="97">
        <f t="shared" si="767"/>
        <v>27.833803953206939</v>
      </c>
      <c r="AA618" s="97">
        <f>AA619</f>
        <v>418000</v>
      </c>
      <c r="AB618" s="97">
        <f>AB619</f>
        <v>418000</v>
      </c>
      <c r="AC618" s="97">
        <f>AC619</f>
        <v>418000</v>
      </c>
      <c r="AD618" s="97">
        <f t="shared" si="768"/>
        <v>1254000</v>
      </c>
      <c r="AE618" s="97">
        <f t="shared" si="769"/>
        <v>25.292456635740219</v>
      </c>
      <c r="AG618" s="97">
        <f t="shared" si="770"/>
        <v>2634000</v>
      </c>
      <c r="AH618" s="97">
        <f t="shared" si="771"/>
        <v>53.126260588947154</v>
      </c>
      <c r="AJ618" s="97">
        <f>AJ619</f>
        <v>410000</v>
      </c>
      <c r="AK618" s="97">
        <f>AK619</f>
        <v>410000</v>
      </c>
      <c r="AL618" s="97">
        <f>AL619</f>
        <v>410000</v>
      </c>
      <c r="AM618" s="97">
        <f t="shared" si="772"/>
        <v>1230000</v>
      </c>
      <c r="AN618" s="97">
        <f t="shared" si="773"/>
        <v>24.808390480032273</v>
      </c>
      <c r="AP618" s="97">
        <f>AP619</f>
        <v>373000</v>
      </c>
      <c r="AQ618" s="97">
        <f>AQ619</f>
        <v>371000</v>
      </c>
      <c r="AR618" s="97">
        <f>AR619</f>
        <v>350000</v>
      </c>
      <c r="AS618" s="97">
        <f t="shared" si="774"/>
        <v>1094000</v>
      </c>
      <c r="AT618" s="97">
        <f t="shared" si="775"/>
        <v>22.065348931020573</v>
      </c>
      <c r="AV618" s="97">
        <f t="shared" si="776"/>
        <v>2324000</v>
      </c>
      <c r="AW618" s="97">
        <f t="shared" si="777"/>
        <v>46.873739411052846</v>
      </c>
      <c r="AY618" s="97">
        <f t="shared" si="778"/>
        <v>4958000</v>
      </c>
      <c r="AZ618" s="97">
        <f t="shared" si="779"/>
        <v>100</v>
      </c>
      <c r="BB618" s="44">
        <f t="shared" si="780"/>
        <v>0</v>
      </c>
      <c r="BC618" s="97">
        <f t="shared" si="781"/>
        <v>0</v>
      </c>
      <c r="BD618" s="97">
        <f t="shared" si="782"/>
        <v>4958000</v>
      </c>
      <c r="BE618" s="483"/>
      <c r="BF618" s="90">
        <f t="shared" si="757"/>
        <v>0</v>
      </c>
    </row>
    <row r="619" spans="1:58" ht="30" customHeight="1" x14ac:dyDescent="0.2">
      <c r="A619" s="12"/>
      <c r="B619" s="3"/>
      <c r="C619" s="3"/>
      <c r="D619" s="8"/>
      <c r="E619" s="7"/>
      <c r="F619" s="3"/>
      <c r="G619" s="21">
        <v>1</v>
      </c>
      <c r="H619" s="22"/>
      <c r="I619" s="6"/>
      <c r="J619" s="7"/>
      <c r="K619" s="27"/>
      <c r="L619" s="142"/>
      <c r="M619" s="8"/>
      <c r="N619" s="31" t="s">
        <v>112</v>
      </c>
      <c r="O619" s="44">
        <v>2639000</v>
      </c>
      <c r="P619" s="97">
        <f>P620+P633+P640+P644</f>
        <v>0</v>
      </c>
      <c r="Q619" s="193">
        <f>Q620+Q633+Q640+Q644</f>
        <v>0</v>
      </c>
      <c r="R619" s="194">
        <f>R620+R633+R640+R644</f>
        <v>0</v>
      </c>
      <c r="S619" s="97">
        <f>S620+S633+S640+S644</f>
        <v>4958000</v>
      </c>
      <c r="T619" s="97"/>
      <c r="U619" s="97">
        <f>U620+U633+U640+U644</f>
        <v>802000</v>
      </c>
      <c r="V619" s="97">
        <f>V620+V633+V640+V644</f>
        <v>291000</v>
      </c>
      <c r="W619" s="97">
        <f>W620+W633+W640+W644</f>
        <v>287000</v>
      </c>
      <c r="X619" s="97">
        <f t="shared" si="766"/>
        <v>1380000</v>
      </c>
      <c r="Y619" s="97">
        <f t="shared" si="767"/>
        <v>27.833803953206939</v>
      </c>
      <c r="AA619" s="97">
        <f>AA620+AA633+AA640+AA644</f>
        <v>418000</v>
      </c>
      <c r="AB619" s="97">
        <f>AB620+AB633+AB640+AB644</f>
        <v>418000</v>
      </c>
      <c r="AC619" s="97">
        <f>AC620+AC633+AC640+AC644</f>
        <v>418000</v>
      </c>
      <c r="AD619" s="97">
        <f t="shared" si="768"/>
        <v>1254000</v>
      </c>
      <c r="AE619" s="97">
        <f t="shared" si="769"/>
        <v>25.292456635740219</v>
      </c>
      <c r="AG619" s="97">
        <f t="shared" si="770"/>
        <v>2634000</v>
      </c>
      <c r="AH619" s="97">
        <f t="shared" si="771"/>
        <v>53.126260588947154</v>
      </c>
      <c r="AJ619" s="97">
        <f>AJ620+AJ633+AJ640+AJ644</f>
        <v>410000</v>
      </c>
      <c r="AK619" s="97">
        <f>AK620+AK633+AK640+AK644</f>
        <v>410000</v>
      </c>
      <c r="AL619" s="97">
        <f>AL620+AL633+AL640+AL644</f>
        <v>410000</v>
      </c>
      <c r="AM619" s="97">
        <f t="shared" si="772"/>
        <v>1230000</v>
      </c>
      <c r="AN619" s="97">
        <f t="shared" si="773"/>
        <v>24.808390480032273</v>
      </c>
      <c r="AP619" s="97">
        <f>AP620+AP633+AP640+AP644</f>
        <v>373000</v>
      </c>
      <c r="AQ619" s="97">
        <f>AQ620+AQ633+AQ640+AQ644</f>
        <v>371000</v>
      </c>
      <c r="AR619" s="97">
        <f>AR620+AR633+AR640+AR644</f>
        <v>350000</v>
      </c>
      <c r="AS619" s="97">
        <f t="shared" si="774"/>
        <v>1094000</v>
      </c>
      <c r="AT619" s="97">
        <f t="shared" si="775"/>
        <v>22.065348931020573</v>
      </c>
      <c r="AV619" s="97">
        <f t="shared" si="776"/>
        <v>2324000</v>
      </c>
      <c r="AW619" s="97">
        <f t="shared" si="777"/>
        <v>46.873739411052846</v>
      </c>
      <c r="AY619" s="97">
        <f t="shared" si="778"/>
        <v>4958000</v>
      </c>
      <c r="AZ619" s="97">
        <f t="shared" si="779"/>
        <v>100</v>
      </c>
      <c r="BB619" s="44">
        <f t="shared" si="780"/>
        <v>0</v>
      </c>
      <c r="BC619" s="97">
        <f t="shared" si="781"/>
        <v>0</v>
      </c>
      <c r="BD619" s="97">
        <f t="shared" si="782"/>
        <v>4958000</v>
      </c>
      <c r="BE619" s="483"/>
      <c r="BF619" s="90">
        <f t="shared" si="757"/>
        <v>0</v>
      </c>
    </row>
    <row r="620" spans="1:58" ht="30" customHeight="1" x14ac:dyDescent="0.2">
      <c r="A620" s="12"/>
      <c r="B620" s="3"/>
      <c r="C620" s="3"/>
      <c r="D620" s="8"/>
      <c r="E620" s="7"/>
      <c r="F620" s="3"/>
      <c r="G620" s="21"/>
      <c r="H620" s="92" t="s">
        <v>97</v>
      </c>
      <c r="I620" s="6"/>
      <c r="J620" s="7"/>
      <c r="K620" s="27"/>
      <c r="L620" s="142"/>
      <c r="M620" s="8"/>
      <c r="N620" s="31" t="s">
        <v>112</v>
      </c>
      <c r="O620" s="44">
        <v>2485000</v>
      </c>
      <c r="P620" s="97">
        <f>P621</f>
        <v>0</v>
      </c>
      <c r="Q620" s="193">
        <f>Q621</f>
        <v>0</v>
      </c>
      <c r="R620" s="194">
        <f>R621</f>
        <v>0</v>
      </c>
      <c r="S620" s="97">
        <f>S621</f>
        <v>4840000</v>
      </c>
      <c r="T620" s="97"/>
      <c r="U620" s="97">
        <f>U621</f>
        <v>788000</v>
      </c>
      <c r="V620" s="97">
        <f>V621</f>
        <v>277000</v>
      </c>
      <c r="W620" s="97">
        <f>W621</f>
        <v>276000</v>
      </c>
      <c r="X620" s="97">
        <f t="shared" si="766"/>
        <v>1341000</v>
      </c>
      <c r="Y620" s="97">
        <f t="shared" si="767"/>
        <v>27.706611570247933</v>
      </c>
      <c r="AA620" s="97">
        <f>AA621</f>
        <v>404000</v>
      </c>
      <c r="AB620" s="97">
        <f>AB621</f>
        <v>403000</v>
      </c>
      <c r="AC620" s="97">
        <f>AC621</f>
        <v>405000</v>
      </c>
      <c r="AD620" s="97">
        <f t="shared" si="768"/>
        <v>1212000</v>
      </c>
      <c r="AE620" s="97">
        <f t="shared" si="769"/>
        <v>25.041322314049587</v>
      </c>
      <c r="AG620" s="97">
        <f t="shared" si="770"/>
        <v>2553000</v>
      </c>
      <c r="AH620" s="97">
        <f t="shared" si="771"/>
        <v>52.747933884297524</v>
      </c>
      <c r="AJ620" s="97">
        <f>AJ621</f>
        <v>400000</v>
      </c>
      <c r="AK620" s="97">
        <f>AK621</f>
        <v>400000</v>
      </c>
      <c r="AL620" s="97">
        <f>AL621</f>
        <v>401000</v>
      </c>
      <c r="AM620" s="97">
        <f t="shared" si="772"/>
        <v>1201000</v>
      </c>
      <c r="AN620" s="97">
        <f t="shared" si="773"/>
        <v>24.814049586776861</v>
      </c>
      <c r="AP620" s="97">
        <f>AP621</f>
        <v>368000</v>
      </c>
      <c r="AQ620" s="97">
        <f>AQ621</f>
        <v>368000</v>
      </c>
      <c r="AR620" s="97">
        <f>AR621</f>
        <v>350000</v>
      </c>
      <c r="AS620" s="97">
        <f t="shared" si="774"/>
        <v>1086000</v>
      </c>
      <c r="AT620" s="97">
        <f t="shared" si="775"/>
        <v>22.438016528925619</v>
      </c>
      <c r="AV620" s="97">
        <f t="shared" si="776"/>
        <v>2287000</v>
      </c>
      <c r="AW620" s="97">
        <f t="shared" si="777"/>
        <v>47.252066115702476</v>
      </c>
      <c r="AY620" s="97">
        <f t="shared" si="778"/>
        <v>4840000</v>
      </c>
      <c r="AZ620" s="97">
        <f t="shared" si="779"/>
        <v>100</v>
      </c>
      <c r="BB620" s="44">
        <f t="shared" si="780"/>
        <v>0</v>
      </c>
      <c r="BC620" s="97">
        <f t="shared" si="781"/>
        <v>0</v>
      </c>
      <c r="BD620" s="97">
        <f t="shared" si="782"/>
        <v>4840000</v>
      </c>
      <c r="BE620" s="483"/>
      <c r="BF620" s="90">
        <f t="shared" si="757"/>
        <v>0</v>
      </c>
    </row>
    <row r="621" spans="1:58" ht="30" customHeight="1" thickBot="1" x14ac:dyDescent="0.25">
      <c r="A621" s="12"/>
      <c r="B621" s="3"/>
      <c r="C621" s="3"/>
      <c r="D621" s="8"/>
      <c r="E621" s="7"/>
      <c r="F621" s="3"/>
      <c r="G621" s="4"/>
      <c r="H621" s="5"/>
      <c r="I621" s="23">
        <v>2</v>
      </c>
      <c r="J621" s="7"/>
      <c r="K621" s="27"/>
      <c r="L621" s="142"/>
      <c r="M621" s="8"/>
      <c r="N621" s="30" t="s">
        <v>126</v>
      </c>
      <c r="O621" s="46">
        <v>2485000</v>
      </c>
      <c r="P621" s="100">
        <f>P622+P625+P628</f>
        <v>0</v>
      </c>
      <c r="Q621" s="202">
        <f>Q622+Q625+Q628</f>
        <v>0</v>
      </c>
      <c r="R621" s="203">
        <f>R622+R625+R628</f>
        <v>0</v>
      </c>
      <c r="S621" s="100">
        <f>S622+S625+S628</f>
        <v>4840000</v>
      </c>
      <c r="T621" s="100"/>
      <c r="U621" s="100">
        <f>U622+U625+U628</f>
        <v>788000</v>
      </c>
      <c r="V621" s="100">
        <f>V622+V625+V628</f>
        <v>277000</v>
      </c>
      <c r="W621" s="100">
        <f>W622+W625+W628</f>
        <v>276000</v>
      </c>
      <c r="X621" s="100">
        <f t="shared" si="766"/>
        <v>1341000</v>
      </c>
      <c r="Y621" s="100">
        <f t="shared" si="767"/>
        <v>27.706611570247933</v>
      </c>
      <c r="AA621" s="100">
        <f>AA622+AA625+AA628</f>
        <v>404000</v>
      </c>
      <c r="AB621" s="100">
        <f>AB622+AB625+AB628</f>
        <v>403000</v>
      </c>
      <c r="AC621" s="100">
        <f>AC622+AC625+AC628</f>
        <v>405000</v>
      </c>
      <c r="AD621" s="100">
        <f t="shared" si="768"/>
        <v>1212000</v>
      </c>
      <c r="AE621" s="100">
        <f t="shared" si="769"/>
        <v>25.041322314049587</v>
      </c>
      <c r="AG621" s="100">
        <f t="shared" si="770"/>
        <v>2553000</v>
      </c>
      <c r="AH621" s="100">
        <f t="shared" si="771"/>
        <v>52.747933884297524</v>
      </c>
      <c r="AJ621" s="100">
        <f>AJ622+AJ625+AJ628</f>
        <v>400000</v>
      </c>
      <c r="AK621" s="100">
        <f>AK622+AK625+AK628</f>
        <v>400000</v>
      </c>
      <c r="AL621" s="100">
        <f>AL622+AL625+AL628</f>
        <v>401000</v>
      </c>
      <c r="AM621" s="100">
        <f t="shared" si="772"/>
        <v>1201000</v>
      </c>
      <c r="AN621" s="100">
        <f t="shared" si="773"/>
        <v>24.814049586776861</v>
      </c>
      <c r="AP621" s="100">
        <f>AP622+AP625+AP628</f>
        <v>368000</v>
      </c>
      <c r="AQ621" s="100">
        <f>AQ622+AQ625+AQ628</f>
        <v>368000</v>
      </c>
      <c r="AR621" s="100">
        <f>AR622+AR625+AR628</f>
        <v>350000</v>
      </c>
      <c r="AS621" s="100">
        <f t="shared" si="774"/>
        <v>1086000</v>
      </c>
      <c r="AT621" s="100">
        <f t="shared" si="775"/>
        <v>22.438016528925619</v>
      </c>
      <c r="AV621" s="100">
        <f t="shared" si="776"/>
        <v>2287000</v>
      </c>
      <c r="AW621" s="100">
        <f t="shared" si="777"/>
        <v>47.252066115702476</v>
      </c>
      <c r="AY621" s="100">
        <f t="shared" si="778"/>
        <v>4840000</v>
      </c>
      <c r="AZ621" s="100">
        <f t="shared" si="779"/>
        <v>100</v>
      </c>
      <c r="BB621" s="46">
        <f t="shared" si="780"/>
        <v>0</v>
      </c>
      <c r="BC621" s="100">
        <f t="shared" si="781"/>
        <v>0</v>
      </c>
      <c r="BD621" s="100">
        <f t="shared" si="782"/>
        <v>4840000</v>
      </c>
      <c r="BE621" s="483"/>
      <c r="BF621" s="90">
        <f t="shared" si="757"/>
        <v>0</v>
      </c>
    </row>
    <row r="622" spans="1:58" ht="30" customHeight="1" thickBot="1" x14ac:dyDescent="0.25">
      <c r="A622" s="12"/>
      <c r="B622" s="3"/>
      <c r="C622" s="3"/>
      <c r="D622" s="8"/>
      <c r="E622" s="7"/>
      <c r="F622" s="3"/>
      <c r="G622" s="4"/>
      <c r="H622" s="5"/>
      <c r="I622" s="6"/>
      <c r="J622" s="24" t="s">
        <v>74</v>
      </c>
      <c r="K622" s="27"/>
      <c r="L622" s="142"/>
      <c r="M622" s="8"/>
      <c r="N622" s="31" t="s">
        <v>24</v>
      </c>
      <c r="O622" s="97">
        <v>2100000</v>
      </c>
      <c r="P622" s="97">
        <f>P623+P624</f>
        <v>0</v>
      </c>
      <c r="Q622" s="97">
        <f>Q623+Q624</f>
        <v>0</v>
      </c>
      <c r="R622" s="97">
        <f>R623+R624</f>
        <v>0</v>
      </c>
      <c r="S622" s="97">
        <f>S623+S624</f>
        <v>4262000</v>
      </c>
      <c r="T622" s="97"/>
      <c r="U622" s="97">
        <f>U623+U624</f>
        <v>702000</v>
      </c>
      <c r="V622" s="97">
        <f>V623+V624</f>
        <v>250000</v>
      </c>
      <c r="W622" s="97">
        <f>W623+W624</f>
        <v>250000</v>
      </c>
      <c r="X622" s="97">
        <f t="shared" si="766"/>
        <v>1202000</v>
      </c>
      <c r="Y622" s="97">
        <f t="shared" si="767"/>
        <v>28.202721726888786</v>
      </c>
      <c r="AA622" s="97">
        <f>AA623+AA624</f>
        <v>352000</v>
      </c>
      <c r="AB622" s="97">
        <f>AB623+AB624</f>
        <v>351000</v>
      </c>
      <c r="AC622" s="97">
        <f>AC623+AC624</f>
        <v>351000</v>
      </c>
      <c r="AD622" s="97">
        <f t="shared" si="768"/>
        <v>1054000</v>
      </c>
      <c r="AE622" s="96" t="e">
        <f t="shared" ref="AE622:AE627" si="796">AD622/(P622/100)</f>
        <v>#DIV/0!</v>
      </c>
      <c r="AG622" s="97">
        <f t="shared" si="770"/>
        <v>2256000</v>
      </c>
      <c r="AH622" s="97">
        <f t="shared" si="771"/>
        <v>52.932895354293755</v>
      </c>
      <c r="AJ622" s="97">
        <f>AJ623+AJ624</f>
        <v>350000</v>
      </c>
      <c r="AK622" s="97">
        <f>AK623+AK624</f>
        <v>350000</v>
      </c>
      <c r="AL622" s="97">
        <f>AL623+AL624</f>
        <v>350000</v>
      </c>
      <c r="AM622" s="97">
        <f t="shared" si="772"/>
        <v>1050000</v>
      </c>
      <c r="AN622" s="96" t="e">
        <f t="shared" ref="AN622:AN627" si="797">AM622/(P622/100)</f>
        <v>#DIV/0!</v>
      </c>
      <c r="AP622" s="97">
        <f>AP623+AP624</f>
        <v>320000</v>
      </c>
      <c r="AQ622" s="97">
        <f>AQ623+AQ624</f>
        <v>320000</v>
      </c>
      <c r="AR622" s="97">
        <f>AR623+AR624</f>
        <v>316000</v>
      </c>
      <c r="AS622" s="97">
        <f t="shared" si="774"/>
        <v>956000</v>
      </c>
      <c r="AT622" s="96" t="e">
        <f t="shared" ref="AT622:AT627" si="798">AS622/(P622/100)</f>
        <v>#DIV/0!</v>
      </c>
      <c r="AV622" s="97">
        <f t="shared" si="776"/>
        <v>2006000</v>
      </c>
      <c r="AW622" s="97">
        <f t="shared" si="777"/>
        <v>47.067104645706245</v>
      </c>
      <c r="AY622" s="97">
        <f t="shared" si="778"/>
        <v>4262000</v>
      </c>
      <c r="AZ622" s="97">
        <f t="shared" si="779"/>
        <v>100</v>
      </c>
      <c r="BB622" s="44">
        <f t="shared" ref="BB622:BB639" si="799">S622-AY622</f>
        <v>0</v>
      </c>
      <c r="BC622" s="97">
        <f t="shared" ref="BC622:BC639" si="800">BB622/(S622/100)</f>
        <v>0</v>
      </c>
      <c r="BD622" s="97">
        <f t="shared" ref="BD622:BD639" si="801">S622-BB622</f>
        <v>4262000</v>
      </c>
      <c r="BE622" s="483"/>
      <c r="BF622" s="90">
        <f t="shared" si="757"/>
        <v>0</v>
      </c>
    </row>
    <row r="623" spans="1:58" ht="30" customHeight="1" thickBot="1" x14ac:dyDescent="0.25">
      <c r="A623" s="12"/>
      <c r="B623" s="3"/>
      <c r="C623" s="3"/>
      <c r="D623" s="8"/>
      <c r="E623" s="7"/>
      <c r="F623" s="3"/>
      <c r="G623" s="4"/>
      <c r="H623" s="5"/>
      <c r="I623" s="6"/>
      <c r="J623" s="7"/>
      <c r="K623" s="59">
        <v>1</v>
      </c>
      <c r="L623" s="142"/>
      <c r="M623" s="8"/>
      <c r="N623" s="41" t="s">
        <v>31</v>
      </c>
      <c r="O623" s="98">
        <v>2080000</v>
      </c>
      <c r="P623" s="98"/>
      <c r="Q623" s="98"/>
      <c r="R623" s="98"/>
      <c r="S623" s="265">
        <v>4256000</v>
      </c>
      <c r="T623" s="98"/>
      <c r="U623" s="265">
        <v>700000</v>
      </c>
      <c r="V623" s="265">
        <v>250000</v>
      </c>
      <c r="W623" s="265">
        <v>250000</v>
      </c>
      <c r="X623" s="98">
        <f t="shared" si="766"/>
        <v>1200000</v>
      </c>
      <c r="Y623" s="98">
        <f t="shared" si="767"/>
        <v>28.195488721804512</v>
      </c>
      <c r="AA623" s="265">
        <v>350000</v>
      </c>
      <c r="AB623" s="265">
        <v>350000</v>
      </c>
      <c r="AC623" s="265">
        <v>350000</v>
      </c>
      <c r="AD623" s="98">
        <f>AA623+AB623+AC623</f>
        <v>1050000</v>
      </c>
      <c r="AE623" s="96" t="e">
        <f>AD623/(P623/100)</f>
        <v>#DIV/0!</v>
      </c>
      <c r="AG623" s="98">
        <f t="shared" si="770"/>
        <v>2250000</v>
      </c>
      <c r="AH623" s="98">
        <f t="shared" si="771"/>
        <v>52.866541353383461</v>
      </c>
      <c r="AJ623" s="265">
        <v>350000</v>
      </c>
      <c r="AK623" s="265">
        <v>350000</v>
      </c>
      <c r="AL623" s="265">
        <v>350000</v>
      </c>
      <c r="AM623" s="98">
        <f>AJ623+AK623+AL623</f>
        <v>1050000</v>
      </c>
      <c r="AN623" s="96" t="e">
        <f>AM623/(P623/100)</f>
        <v>#DIV/0!</v>
      </c>
      <c r="AP623" s="265">
        <v>320000</v>
      </c>
      <c r="AQ623" s="265">
        <v>320000</v>
      </c>
      <c r="AR623" s="265">
        <v>316000</v>
      </c>
      <c r="AS623" s="98">
        <f>AP623+AQ623+AR623</f>
        <v>956000</v>
      </c>
      <c r="AT623" s="96" t="e">
        <f>AS623/(P623/100)</f>
        <v>#DIV/0!</v>
      </c>
      <c r="AV623" s="98">
        <f t="shared" si="776"/>
        <v>2006000</v>
      </c>
      <c r="AW623" s="98">
        <f t="shared" si="777"/>
        <v>47.133458646616539</v>
      </c>
      <c r="AY623" s="98">
        <f t="shared" si="778"/>
        <v>4256000</v>
      </c>
      <c r="AZ623" s="98">
        <f t="shared" si="779"/>
        <v>100</v>
      </c>
      <c r="BB623" s="98">
        <f t="shared" si="799"/>
        <v>0</v>
      </c>
      <c r="BC623" s="98">
        <f t="shared" si="800"/>
        <v>0</v>
      </c>
      <c r="BD623" s="98">
        <f t="shared" si="801"/>
        <v>4256000</v>
      </c>
      <c r="BE623" s="483"/>
      <c r="BF623" s="90">
        <f t="shared" si="757"/>
        <v>0</v>
      </c>
    </row>
    <row r="624" spans="1:58" ht="30" customHeight="1" thickBot="1" x14ac:dyDescent="0.25">
      <c r="A624" s="12"/>
      <c r="B624" s="3"/>
      <c r="C624" s="3"/>
      <c r="D624" s="8"/>
      <c r="E624" s="7"/>
      <c r="F624" s="3"/>
      <c r="G624" s="4"/>
      <c r="H624" s="5"/>
      <c r="I624" s="6"/>
      <c r="J624" s="7"/>
      <c r="K624" s="59">
        <v>4</v>
      </c>
      <c r="L624" s="142"/>
      <c r="M624" s="8"/>
      <c r="N624" s="41" t="s">
        <v>67</v>
      </c>
      <c r="O624" s="98">
        <v>20000</v>
      </c>
      <c r="P624" s="98"/>
      <c r="Q624" s="98"/>
      <c r="R624" s="98"/>
      <c r="S624" s="265">
        <v>6000</v>
      </c>
      <c r="T624" s="98"/>
      <c r="U624" s="265">
        <v>2000</v>
      </c>
      <c r="V624" s="265">
        <v>0</v>
      </c>
      <c r="W624" s="265">
        <v>0</v>
      </c>
      <c r="X624" s="98">
        <f t="shared" si="766"/>
        <v>2000</v>
      </c>
      <c r="Y624" s="98">
        <f t="shared" si="767"/>
        <v>33.333333333333336</v>
      </c>
      <c r="AA624" s="265">
        <v>2000</v>
      </c>
      <c r="AB624" s="265">
        <v>1000</v>
      </c>
      <c r="AC624" s="265">
        <v>1000</v>
      </c>
      <c r="AD624" s="98">
        <f>AA624+AB624+AC624</f>
        <v>4000</v>
      </c>
      <c r="AE624" s="96" t="e">
        <f>AD624/(P624/100)</f>
        <v>#DIV/0!</v>
      </c>
      <c r="AG624" s="98">
        <f t="shared" si="770"/>
        <v>6000</v>
      </c>
      <c r="AH624" s="98">
        <f t="shared" si="771"/>
        <v>100</v>
      </c>
      <c r="AJ624" s="265"/>
      <c r="AK624" s="265"/>
      <c r="AL624" s="265"/>
      <c r="AM624" s="98">
        <f>AJ624+AK624+AL624</f>
        <v>0</v>
      </c>
      <c r="AN624" s="96" t="e">
        <f>AM624/(P624/100)</f>
        <v>#DIV/0!</v>
      </c>
      <c r="AP624" s="265"/>
      <c r="AQ624" s="265"/>
      <c r="AR624" s="265"/>
      <c r="AS624" s="98">
        <f>AP624+AQ624+AR624</f>
        <v>0</v>
      </c>
      <c r="AT624" s="96" t="e">
        <f>AS624/(P624/100)</f>
        <v>#DIV/0!</v>
      </c>
      <c r="AV624" s="98">
        <f t="shared" si="776"/>
        <v>0</v>
      </c>
      <c r="AW624" s="98">
        <f t="shared" si="777"/>
        <v>0</v>
      </c>
      <c r="AY624" s="98">
        <f t="shared" si="778"/>
        <v>6000</v>
      </c>
      <c r="AZ624" s="98">
        <f t="shared" si="779"/>
        <v>100</v>
      </c>
      <c r="BB624" s="98">
        <f t="shared" si="799"/>
        <v>0</v>
      </c>
      <c r="BC624" s="98">
        <f t="shared" si="800"/>
        <v>0</v>
      </c>
      <c r="BD624" s="98">
        <f t="shared" si="801"/>
        <v>6000</v>
      </c>
      <c r="BE624" s="483"/>
      <c r="BF624" s="90">
        <f t="shared" si="757"/>
        <v>0</v>
      </c>
    </row>
    <row r="625" spans="1:58" ht="30" customHeight="1" thickBot="1" x14ac:dyDescent="0.25">
      <c r="A625" s="12"/>
      <c r="B625" s="3"/>
      <c r="C625" s="3"/>
      <c r="D625" s="8"/>
      <c r="E625" s="7"/>
      <c r="F625" s="3"/>
      <c r="G625" s="4"/>
      <c r="H625" s="5"/>
      <c r="I625" s="6"/>
      <c r="J625" s="24" t="s">
        <v>68</v>
      </c>
      <c r="K625" s="27"/>
      <c r="L625" s="142"/>
      <c r="M625" s="8"/>
      <c r="N625" s="31" t="s">
        <v>32</v>
      </c>
      <c r="O625" s="97">
        <v>354000</v>
      </c>
      <c r="P625" s="97">
        <f>P626+P627</f>
        <v>0</v>
      </c>
      <c r="Q625" s="97">
        <f>Q626+Q627</f>
        <v>0</v>
      </c>
      <c r="R625" s="97">
        <f>R626+R627</f>
        <v>0</v>
      </c>
      <c r="S625" s="97">
        <f>S626+S627</f>
        <v>557000</v>
      </c>
      <c r="T625" s="97"/>
      <c r="U625" s="97">
        <f>U626+U627</f>
        <v>84000</v>
      </c>
      <c r="V625" s="97">
        <f>V626+V627</f>
        <v>25000</v>
      </c>
      <c r="W625" s="97">
        <f>W626+W627</f>
        <v>25000</v>
      </c>
      <c r="X625" s="97">
        <f t="shared" si="766"/>
        <v>134000</v>
      </c>
      <c r="Y625" s="97">
        <f t="shared" si="767"/>
        <v>24.057450628366247</v>
      </c>
      <c r="AA625" s="97">
        <f>AA626+AA627</f>
        <v>50000</v>
      </c>
      <c r="AB625" s="97">
        <f>AB626+AB627</f>
        <v>50000</v>
      </c>
      <c r="AC625" s="97">
        <f>AC626+AC627</f>
        <v>51000</v>
      </c>
      <c r="AD625" s="97">
        <f t="shared" si="768"/>
        <v>151000</v>
      </c>
      <c r="AE625" s="96" t="e">
        <f t="shared" si="796"/>
        <v>#DIV/0!</v>
      </c>
      <c r="AG625" s="97">
        <f t="shared" si="770"/>
        <v>285000</v>
      </c>
      <c r="AH625" s="97">
        <f t="shared" si="771"/>
        <v>51.166965888689404</v>
      </c>
      <c r="AJ625" s="97">
        <f>AJ626+AJ627</f>
        <v>49000</v>
      </c>
      <c r="AK625" s="97">
        <f>AK626+AK627</f>
        <v>49000</v>
      </c>
      <c r="AL625" s="97">
        <f>AL626+AL627</f>
        <v>49000</v>
      </c>
      <c r="AM625" s="97">
        <f t="shared" si="772"/>
        <v>147000</v>
      </c>
      <c r="AN625" s="96" t="e">
        <f t="shared" si="797"/>
        <v>#DIV/0!</v>
      </c>
      <c r="AP625" s="97">
        <f>AP626+AP627</f>
        <v>46000</v>
      </c>
      <c r="AQ625" s="97">
        <f>AQ626+AQ627</f>
        <v>46000</v>
      </c>
      <c r="AR625" s="97">
        <f>AR626+AR627</f>
        <v>33000</v>
      </c>
      <c r="AS625" s="97">
        <f t="shared" si="774"/>
        <v>125000</v>
      </c>
      <c r="AT625" s="96" t="e">
        <f t="shared" si="798"/>
        <v>#DIV/0!</v>
      </c>
      <c r="AV625" s="97">
        <f t="shared" si="776"/>
        <v>272000</v>
      </c>
      <c r="AW625" s="97">
        <f t="shared" si="777"/>
        <v>48.833034111310596</v>
      </c>
      <c r="AY625" s="97">
        <f t="shared" si="778"/>
        <v>557000</v>
      </c>
      <c r="AZ625" s="97">
        <f t="shared" si="779"/>
        <v>100</v>
      </c>
      <c r="BB625" s="44">
        <f t="shared" si="799"/>
        <v>0</v>
      </c>
      <c r="BC625" s="97">
        <f t="shared" si="800"/>
        <v>0</v>
      </c>
      <c r="BD625" s="97">
        <f t="shared" si="801"/>
        <v>557000</v>
      </c>
      <c r="BE625" s="483"/>
      <c r="BF625" s="90">
        <f t="shared" si="757"/>
        <v>0</v>
      </c>
    </row>
    <row r="626" spans="1:58" ht="30" customHeight="1" thickBot="1" x14ac:dyDescent="0.25">
      <c r="A626" s="12"/>
      <c r="B626" s="3"/>
      <c r="C626" s="3"/>
      <c r="D626" s="8"/>
      <c r="E626" s="7"/>
      <c r="F626" s="3"/>
      <c r="G626" s="4"/>
      <c r="H626" s="5"/>
      <c r="I626" s="6"/>
      <c r="J626" s="7"/>
      <c r="K626" s="59">
        <v>1</v>
      </c>
      <c r="L626" s="142"/>
      <c r="M626" s="8"/>
      <c r="N626" s="41" t="s">
        <v>31</v>
      </c>
      <c r="O626" s="98">
        <v>350000</v>
      </c>
      <c r="P626" s="98"/>
      <c r="Q626" s="98"/>
      <c r="R626" s="98"/>
      <c r="S626" s="265">
        <v>556000</v>
      </c>
      <c r="T626" s="98"/>
      <c r="U626" s="265">
        <v>84000</v>
      </c>
      <c r="V626" s="265">
        <v>25000</v>
      </c>
      <c r="W626" s="265">
        <v>25000</v>
      </c>
      <c r="X626" s="98">
        <f t="shared" ref="X626:X632" si="802">U626+V626+W626</f>
        <v>134000</v>
      </c>
      <c r="Y626" s="98">
        <f t="shared" ref="Y626:Y639" si="803">X626/(S626/100)</f>
        <v>24.100719424460433</v>
      </c>
      <c r="AA626" s="265">
        <v>50000</v>
      </c>
      <c r="AB626" s="265">
        <v>50000</v>
      </c>
      <c r="AC626" s="265">
        <v>50000</v>
      </c>
      <c r="AD626" s="98">
        <f t="shared" si="768"/>
        <v>150000</v>
      </c>
      <c r="AE626" s="96" t="e">
        <f t="shared" si="796"/>
        <v>#DIV/0!</v>
      </c>
      <c r="AG626" s="98">
        <f t="shared" ref="AG626:AG639" si="804">X626+AD626</f>
        <v>284000</v>
      </c>
      <c r="AH626" s="98">
        <f t="shared" ref="AH626:AH639" si="805">AG626/(S626/100)</f>
        <v>51.079136690647481</v>
      </c>
      <c r="AJ626" s="265">
        <v>49000</v>
      </c>
      <c r="AK626" s="265">
        <v>49000</v>
      </c>
      <c r="AL626" s="265">
        <v>49000</v>
      </c>
      <c r="AM626" s="98">
        <f t="shared" si="772"/>
        <v>147000</v>
      </c>
      <c r="AN626" s="96" t="e">
        <f t="shared" si="797"/>
        <v>#DIV/0!</v>
      </c>
      <c r="AP626" s="265">
        <v>46000</v>
      </c>
      <c r="AQ626" s="265">
        <v>46000</v>
      </c>
      <c r="AR626" s="265">
        <v>33000</v>
      </c>
      <c r="AS626" s="98">
        <f t="shared" si="774"/>
        <v>125000</v>
      </c>
      <c r="AT626" s="96" t="e">
        <f t="shared" si="798"/>
        <v>#DIV/0!</v>
      </c>
      <c r="AV626" s="98">
        <f>AM626+AS626</f>
        <v>272000</v>
      </c>
      <c r="AW626" s="98">
        <f t="shared" ref="AW626:AW639" si="806">AV626/(S626/100)</f>
        <v>48.920863309352519</v>
      </c>
      <c r="AY626" s="98">
        <f t="shared" ref="AY626:AY639" si="807">AG626+AV626</f>
        <v>556000</v>
      </c>
      <c r="AZ626" s="98">
        <f t="shared" ref="AZ626:AZ639" si="808">AY626/(S626/100)</f>
        <v>100</v>
      </c>
      <c r="BB626" s="98">
        <f t="shared" si="799"/>
        <v>0</v>
      </c>
      <c r="BC626" s="98">
        <f t="shared" si="800"/>
        <v>0</v>
      </c>
      <c r="BD626" s="98">
        <f t="shared" si="801"/>
        <v>556000</v>
      </c>
      <c r="BE626" s="483"/>
      <c r="BF626" s="90">
        <f t="shared" si="757"/>
        <v>0</v>
      </c>
    </row>
    <row r="627" spans="1:58" ht="30" customHeight="1" x14ac:dyDescent="0.2">
      <c r="A627" s="12"/>
      <c r="B627" s="3"/>
      <c r="C627" s="3"/>
      <c r="D627" s="8"/>
      <c r="E627" s="7"/>
      <c r="F627" s="3"/>
      <c r="G627" s="4"/>
      <c r="H627" s="5"/>
      <c r="I627" s="6"/>
      <c r="J627" s="7"/>
      <c r="K627" s="59">
        <v>4</v>
      </c>
      <c r="L627" s="142"/>
      <c r="M627" s="8"/>
      <c r="N627" s="41" t="s">
        <v>67</v>
      </c>
      <c r="O627" s="98">
        <v>4000</v>
      </c>
      <c r="P627" s="98"/>
      <c r="Q627" s="98"/>
      <c r="R627" s="98"/>
      <c r="S627" s="265">
        <v>1000</v>
      </c>
      <c r="T627" s="98"/>
      <c r="U627" s="265">
        <v>0</v>
      </c>
      <c r="V627" s="265"/>
      <c r="W627" s="265">
        <v>0</v>
      </c>
      <c r="X627" s="98">
        <f t="shared" si="802"/>
        <v>0</v>
      </c>
      <c r="Y627" s="98">
        <f t="shared" si="803"/>
        <v>0</v>
      </c>
      <c r="AA627" s="265">
        <v>0</v>
      </c>
      <c r="AB627" s="265">
        <v>0</v>
      </c>
      <c r="AC627" s="265">
        <v>1000</v>
      </c>
      <c r="AD627" s="98">
        <f t="shared" si="768"/>
        <v>1000</v>
      </c>
      <c r="AE627" s="96" t="e">
        <f t="shared" si="796"/>
        <v>#DIV/0!</v>
      </c>
      <c r="AG627" s="98">
        <f t="shared" si="804"/>
        <v>1000</v>
      </c>
      <c r="AH627" s="98">
        <f t="shared" si="805"/>
        <v>100</v>
      </c>
      <c r="AJ627" s="265"/>
      <c r="AK627" s="265"/>
      <c r="AL627" s="265"/>
      <c r="AM627" s="98">
        <f t="shared" si="772"/>
        <v>0</v>
      </c>
      <c r="AN627" s="96" t="e">
        <f t="shared" si="797"/>
        <v>#DIV/0!</v>
      </c>
      <c r="AP627" s="265"/>
      <c r="AQ627" s="265"/>
      <c r="AR627" s="265"/>
      <c r="AS627" s="98">
        <f t="shared" si="774"/>
        <v>0</v>
      </c>
      <c r="AT627" s="96" t="e">
        <f t="shared" si="798"/>
        <v>#DIV/0!</v>
      </c>
      <c r="AV627" s="98">
        <f>AM627+AS627</f>
        <v>0</v>
      </c>
      <c r="AW627" s="98">
        <f t="shared" si="806"/>
        <v>0</v>
      </c>
      <c r="AY627" s="98">
        <f t="shared" si="807"/>
        <v>1000</v>
      </c>
      <c r="AZ627" s="98">
        <f t="shared" si="808"/>
        <v>100</v>
      </c>
      <c r="BB627" s="98">
        <f t="shared" si="799"/>
        <v>0</v>
      </c>
      <c r="BC627" s="98">
        <f t="shared" si="800"/>
        <v>0</v>
      </c>
      <c r="BD627" s="98">
        <f t="shared" si="801"/>
        <v>1000</v>
      </c>
      <c r="BE627" s="483"/>
      <c r="BF627" s="90">
        <f t="shared" si="757"/>
        <v>0</v>
      </c>
    </row>
    <row r="628" spans="1:58" ht="30" customHeight="1" x14ac:dyDescent="0.2">
      <c r="A628" s="12"/>
      <c r="B628" s="3"/>
      <c r="C628" s="3"/>
      <c r="D628" s="8"/>
      <c r="E628" s="7"/>
      <c r="F628" s="3"/>
      <c r="G628" s="4"/>
      <c r="H628" s="5"/>
      <c r="I628" s="6"/>
      <c r="J628" s="24" t="s">
        <v>69</v>
      </c>
      <c r="K628" s="27"/>
      <c r="L628" s="142"/>
      <c r="M628" s="8"/>
      <c r="N628" s="31" t="s">
        <v>16</v>
      </c>
      <c r="O628" s="44">
        <v>31000</v>
      </c>
      <c r="P628" s="97">
        <f>P629+P630+P631+P632</f>
        <v>0</v>
      </c>
      <c r="Q628" s="193">
        <f>Q629+Q630+Q631+Q632</f>
        <v>0</v>
      </c>
      <c r="R628" s="194">
        <f>R629+R630+R631+R632</f>
        <v>0</v>
      </c>
      <c r="S628" s="97">
        <f>S629+S630+S631+S632</f>
        <v>21000</v>
      </c>
      <c r="T628" s="97"/>
      <c r="U628" s="97">
        <f>U629+U630+U631+U632</f>
        <v>2000</v>
      </c>
      <c r="V628" s="97">
        <f>V629+V630+V631+V632</f>
        <v>2000</v>
      </c>
      <c r="W628" s="97">
        <f>W629+W630+W631+W632</f>
        <v>1000</v>
      </c>
      <c r="X628" s="97">
        <f t="shared" si="802"/>
        <v>5000</v>
      </c>
      <c r="Y628" s="97">
        <f t="shared" si="803"/>
        <v>23.80952380952381</v>
      </c>
      <c r="AA628" s="97">
        <f>AA629+AA630+AA631+AA632</f>
        <v>2000</v>
      </c>
      <c r="AB628" s="97">
        <f>AB629+AB630+AB631+AB632</f>
        <v>2000</v>
      </c>
      <c r="AC628" s="97">
        <f>AC629+AC630+AC631+AC632</f>
        <v>3000</v>
      </c>
      <c r="AD628" s="97">
        <f t="shared" si="768"/>
        <v>7000</v>
      </c>
      <c r="AE628" s="97">
        <f>AD628/(S628/100)</f>
        <v>33.333333333333336</v>
      </c>
      <c r="AG628" s="97">
        <f t="shared" si="804"/>
        <v>12000</v>
      </c>
      <c r="AH628" s="97">
        <f t="shared" si="805"/>
        <v>57.142857142857146</v>
      </c>
      <c r="AJ628" s="97">
        <f>AJ629+AJ630+AJ631+AJ632</f>
        <v>1000</v>
      </c>
      <c r="AK628" s="97">
        <f>AK629+AK630+AK631+AK632</f>
        <v>1000</v>
      </c>
      <c r="AL628" s="97">
        <f>AL629+AL630+AL631+AL632</f>
        <v>2000</v>
      </c>
      <c r="AM628" s="97">
        <f t="shared" si="772"/>
        <v>4000</v>
      </c>
      <c r="AN628" s="97">
        <f>AM628/(S628/100)</f>
        <v>19.047619047619047</v>
      </c>
      <c r="AP628" s="97">
        <f>AP629+AP630+AP631+AP632</f>
        <v>2000</v>
      </c>
      <c r="AQ628" s="97">
        <f>AQ629+AQ630+AQ631+AQ632</f>
        <v>2000</v>
      </c>
      <c r="AR628" s="97">
        <f>AR629+AR630+AR631+AR632</f>
        <v>1000</v>
      </c>
      <c r="AS628" s="97">
        <f t="shared" si="774"/>
        <v>5000</v>
      </c>
      <c r="AT628" s="97">
        <f>AS628/(S628/100)</f>
        <v>23.80952380952381</v>
      </c>
      <c r="AV628" s="97">
        <f t="shared" ref="AV628:AV632" si="809">AM628+AS628</f>
        <v>9000</v>
      </c>
      <c r="AW628" s="97">
        <f t="shared" si="806"/>
        <v>42.857142857142854</v>
      </c>
      <c r="AY628" s="97">
        <f t="shared" si="807"/>
        <v>21000</v>
      </c>
      <c r="AZ628" s="97">
        <f t="shared" si="808"/>
        <v>100</v>
      </c>
      <c r="BB628" s="97">
        <f t="shared" si="799"/>
        <v>0</v>
      </c>
      <c r="BC628" s="97">
        <f t="shared" si="800"/>
        <v>0</v>
      </c>
      <c r="BD628" s="97">
        <f t="shared" si="801"/>
        <v>21000</v>
      </c>
      <c r="BF628" s="90">
        <f t="shared" si="757"/>
        <v>0</v>
      </c>
    </row>
    <row r="629" spans="1:58" ht="30" customHeight="1" x14ac:dyDescent="0.2">
      <c r="A629" s="12"/>
      <c r="B629" s="3"/>
      <c r="C629" s="3"/>
      <c r="D629" s="8"/>
      <c r="E629" s="7"/>
      <c r="F629" s="3"/>
      <c r="G629" s="4"/>
      <c r="H629" s="5"/>
      <c r="I629" s="6"/>
      <c r="J629" s="7"/>
      <c r="K629" s="59">
        <v>2</v>
      </c>
      <c r="L629" s="142"/>
      <c r="M629" s="8"/>
      <c r="N629" s="41" t="s">
        <v>17</v>
      </c>
      <c r="O629" s="45">
        <v>3000</v>
      </c>
      <c r="P629" s="98"/>
      <c r="Q629" s="98"/>
      <c r="R629" s="98"/>
      <c r="S629" s="265">
        <v>5000</v>
      </c>
      <c r="T629" s="98"/>
      <c r="U629" s="265">
        <v>0</v>
      </c>
      <c r="V629" s="265">
        <v>1000</v>
      </c>
      <c r="W629" s="265">
        <v>0</v>
      </c>
      <c r="X629" s="98">
        <f t="shared" si="802"/>
        <v>1000</v>
      </c>
      <c r="Y629" s="98">
        <f t="shared" si="803"/>
        <v>20</v>
      </c>
      <c r="AA629" s="265">
        <v>1000</v>
      </c>
      <c r="AB629" s="265">
        <v>1000</v>
      </c>
      <c r="AC629" s="265">
        <v>2000</v>
      </c>
      <c r="AD629" s="98">
        <f t="shared" si="768"/>
        <v>4000</v>
      </c>
      <c r="AE629" s="98">
        <f>AD629/(S629/100)</f>
        <v>80</v>
      </c>
      <c r="AG629" s="98">
        <f t="shared" si="804"/>
        <v>5000</v>
      </c>
      <c r="AH629" s="98">
        <f t="shared" si="805"/>
        <v>100</v>
      </c>
      <c r="AJ629" s="265">
        <v>0</v>
      </c>
      <c r="AK629" s="265">
        <v>0</v>
      </c>
      <c r="AL629" s="265">
        <v>0</v>
      </c>
      <c r="AM629" s="98">
        <f t="shared" si="772"/>
        <v>0</v>
      </c>
      <c r="AN629" s="98">
        <f>AM629/(S629/100)</f>
        <v>0</v>
      </c>
      <c r="AP629" s="265"/>
      <c r="AQ629" s="265"/>
      <c r="AR629" s="265"/>
      <c r="AS629" s="98">
        <f t="shared" si="774"/>
        <v>0</v>
      </c>
      <c r="AT629" s="98">
        <f>AS629/(S629/100)</f>
        <v>0</v>
      </c>
      <c r="AV629" s="98">
        <f t="shared" si="809"/>
        <v>0</v>
      </c>
      <c r="AW629" s="98">
        <f t="shared" si="806"/>
        <v>0</v>
      </c>
      <c r="AY629" s="98">
        <f t="shared" si="807"/>
        <v>5000</v>
      </c>
      <c r="AZ629" s="98">
        <f t="shared" si="808"/>
        <v>100</v>
      </c>
      <c r="BB629" s="98">
        <f t="shared" si="799"/>
        <v>0</v>
      </c>
      <c r="BC629" s="98">
        <f t="shared" si="800"/>
        <v>0</v>
      </c>
      <c r="BD629" s="98">
        <f t="shared" si="801"/>
        <v>5000</v>
      </c>
      <c r="BF629" s="90">
        <f t="shared" si="757"/>
        <v>0</v>
      </c>
    </row>
    <row r="630" spans="1:58" ht="30" customHeight="1" x14ac:dyDescent="0.2">
      <c r="A630" s="12"/>
      <c r="B630" s="3"/>
      <c r="C630" s="3"/>
      <c r="D630" s="8"/>
      <c r="E630" s="7"/>
      <c r="F630" s="3"/>
      <c r="G630" s="4"/>
      <c r="H630" s="5"/>
      <c r="I630" s="6"/>
      <c r="J630" s="7"/>
      <c r="K630" s="59">
        <v>3</v>
      </c>
      <c r="L630" s="142"/>
      <c r="M630" s="8"/>
      <c r="N630" s="41" t="s">
        <v>18</v>
      </c>
      <c r="O630" s="45">
        <v>22000</v>
      </c>
      <c r="P630" s="98"/>
      <c r="Q630" s="98"/>
      <c r="R630" s="98"/>
      <c r="S630" s="265">
        <v>14000</v>
      </c>
      <c r="T630" s="98"/>
      <c r="U630" s="265">
        <v>2000</v>
      </c>
      <c r="V630" s="265">
        <v>0</v>
      </c>
      <c r="W630" s="265">
        <v>0</v>
      </c>
      <c r="X630" s="98">
        <f t="shared" si="802"/>
        <v>2000</v>
      </c>
      <c r="Y630" s="98">
        <f t="shared" si="803"/>
        <v>14.285714285714286</v>
      </c>
      <c r="AA630" s="265">
        <v>1000</v>
      </c>
      <c r="AB630" s="265">
        <v>1000</v>
      </c>
      <c r="AC630" s="265">
        <v>1000</v>
      </c>
      <c r="AD630" s="98">
        <f t="shared" si="768"/>
        <v>3000</v>
      </c>
      <c r="AE630" s="98">
        <f>AD630/(S630/100)</f>
        <v>21.428571428571427</v>
      </c>
      <c r="AG630" s="98">
        <f t="shared" si="804"/>
        <v>5000</v>
      </c>
      <c r="AH630" s="98">
        <f t="shared" si="805"/>
        <v>35.714285714285715</v>
      </c>
      <c r="AJ630" s="265">
        <v>1000</v>
      </c>
      <c r="AK630" s="265">
        <v>1000</v>
      </c>
      <c r="AL630" s="265">
        <v>2000</v>
      </c>
      <c r="AM630" s="98">
        <f t="shared" si="772"/>
        <v>4000</v>
      </c>
      <c r="AN630" s="98">
        <f>AM630/(S630/100)</f>
        <v>28.571428571428573</v>
      </c>
      <c r="AP630" s="265">
        <v>2000</v>
      </c>
      <c r="AQ630" s="265">
        <v>2000</v>
      </c>
      <c r="AR630" s="265">
        <v>1000</v>
      </c>
      <c r="AS630" s="98">
        <f t="shared" si="774"/>
        <v>5000</v>
      </c>
      <c r="AT630" s="98">
        <f>AS630/(S630/100)</f>
        <v>35.714285714285715</v>
      </c>
      <c r="AV630" s="98">
        <f t="shared" si="809"/>
        <v>9000</v>
      </c>
      <c r="AW630" s="98">
        <f t="shared" si="806"/>
        <v>64.285714285714292</v>
      </c>
      <c r="AY630" s="98">
        <f t="shared" si="807"/>
        <v>14000</v>
      </c>
      <c r="AZ630" s="98">
        <f t="shared" si="808"/>
        <v>100</v>
      </c>
      <c r="BB630" s="98">
        <f t="shared" si="799"/>
        <v>0</v>
      </c>
      <c r="BC630" s="98">
        <f t="shared" si="800"/>
        <v>0</v>
      </c>
      <c r="BD630" s="98">
        <f t="shared" si="801"/>
        <v>14000</v>
      </c>
      <c r="BF630" s="90">
        <f t="shared" si="757"/>
        <v>0</v>
      </c>
    </row>
    <row r="631" spans="1:58" ht="30" customHeight="1" x14ac:dyDescent="0.2">
      <c r="A631" s="12"/>
      <c r="B631" s="3"/>
      <c r="C631" s="3"/>
      <c r="D631" s="8"/>
      <c r="E631" s="7"/>
      <c r="F631" s="3"/>
      <c r="G631" s="4"/>
      <c r="H631" s="5"/>
      <c r="I631" s="6"/>
      <c r="J631" s="7"/>
      <c r="K631" s="59">
        <v>5</v>
      </c>
      <c r="L631" s="142"/>
      <c r="M631" s="8"/>
      <c r="N631" s="41" t="s">
        <v>19</v>
      </c>
      <c r="O631" s="45">
        <v>2000</v>
      </c>
      <c r="P631" s="98"/>
      <c r="Q631" s="98"/>
      <c r="R631" s="98"/>
      <c r="S631" s="265">
        <v>1000</v>
      </c>
      <c r="T631" s="98"/>
      <c r="U631" s="265">
        <v>0</v>
      </c>
      <c r="V631" s="265">
        <v>1000</v>
      </c>
      <c r="W631" s="265">
        <v>0</v>
      </c>
      <c r="X631" s="98">
        <f t="shared" si="802"/>
        <v>1000</v>
      </c>
      <c r="Y631" s="98">
        <f t="shared" si="803"/>
        <v>100</v>
      </c>
      <c r="AA631" s="265"/>
      <c r="AB631" s="265"/>
      <c r="AC631" s="265"/>
      <c r="AD631" s="98">
        <f t="shared" si="768"/>
        <v>0</v>
      </c>
      <c r="AE631" s="98">
        <f>AD631/(S631/100)</f>
        <v>0</v>
      </c>
      <c r="AG631" s="98">
        <f t="shared" si="804"/>
        <v>1000</v>
      </c>
      <c r="AH631" s="98">
        <f t="shared" si="805"/>
        <v>100</v>
      </c>
      <c r="AJ631" s="265"/>
      <c r="AK631" s="265"/>
      <c r="AL631" s="265"/>
      <c r="AM631" s="98">
        <f t="shared" si="772"/>
        <v>0</v>
      </c>
      <c r="AN631" s="98">
        <f>AM631/(S631/100)</f>
        <v>0</v>
      </c>
      <c r="AP631" s="265"/>
      <c r="AQ631" s="265"/>
      <c r="AR631" s="265"/>
      <c r="AS631" s="98">
        <f t="shared" si="774"/>
        <v>0</v>
      </c>
      <c r="AT631" s="98">
        <f>AS631/(S631/100)</f>
        <v>0</v>
      </c>
      <c r="AV631" s="98">
        <f t="shared" si="809"/>
        <v>0</v>
      </c>
      <c r="AW631" s="98">
        <f t="shared" si="806"/>
        <v>0</v>
      </c>
      <c r="AY631" s="98">
        <f t="shared" si="807"/>
        <v>1000</v>
      </c>
      <c r="AZ631" s="98">
        <f t="shared" si="808"/>
        <v>100</v>
      </c>
      <c r="BB631" s="98">
        <f t="shared" si="799"/>
        <v>0</v>
      </c>
      <c r="BC631" s="98">
        <f t="shared" si="800"/>
        <v>0</v>
      </c>
      <c r="BD631" s="98">
        <f t="shared" si="801"/>
        <v>1000</v>
      </c>
      <c r="BF631" s="90">
        <f t="shared" si="757"/>
        <v>0</v>
      </c>
    </row>
    <row r="632" spans="1:58" ht="30" customHeight="1" x14ac:dyDescent="0.2">
      <c r="A632" s="12"/>
      <c r="B632" s="3"/>
      <c r="C632" s="3"/>
      <c r="D632" s="8"/>
      <c r="E632" s="7"/>
      <c r="F632" s="3"/>
      <c r="G632" s="4"/>
      <c r="H632" s="5"/>
      <c r="I632" s="6"/>
      <c r="J632" s="7"/>
      <c r="K632" s="59">
        <v>7</v>
      </c>
      <c r="L632" s="142"/>
      <c r="M632" s="8"/>
      <c r="N632" s="41" t="s">
        <v>110</v>
      </c>
      <c r="O632" s="45">
        <v>4000</v>
      </c>
      <c r="P632" s="98"/>
      <c r="Q632" s="98"/>
      <c r="R632" s="98"/>
      <c r="S632" s="265">
        <v>1000</v>
      </c>
      <c r="T632" s="98"/>
      <c r="U632" s="265">
        <v>0</v>
      </c>
      <c r="V632" s="265">
        <v>0</v>
      </c>
      <c r="W632" s="265">
        <v>1000</v>
      </c>
      <c r="X632" s="98">
        <f t="shared" si="802"/>
        <v>1000</v>
      </c>
      <c r="Y632" s="98">
        <f t="shared" si="803"/>
        <v>100</v>
      </c>
      <c r="AA632" s="265"/>
      <c r="AB632" s="265"/>
      <c r="AC632" s="265"/>
      <c r="AD632" s="98">
        <f t="shared" si="768"/>
        <v>0</v>
      </c>
      <c r="AE632" s="98">
        <f>AD632/(S632/100)</f>
        <v>0</v>
      </c>
      <c r="AG632" s="98">
        <f t="shared" si="804"/>
        <v>1000</v>
      </c>
      <c r="AH632" s="98">
        <f t="shared" si="805"/>
        <v>100</v>
      </c>
      <c r="AJ632" s="265"/>
      <c r="AK632" s="265"/>
      <c r="AL632" s="265"/>
      <c r="AM632" s="98">
        <f t="shared" si="772"/>
        <v>0</v>
      </c>
      <c r="AN632" s="98">
        <f>AM632/(S632/100)</f>
        <v>0</v>
      </c>
      <c r="AP632" s="265"/>
      <c r="AQ632" s="265"/>
      <c r="AR632" s="265"/>
      <c r="AS632" s="98">
        <f t="shared" si="774"/>
        <v>0</v>
      </c>
      <c r="AT632" s="98">
        <f>AS632/(S632/100)</f>
        <v>0</v>
      </c>
      <c r="AV632" s="98">
        <f t="shared" si="809"/>
        <v>0</v>
      </c>
      <c r="AW632" s="98">
        <f t="shared" si="806"/>
        <v>0</v>
      </c>
      <c r="AY632" s="98">
        <f t="shared" si="807"/>
        <v>1000</v>
      </c>
      <c r="AZ632" s="98">
        <f t="shared" si="808"/>
        <v>100</v>
      </c>
      <c r="BB632" s="98">
        <f t="shared" si="799"/>
        <v>0</v>
      </c>
      <c r="BC632" s="98">
        <f t="shared" si="800"/>
        <v>0</v>
      </c>
      <c r="BD632" s="98">
        <f t="shared" si="801"/>
        <v>1000</v>
      </c>
      <c r="BF632" s="90">
        <f t="shared" si="757"/>
        <v>0</v>
      </c>
    </row>
    <row r="633" spans="1:58" ht="30" customHeight="1" x14ac:dyDescent="0.2">
      <c r="A633" s="12"/>
      <c r="B633" s="3"/>
      <c r="C633" s="3"/>
      <c r="D633" s="8"/>
      <c r="E633" s="7"/>
      <c r="F633" s="3"/>
      <c r="G633" s="21"/>
      <c r="H633" s="71" t="s">
        <v>72</v>
      </c>
      <c r="I633" s="66"/>
      <c r="J633" s="67"/>
      <c r="K633" s="170"/>
      <c r="L633" s="146"/>
      <c r="M633" s="116"/>
      <c r="N633" s="69" t="s">
        <v>100</v>
      </c>
      <c r="O633" s="70">
        <v>144000</v>
      </c>
      <c r="P633" s="103">
        <f>P634</f>
        <v>0</v>
      </c>
      <c r="Q633" s="200">
        <f>Q634</f>
        <v>0</v>
      </c>
      <c r="R633" s="201">
        <f>R634</f>
        <v>0</v>
      </c>
      <c r="S633" s="103">
        <f>S634</f>
        <v>84000</v>
      </c>
      <c r="T633" s="103"/>
      <c r="U633" s="103">
        <f>U634</f>
        <v>11000</v>
      </c>
      <c r="V633" s="103">
        <f>V634</f>
        <v>11000</v>
      </c>
      <c r="W633" s="103">
        <f>W634</f>
        <v>10000</v>
      </c>
      <c r="X633" s="103">
        <f>SUM(U633:W633)</f>
        <v>32000</v>
      </c>
      <c r="Y633" s="103">
        <f t="shared" si="803"/>
        <v>38.095238095238095</v>
      </c>
      <c r="AA633" s="103">
        <f>AA634</f>
        <v>11000</v>
      </c>
      <c r="AB633" s="103">
        <f>AB634</f>
        <v>12000</v>
      </c>
      <c r="AC633" s="103">
        <f>AC634</f>
        <v>10000</v>
      </c>
      <c r="AD633" s="103">
        <f>SUM(AA633:AC633)</f>
        <v>33000</v>
      </c>
      <c r="AE633" s="103">
        <f t="shared" ref="AE633:AE639" si="810">AD633/(S633/100)</f>
        <v>39.285714285714285</v>
      </c>
      <c r="AG633" s="103">
        <f t="shared" si="804"/>
        <v>65000</v>
      </c>
      <c r="AH633" s="103">
        <f t="shared" si="805"/>
        <v>77.38095238095238</v>
      </c>
      <c r="AJ633" s="103">
        <f>AJ634</f>
        <v>6000</v>
      </c>
      <c r="AK633" s="103">
        <f>AK634</f>
        <v>6000</v>
      </c>
      <c r="AL633" s="103">
        <f>AL634</f>
        <v>6000</v>
      </c>
      <c r="AM633" s="103">
        <f>SUM(AJ633:AL633)</f>
        <v>18000</v>
      </c>
      <c r="AN633" s="103">
        <f t="shared" ref="AN633:AN639" si="811">AM633/(S633/100)</f>
        <v>21.428571428571427</v>
      </c>
      <c r="AP633" s="103">
        <f>AP634</f>
        <v>1000</v>
      </c>
      <c r="AQ633" s="103">
        <f>AQ634</f>
        <v>0</v>
      </c>
      <c r="AR633" s="103">
        <f>AR634</f>
        <v>0</v>
      </c>
      <c r="AS633" s="103">
        <f>SUM(AP633:AR633)</f>
        <v>1000</v>
      </c>
      <c r="AT633" s="103">
        <f t="shared" ref="AT633:AT639" si="812">AS633/(S633/100)</f>
        <v>1.1904761904761905</v>
      </c>
      <c r="AV633" s="103">
        <f>AM633+AS633</f>
        <v>19000</v>
      </c>
      <c r="AW633" s="103">
        <f t="shared" si="806"/>
        <v>22.61904761904762</v>
      </c>
      <c r="AY633" s="103">
        <f t="shared" si="807"/>
        <v>84000</v>
      </c>
      <c r="AZ633" s="103">
        <f t="shared" si="808"/>
        <v>100</v>
      </c>
      <c r="BB633" s="103">
        <f t="shared" si="799"/>
        <v>0</v>
      </c>
      <c r="BC633" s="98">
        <f t="shared" si="800"/>
        <v>0</v>
      </c>
      <c r="BD633" s="103">
        <f t="shared" si="801"/>
        <v>84000</v>
      </c>
      <c r="BE633" s="483"/>
      <c r="BF633" s="90">
        <f t="shared" si="757"/>
        <v>0</v>
      </c>
    </row>
    <row r="634" spans="1:58" ht="30" customHeight="1" x14ac:dyDescent="0.2">
      <c r="A634" s="12"/>
      <c r="B634" s="3"/>
      <c r="C634" s="3"/>
      <c r="D634" s="8"/>
      <c r="E634" s="7"/>
      <c r="F634" s="3"/>
      <c r="G634" s="4"/>
      <c r="H634" s="5"/>
      <c r="I634" s="23">
        <v>2</v>
      </c>
      <c r="J634" s="7"/>
      <c r="K634" s="27"/>
      <c r="L634" s="142"/>
      <c r="M634" s="8"/>
      <c r="N634" s="30" t="s">
        <v>126</v>
      </c>
      <c r="O634" s="46">
        <v>144000</v>
      </c>
      <c r="P634" s="100">
        <f>P635+P638</f>
        <v>0</v>
      </c>
      <c r="Q634" s="202">
        <f>Q635+Q638</f>
        <v>0</v>
      </c>
      <c r="R634" s="203">
        <f>R635+R638</f>
        <v>0</v>
      </c>
      <c r="S634" s="100">
        <f>S635+S638</f>
        <v>84000</v>
      </c>
      <c r="T634" s="100"/>
      <c r="U634" s="100">
        <f>U635+U638</f>
        <v>11000</v>
      </c>
      <c r="V634" s="100">
        <f>V635+V638</f>
        <v>11000</v>
      </c>
      <c r="W634" s="100">
        <f>W635+W638</f>
        <v>10000</v>
      </c>
      <c r="X634" s="100">
        <f>SUM(U634:W634)</f>
        <v>32000</v>
      </c>
      <c r="Y634" s="100">
        <f t="shared" si="803"/>
        <v>38.095238095238095</v>
      </c>
      <c r="AA634" s="100">
        <f>AA635+AA638</f>
        <v>11000</v>
      </c>
      <c r="AB634" s="100">
        <f>AB635+AB638</f>
        <v>12000</v>
      </c>
      <c r="AC634" s="100">
        <f>AC635+AC638</f>
        <v>10000</v>
      </c>
      <c r="AD634" s="100">
        <f>SUM(AA634:AC634)</f>
        <v>33000</v>
      </c>
      <c r="AE634" s="100">
        <f t="shared" si="810"/>
        <v>39.285714285714285</v>
      </c>
      <c r="AG634" s="100">
        <f t="shared" si="804"/>
        <v>65000</v>
      </c>
      <c r="AH634" s="100">
        <f t="shared" si="805"/>
        <v>77.38095238095238</v>
      </c>
      <c r="AJ634" s="100">
        <f>AJ635+AJ638</f>
        <v>6000</v>
      </c>
      <c r="AK634" s="100">
        <f>AK635+AK638</f>
        <v>6000</v>
      </c>
      <c r="AL634" s="100">
        <f>AL635+AL638</f>
        <v>6000</v>
      </c>
      <c r="AM634" s="100">
        <f>SUM(AJ634:AL634)</f>
        <v>18000</v>
      </c>
      <c r="AN634" s="100">
        <f t="shared" si="811"/>
        <v>21.428571428571427</v>
      </c>
      <c r="AP634" s="100">
        <f>AP635+AP638</f>
        <v>1000</v>
      </c>
      <c r="AQ634" s="100">
        <f>AQ635+AQ638</f>
        <v>0</v>
      </c>
      <c r="AR634" s="100">
        <f>AR635+AR638</f>
        <v>0</v>
      </c>
      <c r="AS634" s="100">
        <f>SUM(AP634:AR634)</f>
        <v>1000</v>
      </c>
      <c r="AT634" s="100">
        <f t="shared" si="812"/>
        <v>1.1904761904761905</v>
      </c>
      <c r="AV634" s="100">
        <f>AM634+AS634</f>
        <v>19000</v>
      </c>
      <c r="AW634" s="100">
        <f t="shared" si="806"/>
        <v>22.61904761904762</v>
      </c>
      <c r="AY634" s="100">
        <f t="shared" si="807"/>
        <v>84000</v>
      </c>
      <c r="AZ634" s="100">
        <f t="shared" si="808"/>
        <v>100</v>
      </c>
      <c r="BB634" s="100">
        <f t="shared" si="799"/>
        <v>0</v>
      </c>
      <c r="BC634" s="98">
        <f t="shared" si="800"/>
        <v>0</v>
      </c>
      <c r="BD634" s="100">
        <f t="shared" si="801"/>
        <v>84000</v>
      </c>
      <c r="BE634" s="483"/>
      <c r="BF634" s="90">
        <f t="shared" si="757"/>
        <v>0</v>
      </c>
    </row>
    <row r="635" spans="1:58" ht="30" customHeight="1" x14ac:dyDescent="0.2">
      <c r="A635" s="12"/>
      <c r="B635" s="3"/>
      <c r="C635" s="3"/>
      <c r="D635" s="8"/>
      <c r="E635" s="7"/>
      <c r="F635" s="3"/>
      <c r="G635" s="4"/>
      <c r="H635" s="5"/>
      <c r="I635" s="6"/>
      <c r="J635" s="24" t="s">
        <v>74</v>
      </c>
      <c r="K635" s="27"/>
      <c r="L635" s="142"/>
      <c r="M635" s="8"/>
      <c r="N635" s="31" t="s">
        <v>24</v>
      </c>
      <c r="O635" s="44">
        <v>138000</v>
      </c>
      <c r="P635" s="97">
        <f>P636+P637</f>
        <v>0</v>
      </c>
      <c r="Q635" s="193">
        <f>Q636+Q637</f>
        <v>0</v>
      </c>
      <c r="R635" s="194">
        <f>R636+R637</f>
        <v>0</v>
      </c>
      <c r="S635" s="97">
        <f>S636+S637</f>
        <v>80000</v>
      </c>
      <c r="T635" s="97"/>
      <c r="U635" s="97">
        <f>U636+U637</f>
        <v>11000</v>
      </c>
      <c r="V635" s="97">
        <f>V636+V637</f>
        <v>10000</v>
      </c>
      <c r="W635" s="97">
        <f>W636+W637</f>
        <v>10000</v>
      </c>
      <c r="X635" s="97">
        <f>X636+X637</f>
        <v>31000</v>
      </c>
      <c r="Y635" s="97">
        <f t="shared" si="803"/>
        <v>38.75</v>
      </c>
      <c r="AA635" s="97">
        <f>AA636+AA637</f>
        <v>11000</v>
      </c>
      <c r="AB635" s="97">
        <f>AB636+AB637</f>
        <v>11000</v>
      </c>
      <c r="AC635" s="97">
        <f>AC636+AC637</f>
        <v>10000</v>
      </c>
      <c r="AD635" s="97">
        <f>AD636+AD637</f>
        <v>32000</v>
      </c>
      <c r="AE635" s="97">
        <f t="shared" si="810"/>
        <v>40</v>
      </c>
      <c r="AG635" s="97">
        <f t="shared" si="804"/>
        <v>63000</v>
      </c>
      <c r="AH635" s="97">
        <f t="shared" si="805"/>
        <v>78.75</v>
      </c>
      <c r="AJ635" s="97">
        <f>AJ636+AJ637</f>
        <v>5000</v>
      </c>
      <c r="AK635" s="97">
        <f>AK636+AK637</f>
        <v>6000</v>
      </c>
      <c r="AL635" s="97">
        <f>AL636+AL637</f>
        <v>6000</v>
      </c>
      <c r="AM635" s="97">
        <f>AM636+AM637</f>
        <v>17000</v>
      </c>
      <c r="AN635" s="97">
        <f t="shared" si="811"/>
        <v>21.25</v>
      </c>
      <c r="AP635" s="97">
        <f>AP636+AP637</f>
        <v>0</v>
      </c>
      <c r="AQ635" s="97">
        <f>AQ636+AQ637</f>
        <v>0</v>
      </c>
      <c r="AR635" s="97">
        <f>AR636+AR637</f>
        <v>0</v>
      </c>
      <c r="AS635" s="97">
        <f>AS636+AS637</f>
        <v>0</v>
      </c>
      <c r="AT635" s="97">
        <f t="shared" si="812"/>
        <v>0</v>
      </c>
      <c r="AV635" s="97">
        <f>AV636+AV637</f>
        <v>17000</v>
      </c>
      <c r="AW635" s="97">
        <f t="shared" si="806"/>
        <v>21.25</v>
      </c>
      <c r="AY635" s="97">
        <f t="shared" si="807"/>
        <v>80000</v>
      </c>
      <c r="AZ635" s="97">
        <f t="shared" si="808"/>
        <v>100</v>
      </c>
      <c r="BB635" s="97">
        <f t="shared" si="799"/>
        <v>0</v>
      </c>
      <c r="BC635" s="98">
        <f t="shared" si="800"/>
        <v>0</v>
      </c>
      <c r="BD635" s="97">
        <f t="shared" si="801"/>
        <v>80000</v>
      </c>
      <c r="BE635" s="483"/>
      <c r="BF635" s="90">
        <f t="shared" si="757"/>
        <v>0</v>
      </c>
    </row>
    <row r="636" spans="1:58" ht="30" customHeight="1" x14ac:dyDescent="0.2">
      <c r="A636" s="12"/>
      <c r="B636" s="3"/>
      <c r="C636" s="3"/>
      <c r="D636" s="8"/>
      <c r="E636" s="7"/>
      <c r="F636" s="3"/>
      <c r="G636" s="4"/>
      <c r="H636" s="5"/>
      <c r="I636" s="6"/>
      <c r="J636" s="7"/>
      <c r="K636" s="59">
        <v>1</v>
      </c>
      <c r="L636" s="142"/>
      <c r="M636" s="8"/>
      <c r="N636" s="41" t="s">
        <v>31</v>
      </c>
      <c r="O636" s="45">
        <v>119000</v>
      </c>
      <c r="P636" s="98"/>
      <c r="Q636" s="98"/>
      <c r="R636" s="98"/>
      <c r="S636" s="98">
        <v>75000</v>
      </c>
      <c r="T636" s="98"/>
      <c r="U636" s="98">
        <v>10000</v>
      </c>
      <c r="V636" s="98">
        <v>10000</v>
      </c>
      <c r="W636" s="98">
        <v>10000</v>
      </c>
      <c r="X636" s="98">
        <f t="shared" ref="X636:X639" si="813">SUM(U636:W636)</f>
        <v>30000</v>
      </c>
      <c r="Y636" s="98">
        <f t="shared" si="803"/>
        <v>40</v>
      </c>
      <c r="AA636" s="98">
        <v>10000</v>
      </c>
      <c r="AB636" s="98">
        <v>10000</v>
      </c>
      <c r="AC636" s="98">
        <v>10000</v>
      </c>
      <c r="AD636" s="98">
        <f t="shared" ref="AD636:AD639" si="814">SUM(AA636:AC636)</f>
        <v>30000</v>
      </c>
      <c r="AE636" s="98">
        <f t="shared" si="810"/>
        <v>40</v>
      </c>
      <c r="AG636" s="98">
        <f t="shared" si="804"/>
        <v>60000</v>
      </c>
      <c r="AH636" s="98">
        <f t="shared" si="805"/>
        <v>80</v>
      </c>
      <c r="AJ636" s="98">
        <v>5000</v>
      </c>
      <c r="AK636" s="98">
        <v>5000</v>
      </c>
      <c r="AL636" s="98">
        <v>5000</v>
      </c>
      <c r="AM636" s="98">
        <f t="shared" ref="AM636:AM639" si="815">SUM(AJ636:AL636)</f>
        <v>15000</v>
      </c>
      <c r="AN636" s="98">
        <f t="shared" si="811"/>
        <v>20</v>
      </c>
      <c r="AP636" s="98">
        <v>0</v>
      </c>
      <c r="AQ636" s="98">
        <v>0</v>
      </c>
      <c r="AR636" s="98">
        <v>0</v>
      </c>
      <c r="AS636" s="98">
        <f t="shared" ref="AS636:AS639" si="816">SUM(AP636:AR636)</f>
        <v>0</v>
      </c>
      <c r="AT636" s="98">
        <f t="shared" si="812"/>
        <v>0</v>
      </c>
      <c r="AV636" s="98">
        <f t="shared" ref="AV636:AV639" si="817">AM636+AS636</f>
        <v>15000</v>
      </c>
      <c r="AW636" s="98">
        <f t="shared" si="806"/>
        <v>20</v>
      </c>
      <c r="AY636" s="98">
        <f t="shared" si="807"/>
        <v>75000</v>
      </c>
      <c r="AZ636" s="98">
        <f t="shared" si="808"/>
        <v>100</v>
      </c>
      <c r="BB636" s="98">
        <f t="shared" si="799"/>
        <v>0</v>
      </c>
      <c r="BC636" s="98">
        <f t="shared" si="800"/>
        <v>0</v>
      </c>
      <c r="BD636" s="98">
        <f t="shared" si="801"/>
        <v>75000</v>
      </c>
      <c r="BE636" s="483"/>
      <c r="BF636" s="90">
        <f t="shared" si="757"/>
        <v>0</v>
      </c>
    </row>
    <row r="637" spans="1:58" ht="30" customHeight="1" x14ac:dyDescent="0.2">
      <c r="A637" s="12"/>
      <c r="B637" s="3"/>
      <c r="C637" s="3"/>
      <c r="D637" s="8"/>
      <c r="E637" s="7"/>
      <c r="F637" s="3"/>
      <c r="G637" s="4"/>
      <c r="H637" s="5"/>
      <c r="I637" s="6"/>
      <c r="J637" s="7"/>
      <c r="K637" s="59">
        <v>4</v>
      </c>
      <c r="L637" s="142"/>
      <c r="M637" s="8"/>
      <c r="N637" s="41" t="s">
        <v>67</v>
      </c>
      <c r="O637" s="45">
        <v>19000</v>
      </c>
      <c r="P637" s="98"/>
      <c r="Q637" s="98"/>
      <c r="R637" s="98"/>
      <c r="S637" s="98">
        <v>5000</v>
      </c>
      <c r="T637" s="98"/>
      <c r="U637" s="98">
        <v>1000</v>
      </c>
      <c r="V637" s="98">
        <v>0</v>
      </c>
      <c r="W637" s="98">
        <v>0</v>
      </c>
      <c r="X637" s="98">
        <f t="shared" si="813"/>
        <v>1000</v>
      </c>
      <c r="Y637" s="98">
        <f t="shared" si="803"/>
        <v>20</v>
      </c>
      <c r="AA637" s="98">
        <v>1000</v>
      </c>
      <c r="AB637" s="98">
        <v>1000</v>
      </c>
      <c r="AC637" s="98">
        <v>0</v>
      </c>
      <c r="AD637" s="98">
        <f t="shared" si="814"/>
        <v>2000</v>
      </c>
      <c r="AE637" s="98">
        <f t="shared" si="810"/>
        <v>40</v>
      </c>
      <c r="AG637" s="98">
        <f t="shared" si="804"/>
        <v>3000</v>
      </c>
      <c r="AH637" s="98">
        <f t="shared" si="805"/>
        <v>60</v>
      </c>
      <c r="AJ637" s="98">
        <v>0</v>
      </c>
      <c r="AK637" s="98">
        <v>1000</v>
      </c>
      <c r="AL637" s="98">
        <v>1000</v>
      </c>
      <c r="AM637" s="98">
        <f t="shared" si="815"/>
        <v>2000</v>
      </c>
      <c r="AN637" s="98">
        <f t="shared" si="811"/>
        <v>40</v>
      </c>
      <c r="AP637" s="98"/>
      <c r="AQ637" s="98"/>
      <c r="AR637" s="98"/>
      <c r="AS637" s="98">
        <f t="shared" si="816"/>
        <v>0</v>
      </c>
      <c r="AT637" s="98">
        <f t="shared" si="812"/>
        <v>0</v>
      </c>
      <c r="AV637" s="98">
        <f t="shared" si="817"/>
        <v>2000</v>
      </c>
      <c r="AW637" s="98">
        <f t="shared" si="806"/>
        <v>40</v>
      </c>
      <c r="AY637" s="98">
        <f t="shared" si="807"/>
        <v>5000</v>
      </c>
      <c r="AZ637" s="98">
        <f t="shared" si="808"/>
        <v>100</v>
      </c>
      <c r="BB637" s="98">
        <f t="shared" si="799"/>
        <v>0</v>
      </c>
      <c r="BC637" s="98">
        <f t="shared" si="800"/>
        <v>0</v>
      </c>
      <c r="BD637" s="98">
        <f t="shared" si="801"/>
        <v>5000</v>
      </c>
      <c r="BE637" s="483"/>
      <c r="BF637" s="90">
        <f t="shared" si="757"/>
        <v>0</v>
      </c>
    </row>
    <row r="638" spans="1:58" ht="30" customHeight="1" x14ac:dyDescent="0.2">
      <c r="A638" s="12"/>
      <c r="B638" s="3"/>
      <c r="C638" s="3"/>
      <c r="D638" s="8"/>
      <c r="E638" s="7"/>
      <c r="F638" s="3"/>
      <c r="G638" s="4"/>
      <c r="H638" s="5"/>
      <c r="I638" s="6"/>
      <c r="J638" s="24" t="s">
        <v>68</v>
      </c>
      <c r="K638" s="27"/>
      <c r="L638" s="142"/>
      <c r="M638" s="8"/>
      <c r="N638" s="31" t="s">
        <v>32</v>
      </c>
      <c r="O638" s="44">
        <v>6000</v>
      </c>
      <c r="P638" s="97">
        <f>P639</f>
        <v>0</v>
      </c>
      <c r="Q638" s="193">
        <f>Q639</f>
        <v>0</v>
      </c>
      <c r="R638" s="194">
        <f>R639</f>
        <v>0</v>
      </c>
      <c r="S638" s="97">
        <f>S639</f>
        <v>4000</v>
      </c>
      <c r="T638" s="97"/>
      <c r="U638" s="97">
        <f>U639</f>
        <v>0</v>
      </c>
      <c r="V638" s="97">
        <f>V639</f>
        <v>1000</v>
      </c>
      <c r="W638" s="97">
        <f>W639</f>
        <v>0</v>
      </c>
      <c r="X638" s="97">
        <f t="shared" si="813"/>
        <v>1000</v>
      </c>
      <c r="Y638" s="97">
        <f t="shared" si="803"/>
        <v>25</v>
      </c>
      <c r="AA638" s="97">
        <f>AA639</f>
        <v>0</v>
      </c>
      <c r="AB638" s="97">
        <f>AB639</f>
        <v>1000</v>
      </c>
      <c r="AC638" s="97">
        <f>AC639</f>
        <v>0</v>
      </c>
      <c r="AD638" s="97">
        <f t="shared" si="814"/>
        <v>1000</v>
      </c>
      <c r="AE638" s="97">
        <f t="shared" si="810"/>
        <v>25</v>
      </c>
      <c r="AG638" s="97">
        <f t="shared" si="804"/>
        <v>2000</v>
      </c>
      <c r="AH638" s="97">
        <f t="shared" si="805"/>
        <v>50</v>
      </c>
      <c r="AJ638" s="97">
        <f>AJ639</f>
        <v>1000</v>
      </c>
      <c r="AK638" s="97">
        <f>AK639</f>
        <v>0</v>
      </c>
      <c r="AL638" s="97">
        <f>AL639</f>
        <v>0</v>
      </c>
      <c r="AM638" s="97">
        <f t="shared" si="815"/>
        <v>1000</v>
      </c>
      <c r="AN638" s="97">
        <f t="shared" si="811"/>
        <v>25</v>
      </c>
      <c r="AP638" s="97">
        <f>AP639</f>
        <v>1000</v>
      </c>
      <c r="AQ638" s="97">
        <f>AQ639</f>
        <v>0</v>
      </c>
      <c r="AR638" s="97">
        <f>AR639</f>
        <v>0</v>
      </c>
      <c r="AS638" s="97">
        <f t="shared" si="816"/>
        <v>1000</v>
      </c>
      <c r="AT638" s="97">
        <f t="shared" si="812"/>
        <v>25</v>
      </c>
      <c r="AV638" s="97">
        <f t="shared" si="817"/>
        <v>2000</v>
      </c>
      <c r="AW638" s="97">
        <f t="shared" si="806"/>
        <v>50</v>
      </c>
      <c r="AY638" s="97">
        <f t="shared" si="807"/>
        <v>4000</v>
      </c>
      <c r="AZ638" s="97">
        <f t="shared" si="808"/>
        <v>100</v>
      </c>
      <c r="BB638" s="97">
        <f t="shared" si="799"/>
        <v>0</v>
      </c>
      <c r="BC638" s="98">
        <f t="shared" si="800"/>
        <v>0</v>
      </c>
      <c r="BD638" s="97">
        <f t="shared" si="801"/>
        <v>4000</v>
      </c>
      <c r="BE638" s="483"/>
      <c r="BF638" s="90">
        <f t="shared" si="757"/>
        <v>0</v>
      </c>
    </row>
    <row r="639" spans="1:58" ht="30" customHeight="1" thickBot="1" x14ac:dyDescent="0.25">
      <c r="A639" s="12"/>
      <c r="B639" s="3"/>
      <c r="C639" s="3"/>
      <c r="D639" s="8"/>
      <c r="E639" s="7"/>
      <c r="F639" s="3"/>
      <c r="G639" s="4"/>
      <c r="H639" s="5"/>
      <c r="I639" s="6"/>
      <c r="J639" s="7"/>
      <c r="K639" s="59">
        <v>4</v>
      </c>
      <c r="L639" s="142"/>
      <c r="M639" s="8"/>
      <c r="N639" s="41" t="s">
        <v>67</v>
      </c>
      <c r="O639" s="45">
        <v>6000</v>
      </c>
      <c r="P639" s="98"/>
      <c r="Q639" s="98"/>
      <c r="R639" s="98"/>
      <c r="S639" s="98">
        <v>4000</v>
      </c>
      <c r="T639" s="98"/>
      <c r="U639" s="98">
        <v>0</v>
      </c>
      <c r="V639" s="98">
        <v>1000</v>
      </c>
      <c r="W639" s="98"/>
      <c r="X639" s="98">
        <f t="shared" si="813"/>
        <v>1000</v>
      </c>
      <c r="Y639" s="98">
        <f t="shared" si="803"/>
        <v>25</v>
      </c>
      <c r="AA639" s="98">
        <v>0</v>
      </c>
      <c r="AB639" s="98">
        <v>1000</v>
      </c>
      <c r="AC639" s="98">
        <v>0</v>
      </c>
      <c r="AD639" s="98">
        <f t="shared" si="814"/>
        <v>1000</v>
      </c>
      <c r="AE639" s="98">
        <f t="shared" si="810"/>
        <v>25</v>
      </c>
      <c r="AG639" s="98">
        <f t="shared" si="804"/>
        <v>2000</v>
      </c>
      <c r="AH639" s="98">
        <f t="shared" si="805"/>
        <v>50</v>
      </c>
      <c r="AJ639" s="98">
        <v>1000</v>
      </c>
      <c r="AK639" s="98">
        <v>0</v>
      </c>
      <c r="AL639" s="98">
        <v>0</v>
      </c>
      <c r="AM639" s="98">
        <f t="shared" si="815"/>
        <v>1000</v>
      </c>
      <c r="AN639" s="98">
        <f t="shared" si="811"/>
        <v>25</v>
      </c>
      <c r="AP639" s="98">
        <v>1000</v>
      </c>
      <c r="AQ639" s="98">
        <v>0</v>
      </c>
      <c r="AR639" s="98">
        <v>0</v>
      </c>
      <c r="AS639" s="98">
        <f t="shared" si="816"/>
        <v>1000</v>
      </c>
      <c r="AT639" s="98">
        <f t="shared" si="812"/>
        <v>25</v>
      </c>
      <c r="AV639" s="98">
        <f t="shared" si="817"/>
        <v>2000</v>
      </c>
      <c r="AW639" s="98">
        <f t="shared" si="806"/>
        <v>50</v>
      </c>
      <c r="AY639" s="98">
        <f t="shared" si="807"/>
        <v>4000</v>
      </c>
      <c r="AZ639" s="98">
        <f t="shared" si="808"/>
        <v>100</v>
      </c>
      <c r="BB639" s="98">
        <f t="shared" si="799"/>
        <v>0</v>
      </c>
      <c r="BC639" s="98">
        <f t="shared" si="800"/>
        <v>0</v>
      </c>
      <c r="BD639" s="98">
        <f t="shared" si="801"/>
        <v>4000</v>
      </c>
      <c r="BE639" s="483"/>
      <c r="BF639" s="90">
        <f t="shared" si="757"/>
        <v>0</v>
      </c>
    </row>
    <row r="640" spans="1:58" ht="30" hidden="1" customHeight="1" x14ac:dyDescent="0.2">
      <c r="A640" s="134"/>
      <c r="B640" s="135"/>
      <c r="C640" s="135"/>
      <c r="D640" s="136"/>
      <c r="E640" s="137"/>
      <c r="F640" s="135"/>
      <c r="G640" s="128"/>
      <c r="H640" s="129" t="s">
        <v>75</v>
      </c>
      <c r="I640" s="138"/>
      <c r="J640" s="139"/>
      <c r="K640" s="175"/>
      <c r="L640" s="150"/>
      <c r="M640" s="140"/>
      <c r="N640" s="130" t="s">
        <v>101</v>
      </c>
      <c r="O640" s="131">
        <v>10000</v>
      </c>
      <c r="P640" s="132">
        <f t="shared" ref="P640:S642" si="818">P641</f>
        <v>0</v>
      </c>
      <c r="Q640" s="204">
        <f t="shared" si="818"/>
        <v>0</v>
      </c>
      <c r="R640" s="205">
        <f t="shared" si="818"/>
        <v>0</v>
      </c>
      <c r="S640" s="132">
        <f t="shared" si="818"/>
        <v>0</v>
      </c>
      <c r="T640" s="132"/>
      <c r="U640" s="132">
        <f t="shared" ref="U640:W642" si="819">U641</f>
        <v>0</v>
      </c>
      <c r="V640" s="132">
        <f t="shared" si="819"/>
        <v>0</v>
      </c>
      <c r="W640" s="132">
        <f t="shared" si="819"/>
        <v>0</v>
      </c>
      <c r="X640" s="132">
        <f t="shared" ref="X640:X643" si="820">SUM(U640:W640)</f>
        <v>0</v>
      </c>
      <c r="Y640" s="132" t="e">
        <f t="shared" si="767"/>
        <v>#DIV/0!</v>
      </c>
      <c r="AA640" s="132">
        <f t="shared" ref="AA640:AC642" si="821">AA641</f>
        <v>0</v>
      </c>
      <c r="AB640" s="132">
        <f t="shared" si="821"/>
        <v>0</v>
      </c>
      <c r="AC640" s="132">
        <f t="shared" si="821"/>
        <v>0</v>
      </c>
      <c r="AD640" s="132">
        <f t="shared" ref="AD640:AD643" si="822">SUM(AA640:AC640)</f>
        <v>0</v>
      </c>
      <c r="AE640" s="132" t="e">
        <f t="shared" si="769"/>
        <v>#DIV/0!</v>
      </c>
      <c r="AG640" s="132">
        <f t="shared" si="770"/>
        <v>0</v>
      </c>
      <c r="AH640" s="132" t="e">
        <f t="shared" si="771"/>
        <v>#DIV/0!</v>
      </c>
      <c r="AJ640" s="132">
        <f t="shared" ref="AJ640:AL642" si="823">AJ641</f>
        <v>0</v>
      </c>
      <c r="AK640" s="132">
        <f t="shared" si="823"/>
        <v>0</v>
      </c>
      <c r="AL640" s="132">
        <f t="shared" si="823"/>
        <v>0</v>
      </c>
      <c r="AM640" s="132">
        <f t="shared" ref="AM640:AM643" si="824">SUM(AJ640:AL640)</f>
        <v>0</v>
      </c>
      <c r="AN640" s="132" t="e">
        <f t="shared" si="773"/>
        <v>#DIV/0!</v>
      </c>
      <c r="AP640" s="132">
        <f t="shared" ref="AP640:AR642" si="825">AP641</f>
        <v>0</v>
      </c>
      <c r="AQ640" s="132">
        <f t="shared" si="825"/>
        <v>0</v>
      </c>
      <c r="AR640" s="132">
        <f t="shared" si="825"/>
        <v>0</v>
      </c>
      <c r="AS640" s="132">
        <f t="shared" ref="AS640:AS643" si="826">SUM(AP640:AR640)</f>
        <v>0</v>
      </c>
      <c r="AT640" s="132" t="e">
        <f t="shared" si="775"/>
        <v>#DIV/0!</v>
      </c>
      <c r="AV640" s="132">
        <f t="shared" ref="AV640:AV651" si="827">AM640+AS640</f>
        <v>0</v>
      </c>
      <c r="AW640" s="132" t="e">
        <f>AV640/(S640/100)</f>
        <v>#DIV/0!</v>
      </c>
      <c r="AY640" s="132">
        <f>AG640+AV640</f>
        <v>0</v>
      </c>
      <c r="AZ640" s="358" t="e">
        <f>AY640/(S640/100)</f>
        <v>#DIV/0!</v>
      </c>
      <c r="BB640" s="131">
        <f>S640-AY640</f>
        <v>0</v>
      </c>
      <c r="BC640" s="132" t="e">
        <f>BB640/(P640/100)</f>
        <v>#DIV/0!</v>
      </c>
      <c r="BD640" s="132">
        <f>S640-BB640</f>
        <v>0</v>
      </c>
      <c r="BE640" s="483"/>
      <c r="BF640" s="90">
        <f t="shared" si="757"/>
        <v>0</v>
      </c>
    </row>
    <row r="641" spans="1:58" ht="30" hidden="1" customHeight="1" x14ac:dyDescent="0.2">
      <c r="A641" s="12"/>
      <c r="B641" s="3"/>
      <c r="C641" s="3"/>
      <c r="D641" s="8"/>
      <c r="E641" s="7"/>
      <c r="F641" s="3"/>
      <c r="G641" s="4"/>
      <c r="H641" s="5"/>
      <c r="I641" s="23">
        <v>2</v>
      </c>
      <c r="J641" s="7"/>
      <c r="K641" s="27"/>
      <c r="L641" s="142"/>
      <c r="M641" s="8"/>
      <c r="N641" s="30" t="s">
        <v>126</v>
      </c>
      <c r="O641" s="46">
        <v>10000</v>
      </c>
      <c r="P641" s="100">
        <f t="shared" si="818"/>
        <v>0</v>
      </c>
      <c r="Q641" s="100">
        <f t="shared" si="818"/>
        <v>0</v>
      </c>
      <c r="R641" s="100">
        <f t="shared" si="818"/>
        <v>0</v>
      </c>
      <c r="S641" s="100">
        <f t="shared" si="818"/>
        <v>0</v>
      </c>
      <c r="T641" s="100"/>
      <c r="U641" s="100">
        <f t="shared" si="819"/>
        <v>0</v>
      </c>
      <c r="V641" s="100">
        <f t="shared" si="819"/>
        <v>0</v>
      </c>
      <c r="W641" s="100">
        <f t="shared" si="819"/>
        <v>0</v>
      </c>
      <c r="X641" s="100">
        <f t="shared" si="820"/>
        <v>0</v>
      </c>
      <c r="Y641" s="100" t="e">
        <f t="shared" si="767"/>
        <v>#DIV/0!</v>
      </c>
      <c r="AA641" s="100">
        <f t="shared" si="821"/>
        <v>0</v>
      </c>
      <c r="AB641" s="100">
        <f t="shared" si="821"/>
        <v>0</v>
      </c>
      <c r="AC641" s="100">
        <f t="shared" si="821"/>
        <v>0</v>
      </c>
      <c r="AD641" s="100">
        <f t="shared" si="822"/>
        <v>0</v>
      </c>
      <c r="AE641" s="100" t="e">
        <f t="shared" si="769"/>
        <v>#DIV/0!</v>
      </c>
      <c r="AG641" s="100">
        <f t="shared" si="770"/>
        <v>0</v>
      </c>
      <c r="AH641" s="100" t="e">
        <f t="shared" si="771"/>
        <v>#DIV/0!</v>
      </c>
      <c r="AJ641" s="100">
        <f t="shared" si="823"/>
        <v>0</v>
      </c>
      <c r="AK641" s="100">
        <f t="shared" si="823"/>
        <v>0</v>
      </c>
      <c r="AL641" s="100">
        <f t="shared" si="823"/>
        <v>0</v>
      </c>
      <c r="AM641" s="100">
        <f t="shared" si="824"/>
        <v>0</v>
      </c>
      <c r="AN641" s="100" t="e">
        <f t="shared" si="773"/>
        <v>#DIV/0!</v>
      </c>
      <c r="AP641" s="100">
        <f t="shared" si="825"/>
        <v>0</v>
      </c>
      <c r="AQ641" s="100">
        <f t="shared" si="825"/>
        <v>0</v>
      </c>
      <c r="AR641" s="100">
        <f t="shared" si="825"/>
        <v>0</v>
      </c>
      <c r="AS641" s="100">
        <f t="shared" si="826"/>
        <v>0</v>
      </c>
      <c r="AT641" s="100" t="e">
        <f t="shared" si="775"/>
        <v>#DIV/0!</v>
      </c>
      <c r="AV641" s="100">
        <f t="shared" si="827"/>
        <v>0</v>
      </c>
      <c r="AW641" s="100" t="e">
        <f>AV641/(S641/100)</f>
        <v>#DIV/0!</v>
      </c>
      <c r="AY641" s="100">
        <f>AG641+AV641</f>
        <v>0</v>
      </c>
      <c r="AZ641" s="352" t="e">
        <f>AY641/(S641/100)</f>
        <v>#DIV/0!</v>
      </c>
      <c r="BB641" s="46">
        <f>S641-AY641</f>
        <v>0</v>
      </c>
      <c r="BC641" s="100" t="e">
        <f>BB641/(P641/100)</f>
        <v>#DIV/0!</v>
      </c>
      <c r="BD641" s="100">
        <f>S641-BB641</f>
        <v>0</v>
      </c>
      <c r="BE641" s="483"/>
      <c r="BF641" s="90">
        <f t="shared" si="757"/>
        <v>0</v>
      </c>
    </row>
    <row r="642" spans="1:58" ht="30" hidden="1" customHeight="1" x14ac:dyDescent="0.2">
      <c r="A642" s="12"/>
      <c r="B642" s="3"/>
      <c r="C642" s="3"/>
      <c r="D642" s="8"/>
      <c r="E642" s="7"/>
      <c r="F642" s="3"/>
      <c r="G642" s="4"/>
      <c r="H642" s="5"/>
      <c r="I642" s="6"/>
      <c r="J642" s="24" t="s">
        <v>74</v>
      </c>
      <c r="K642" s="27"/>
      <c r="L642" s="142"/>
      <c r="M642" s="8"/>
      <c r="N642" s="31" t="s">
        <v>24</v>
      </c>
      <c r="O642" s="44">
        <v>10000</v>
      </c>
      <c r="P642" s="97">
        <f t="shared" si="818"/>
        <v>0</v>
      </c>
      <c r="Q642" s="97">
        <f t="shared" si="818"/>
        <v>0</v>
      </c>
      <c r="R642" s="97">
        <f t="shared" si="818"/>
        <v>0</v>
      </c>
      <c r="S642" s="97">
        <f t="shared" si="818"/>
        <v>0</v>
      </c>
      <c r="T642" s="97"/>
      <c r="U642" s="97">
        <f t="shared" si="819"/>
        <v>0</v>
      </c>
      <c r="V642" s="97">
        <f t="shared" si="819"/>
        <v>0</v>
      </c>
      <c r="W642" s="97">
        <f t="shared" si="819"/>
        <v>0</v>
      </c>
      <c r="X642" s="97">
        <f t="shared" si="820"/>
        <v>0</v>
      </c>
      <c r="Y642" s="97" t="e">
        <f t="shared" si="767"/>
        <v>#DIV/0!</v>
      </c>
      <c r="AA642" s="97">
        <f t="shared" si="821"/>
        <v>0</v>
      </c>
      <c r="AB642" s="97">
        <f t="shared" si="821"/>
        <v>0</v>
      </c>
      <c r="AC642" s="97">
        <f t="shared" si="821"/>
        <v>0</v>
      </c>
      <c r="AD642" s="97">
        <f t="shared" si="822"/>
        <v>0</v>
      </c>
      <c r="AE642" s="97" t="e">
        <f t="shared" si="769"/>
        <v>#DIV/0!</v>
      </c>
      <c r="AG642" s="97">
        <f t="shared" si="770"/>
        <v>0</v>
      </c>
      <c r="AH642" s="97" t="e">
        <f t="shared" si="771"/>
        <v>#DIV/0!</v>
      </c>
      <c r="AJ642" s="97">
        <f t="shared" si="823"/>
        <v>0</v>
      </c>
      <c r="AK642" s="97">
        <f t="shared" si="823"/>
        <v>0</v>
      </c>
      <c r="AL642" s="97">
        <f t="shared" si="823"/>
        <v>0</v>
      </c>
      <c r="AM642" s="97">
        <f t="shared" si="824"/>
        <v>0</v>
      </c>
      <c r="AN642" s="97" t="e">
        <f t="shared" si="773"/>
        <v>#DIV/0!</v>
      </c>
      <c r="AP642" s="97">
        <f t="shared" si="825"/>
        <v>0</v>
      </c>
      <c r="AQ642" s="97">
        <f t="shared" si="825"/>
        <v>0</v>
      </c>
      <c r="AR642" s="97">
        <f t="shared" si="825"/>
        <v>0</v>
      </c>
      <c r="AS642" s="97">
        <f t="shared" si="826"/>
        <v>0</v>
      </c>
      <c r="AT642" s="97" t="e">
        <f t="shared" si="775"/>
        <v>#DIV/0!</v>
      </c>
      <c r="AV642" s="97">
        <f t="shared" si="827"/>
        <v>0</v>
      </c>
      <c r="AW642" s="97" t="e">
        <f>AV642/(S642/100)</f>
        <v>#DIV/0!</v>
      </c>
      <c r="AY642" s="97">
        <f>AG642+AV642</f>
        <v>0</v>
      </c>
      <c r="AZ642" s="350" t="e">
        <f>AY642/(S642/100)</f>
        <v>#DIV/0!</v>
      </c>
      <c r="BB642" s="44">
        <f>S642-AY642</f>
        <v>0</v>
      </c>
      <c r="BC642" s="97" t="e">
        <f>BB642/(P642/100)</f>
        <v>#DIV/0!</v>
      </c>
      <c r="BD642" s="97">
        <f>S642-BB642</f>
        <v>0</v>
      </c>
      <c r="BE642" s="483"/>
      <c r="BF642" s="90">
        <f t="shared" si="757"/>
        <v>0</v>
      </c>
    </row>
    <row r="643" spans="1:58" ht="30" hidden="1" customHeight="1" thickBot="1" x14ac:dyDescent="0.25">
      <c r="A643" s="12"/>
      <c r="B643" s="3"/>
      <c r="C643" s="3"/>
      <c r="D643" s="8"/>
      <c r="E643" s="7"/>
      <c r="F643" s="3"/>
      <c r="G643" s="4"/>
      <c r="H643" s="5"/>
      <c r="I643" s="6"/>
      <c r="J643" s="7"/>
      <c r="K643" s="59">
        <v>1</v>
      </c>
      <c r="L643" s="142"/>
      <c r="M643" s="8"/>
      <c r="N643" s="41" t="s">
        <v>31</v>
      </c>
      <c r="O643" s="45">
        <v>10000</v>
      </c>
      <c r="P643" s="98"/>
      <c r="Q643" s="98"/>
      <c r="R643" s="98"/>
      <c r="S643" s="98"/>
      <c r="T643" s="98"/>
      <c r="U643" s="98"/>
      <c r="V643" s="98"/>
      <c r="W643" s="98"/>
      <c r="X643" s="98">
        <f t="shared" si="820"/>
        <v>0</v>
      </c>
      <c r="Y643" s="98" t="e">
        <f t="shared" si="767"/>
        <v>#DIV/0!</v>
      </c>
      <c r="AA643" s="98"/>
      <c r="AB643" s="98"/>
      <c r="AC643" s="98"/>
      <c r="AD643" s="98">
        <f t="shared" si="822"/>
        <v>0</v>
      </c>
      <c r="AE643" s="98" t="e">
        <f t="shared" si="769"/>
        <v>#DIV/0!</v>
      </c>
      <c r="AG643" s="98">
        <f t="shared" si="770"/>
        <v>0</v>
      </c>
      <c r="AH643" s="98" t="e">
        <f t="shared" si="771"/>
        <v>#DIV/0!</v>
      </c>
      <c r="AJ643" s="98"/>
      <c r="AK643" s="98"/>
      <c r="AL643" s="98"/>
      <c r="AM643" s="98">
        <f t="shared" si="824"/>
        <v>0</v>
      </c>
      <c r="AN643" s="98" t="e">
        <f t="shared" si="773"/>
        <v>#DIV/0!</v>
      </c>
      <c r="AP643" s="98"/>
      <c r="AQ643" s="98"/>
      <c r="AR643" s="98"/>
      <c r="AS643" s="98">
        <f t="shared" si="826"/>
        <v>0</v>
      </c>
      <c r="AT643" s="98" t="e">
        <f t="shared" si="775"/>
        <v>#DIV/0!</v>
      </c>
      <c r="AV643" s="98">
        <f t="shared" si="827"/>
        <v>0</v>
      </c>
      <c r="AW643" s="98" t="e">
        <f>AV643/(S643/100)</f>
        <v>#DIV/0!</v>
      </c>
      <c r="AY643" s="98">
        <f>AG643+AV643</f>
        <v>0</v>
      </c>
      <c r="AZ643" s="353" t="e">
        <f>AY643/(S643/100)</f>
        <v>#DIV/0!</v>
      </c>
      <c r="BB643" s="98">
        <f>S643-AY643</f>
        <v>0</v>
      </c>
      <c r="BC643" s="98" t="e">
        <f>BB643/(P643/100)</f>
        <v>#DIV/0!</v>
      </c>
      <c r="BD643" s="98">
        <f>S643-BB643</f>
        <v>0</v>
      </c>
      <c r="BE643" s="483"/>
      <c r="BF643" s="90">
        <f t="shared" si="757"/>
        <v>0</v>
      </c>
    </row>
    <row r="644" spans="1:58" ht="30" customHeight="1" thickBot="1" x14ac:dyDescent="0.25">
      <c r="A644" s="266"/>
      <c r="B644" s="267"/>
      <c r="C644" s="267"/>
      <c r="D644" s="268"/>
      <c r="E644" s="269"/>
      <c r="F644" s="267"/>
      <c r="G644" s="270"/>
      <c r="H644" s="271" t="s">
        <v>164</v>
      </c>
      <c r="I644" s="272"/>
      <c r="J644" s="273"/>
      <c r="K644" s="274"/>
      <c r="L644" s="274"/>
      <c r="M644" s="275"/>
      <c r="N644" s="276" t="s">
        <v>165</v>
      </c>
      <c r="O644" s="276">
        <f>SUM(O645)</f>
        <v>0</v>
      </c>
      <c r="P644" s="276">
        <f>SUM(P645)</f>
        <v>0</v>
      </c>
      <c r="Q644" s="277">
        <f>SUM(Q645)</f>
        <v>0</v>
      </c>
      <c r="R644" s="278">
        <f>SUM(R645)</f>
        <v>0</v>
      </c>
      <c r="S644" s="276">
        <f>SUM(S645)</f>
        <v>34000</v>
      </c>
      <c r="T644" s="276"/>
      <c r="U644" s="276">
        <f>SUM(U645)</f>
        <v>3000</v>
      </c>
      <c r="V644" s="276">
        <f>SUM(V645)</f>
        <v>3000</v>
      </c>
      <c r="W644" s="276">
        <f>SUM(W645)</f>
        <v>1000</v>
      </c>
      <c r="X644" s="317">
        <f>U644+V644+W644</f>
        <v>7000</v>
      </c>
      <c r="Y644" s="50">
        <f t="shared" si="767"/>
        <v>20.588235294117649</v>
      </c>
      <c r="AA644" s="276">
        <f>SUM(AA645)</f>
        <v>3000</v>
      </c>
      <c r="AB644" s="276">
        <f>SUM(AB645)</f>
        <v>3000</v>
      </c>
      <c r="AC644" s="276">
        <f>SUM(AC645)</f>
        <v>3000</v>
      </c>
      <c r="AD644" s="276">
        <f t="shared" ref="AD644:AD651" si="828">AA644+AB644+AC644</f>
        <v>9000</v>
      </c>
      <c r="AE644" s="96">
        <f t="shared" si="769"/>
        <v>26.470588235294116</v>
      </c>
      <c r="AG644" s="276">
        <f t="shared" si="770"/>
        <v>16000</v>
      </c>
      <c r="AH644" s="97">
        <f t="shared" si="771"/>
        <v>47.058823529411768</v>
      </c>
      <c r="AJ644" s="276">
        <f>SUM(AJ645)</f>
        <v>4000</v>
      </c>
      <c r="AK644" s="276">
        <f>SUM(AK645)</f>
        <v>4000</v>
      </c>
      <c r="AL644" s="276">
        <f>SUM(AL645)</f>
        <v>3000</v>
      </c>
      <c r="AM644" s="276">
        <f t="shared" ref="AM644:AM651" si="829">AJ644+AK644+AL644</f>
        <v>11000</v>
      </c>
      <c r="AN644" s="96">
        <f t="shared" si="773"/>
        <v>32.352941176470587</v>
      </c>
      <c r="AP644" s="276">
        <f>SUM(AP645)</f>
        <v>4000</v>
      </c>
      <c r="AQ644" s="276">
        <f>SUM(AQ645)</f>
        <v>3000</v>
      </c>
      <c r="AR644" s="276">
        <f>SUM(AR645)</f>
        <v>0</v>
      </c>
      <c r="AS644" s="276">
        <f t="shared" ref="AS644:AS651" si="830">AP644+AQ644+AR644</f>
        <v>7000</v>
      </c>
      <c r="AT644" s="96">
        <f t="shared" si="775"/>
        <v>20.588235294117649</v>
      </c>
      <c r="AV644" s="276">
        <f t="shared" si="827"/>
        <v>18000</v>
      </c>
      <c r="AW644" s="50">
        <f t="shared" ref="AW644:AW651" si="831">AV644/(S644/100)</f>
        <v>52.941176470588232</v>
      </c>
      <c r="AY644" s="276">
        <f t="shared" ref="AY644:AY651" si="832">AG644+AV644</f>
        <v>34000</v>
      </c>
      <c r="AZ644" s="276">
        <f t="shared" ref="AZ644:AZ651" si="833">AY644/(S644/100)</f>
        <v>100</v>
      </c>
      <c r="BB644" s="502">
        <f t="shared" ref="BB644:BB651" si="834">S644-AY644</f>
        <v>0</v>
      </c>
      <c r="BC644" s="97">
        <f t="shared" ref="BC644:BC651" si="835">BB644/(S644/100)</f>
        <v>0</v>
      </c>
      <c r="BD644" s="276">
        <f t="shared" ref="BD644:BD651" si="836">S644-BB644</f>
        <v>34000</v>
      </c>
      <c r="BF644" s="90">
        <f t="shared" si="757"/>
        <v>0</v>
      </c>
    </row>
    <row r="645" spans="1:58" ht="30" customHeight="1" thickBot="1" x14ac:dyDescent="0.25">
      <c r="A645" s="279"/>
      <c r="B645" s="280"/>
      <c r="C645" s="280"/>
      <c r="D645" s="281"/>
      <c r="E645" s="282"/>
      <c r="F645" s="280"/>
      <c r="G645" s="283"/>
      <c r="H645" s="5"/>
      <c r="I645" s="23">
        <v>2</v>
      </c>
      <c r="J645" s="7"/>
      <c r="K645" s="3"/>
      <c r="L645" s="3"/>
      <c r="M645" s="8"/>
      <c r="N645" s="30" t="s">
        <v>126</v>
      </c>
      <c r="O645" s="30">
        <f>SUM(O646,O648)</f>
        <v>0</v>
      </c>
      <c r="P645" s="30">
        <f>SUM(P646,P648)</f>
        <v>0</v>
      </c>
      <c r="Q645" s="284">
        <f>SUM(Q646,Q648)</f>
        <v>0</v>
      </c>
      <c r="R645" s="285">
        <f>SUM(R646,R648)</f>
        <v>0</v>
      </c>
      <c r="S645" s="30">
        <f>SUM(S646,S648)</f>
        <v>34000</v>
      </c>
      <c r="T645" s="30"/>
      <c r="U645" s="30">
        <f>SUM(U646,U648)</f>
        <v>3000</v>
      </c>
      <c r="V645" s="30">
        <f>SUM(V646,V648)</f>
        <v>3000</v>
      </c>
      <c r="W645" s="30">
        <f>SUM(W646,W648)</f>
        <v>1000</v>
      </c>
      <c r="X645" s="30">
        <f>U645+V645+W645</f>
        <v>7000</v>
      </c>
      <c r="Y645" s="50">
        <f t="shared" si="767"/>
        <v>20.588235294117649</v>
      </c>
      <c r="AA645" s="30">
        <f>SUM(AA646,AA648)</f>
        <v>3000</v>
      </c>
      <c r="AB645" s="30">
        <f>SUM(AB646,AB648)</f>
        <v>3000</v>
      </c>
      <c r="AC645" s="30">
        <f>SUM(AC646,AC648)</f>
        <v>3000</v>
      </c>
      <c r="AD645" s="30">
        <f t="shared" si="828"/>
        <v>9000</v>
      </c>
      <c r="AE645" s="96">
        <f t="shared" si="769"/>
        <v>26.470588235294116</v>
      </c>
      <c r="AG645" s="30">
        <f t="shared" si="770"/>
        <v>16000</v>
      </c>
      <c r="AH645" s="97">
        <f t="shared" si="771"/>
        <v>47.058823529411768</v>
      </c>
      <c r="AJ645" s="30">
        <f>SUM(AJ646,AJ648)</f>
        <v>4000</v>
      </c>
      <c r="AK645" s="30">
        <f>SUM(AK646,AK648)</f>
        <v>4000</v>
      </c>
      <c r="AL645" s="30">
        <f>SUM(AL646,AL648)</f>
        <v>3000</v>
      </c>
      <c r="AM645" s="30">
        <f t="shared" si="829"/>
        <v>11000</v>
      </c>
      <c r="AN645" s="96">
        <f t="shared" si="773"/>
        <v>32.352941176470587</v>
      </c>
      <c r="AP645" s="30">
        <f>SUM(AP646,AP648)</f>
        <v>4000</v>
      </c>
      <c r="AQ645" s="30">
        <f>SUM(AQ646,AQ648)</f>
        <v>3000</v>
      </c>
      <c r="AR645" s="30">
        <f>SUM(AR646,AR648)</f>
        <v>0</v>
      </c>
      <c r="AS645" s="30">
        <f t="shared" si="830"/>
        <v>7000</v>
      </c>
      <c r="AT645" s="96">
        <f t="shared" si="775"/>
        <v>20.588235294117649</v>
      </c>
      <c r="AV645" s="30">
        <f t="shared" si="827"/>
        <v>18000</v>
      </c>
      <c r="AW645" s="50">
        <f t="shared" si="831"/>
        <v>52.941176470588232</v>
      </c>
      <c r="AY645" s="30">
        <f t="shared" si="832"/>
        <v>34000</v>
      </c>
      <c r="AZ645" s="30">
        <f t="shared" si="833"/>
        <v>100</v>
      </c>
      <c r="BB645" s="503">
        <f t="shared" si="834"/>
        <v>0</v>
      </c>
      <c r="BC645" s="97">
        <f t="shared" si="835"/>
        <v>0</v>
      </c>
      <c r="BD645" s="30">
        <f t="shared" si="836"/>
        <v>34000</v>
      </c>
      <c r="BF645" s="90">
        <f t="shared" si="757"/>
        <v>0</v>
      </c>
    </row>
    <row r="646" spans="1:58" ht="30" customHeight="1" thickBot="1" x14ac:dyDescent="0.25">
      <c r="A646" s="279"/>
      <c r="B646" s="280"/>
      <c r="C646" s="280"/>
      <c r="D646" s="281"/>
      <c r="E646" s="282"/>
      <c r="F646" s="280"/>
      <c r="G646" s="283"/>
      <c r="H646" s="19"/>
      <c r="I646" s="20"/>
      <c r="J646" s="24" t="s">
        <v>74</v>
      </c>
      <c r="K646" s="10"/>
      <c r="L646" s="10"/>
      <c r="M646" s="11"/>
      <c r="N646" s="31" t="s">
        <v>24</v>
      </c>
      <c r="O646" s="31">
        <f>SUM(O647)</f>
        <v>0</v>
      </c>
      <c r="P646" s="31">
        <f>SUM(P647)</f>
        <v>0</v>
      </c>
      <c r="Q646" s="252">
        <f>SUM(Q647)</f>
        <v>0</v>
      </c>
      <c r="R646" s="253">
        <f>SUM(R647)</f>
        <v>0</v>
      </c>
      <c r="S646" s="31">
        <f>SUM(S647)</f>
        <v>22000</v>
      </c>
      <c r="T646" s="31"/>
      <c r="U646" s="31">
        <f>SUM(U647)</f>
        <v>2000</v>
      </c>
      <c r="V646" s="31">
        <f>SUM(V647)</f>
        <v>1000</v>
      </c>
      <c r="W646" s="31">
        <f>SUM(W647)</f>
        <v>1000</v>
      </c>
      <c r="X646" s="31">
        <f>U646+V646+W646</f>
        <v>4000</v>
      </c>
      <c r="Y646" s="31"/>
      <c r="AA646" s="31">
        <f>SUM(AA647)</f>
        <v>0</v>
      </c>
      <c r="AB646" s="31">
        <f>SUM(AB647)</f>
        <v>2000</v>
      </c>
      <c r="AC646" s="31">
        <f>SUM(AC647)</f>
        <v>2000</v>
      </c>
      <c r="AD646" s="31">
        <f t="shared" si="828"/>
        <v>4000</v>
      </c>
      <c r="AE646" s="96">
        <f t="shared" si="769"/>
        <v>18.181818181818183</v>
      </c>
      <c r="AG646" s="31">
        <f t="shared" si="770"/>
        <v>8000</v>
      </c>
      <c r="AH646" s="97">
        <f t="shared" si="771"/>
        <v>36.363636363636367</v>
      </c>
      <c r="AJ646" s="31">
        <f>SUM(AJ647)</f>
        <v>3000</v>
      </c>
      <c r="AK646" s="31">
        <f>SUM(AK647)</f>
        <v>3000</v>
      </c>
      <c r="AL646" s="31">
        <f>SUM(AL647)</f>
        <v>3000</v>
      </c>
      <c r="AM646" s="31">
        <f t="shared" si="829"/>
        <v>9000</v>
      </c>
      <c r="AN646" s="96">
        <f t="shared" si="773"/>
        <v>40.909090909090907</v>
      </c>
      <c r="AP646" s="31">
        <f>SUM(AP647)</f>
        <v>3000</v>
      </c>
      <c r="AQ646" s="31">
        <f>SUM(AQ647)</f>
        <v>2000</v>
      </c>
      <c r="AR646" s="31">
        <f>SUM(AR647)</f>
        <v>0</v>
      </c>
      <c r="AS646" s="31">
        <f t="shared" si="830"/>
        <v>5000</v>
      </c>
      <c r="AT646" s="96">
        <f t="shared" si="775"/>
        <v>22.727272727272727</v>
      </c>
      <c r="AV646" s="31">
        <f t="shared" si="827"/>
        <v>14000</v>
      </c>
      <c r="AW646" s="31">
        <f t="shared" si="831"/>
        <v>63.636363636363633</v>
      </c>
      <c r="AY646" s="31">
        <f t="shared" si="832"/>
        <v>22000</v>
      </c>
      <c r="AZ646" s="31">
        <f t="shared" si="833"/>
        <v>100</v>
      </c>
      <c r="BB646" s="501">
        <f t="shared" si="834"/>
        <v>0</v>
      </c>
      <c r="BC646" s="97">
        <f t="shared" si="835"/>
        <v>0</v>
      </c>
      <c r="BD646" s="31">
        <f t="shared" si="836"/>
        <v>22000</v>
      </c>
      <c r="BF646" s="90">
        <f t="shared" si="757"/>
        <v>0</v>
      </c>
    </row>
    <row r="647" spans="1:58" ht="30" customHeight="1" thickBot="1" x14ac:dyDescent="0.25">
      <c r="A647" s="254"/>
      <c r="B647" s="255"/>
      <c r="C647" s="255"/>
      <c r="D647" s="256"/>
      <c r="E647" s="257"/>
      <c r="F647" s="255"/>
      <c r="G647" s="258"/>
      <c r="H647" s="259"/>
      <c r="I647" s="260"/>
      <c r="J647" s="257"/>
      <c r="K647" s="261" t="s">
        <v>5</v>
      </c>
      <c r="L647" s="262"/>
      <c r="M647" s="256"/>
      <c r="N647" s="263" t="s">
        <v>31</v>
      </c>
      <c r="O647" s="264">
        <v>0</v>
      </c>
      <c r="P647" s="265"/>
      <c r="Q647" s="265"/>
      <c r="R647" s="265"/>
      <c r="S647" s="51">
        <v>22000</v>
      </c>
      <c r="T647" s="265"/>
      <c r="U647" s="51">
        <v>2000</v>
      </c>
      <c r="V647" s="51">
        <v>1000</v>
      </c>
      <c r="W647" s="51">
        <v>1000</v>
      </c>
      <c r="X647" s="265">
        <f t="shared" ref="X647" si="837">U647+V647+W647</f>
        <v>4000</v>
      </c>
      <c r="Y647" s="265">
        <f t="shared" ref="Y647" si="838">X647/(S647/100)</f>
        <v>18.181818181818183</v>
      </c>
      <c r="AA647" s="51">
        <v>0</v>
      </c>
      <c r="AB647" s="51">
        <v>2000</v>
      </c>
      <c r="AC647" s="51">
        <v>2000</v>
      </c>
      <c r="AD647" s="265">
        <f t="shared" si="828"/>
        <v>4000</v>
      </c>
      <c r="AE647" s="96">
        <f t="shared" si="769"/>
        <v>18.181818181818183</v>
      </c>
      <c r="AG647" s="265">
        <f t="shared" si="770"/>
        <v>8000</v>
      </c>
      <c r="AH647" s="265">
        <f t="shared" si="771"/>
        <v>36.363636363636367</v>
      </c>
      <c r="AJ647" s="51">
        <v>3000</v>
      </c>
      <c r="AK647" s="51">
        <v>3000</v>
      </c>
      <c r="AL647" s="51">
        <v>3000</v>
      </c>
      <c r="AM647" s="265">
        <f t="shared" si="829"/>
        <v>9000</v>
      </c>
      <c r="AN647" s="96">
        <f t="shared" si="773"/>
        <v>40.909090909090907</v>
      </c>
      <c r="AP647" s="51">
        <v>3000</v>
      </c>
      <c r="AQ647" s="51">
        <v>2000</v>
      </c>
      <c r="AR647" s="51">
        <v>0</v>
      </c>
      <c r="AS647" s="265">
        <f t="shared" si="830"/>
        <v>5000</v>
      </c>
      <c r="AT647" s="96">
        <f t="shared" si="775"/>
        <v>22.727272727272727</v>
      </c>
      <c r="AV647" s="265">
        <f t="shared" si="827"/>
        <v>14000</v>
      </c>
      <c r="AW647" s="265">
        <f t="shared" si="831"/>
        <v>63.636363636363633</v>
      </c>
      <c r="AY647" s="265">
        <f t="shared" si="832"/>
        <v>22000</v>
      </c>
      <c r="AZ647" s="265">
        <f t="shared" si="833"/>
        <v>100</v>
      </c>
      <c r="BB647" s="265">
        <f t="shared" si="834"/>
        <v>0</v>
      </c>
      <c r="BC647" s="97">
        <f t="shared" si="835"/>
        <v>0</v>
      </c>
      <c r="BD647" s="265">
        <f t="shared" si="836"/>
        <v>22000</v>
      </c>
      <c r="BF647" s="90">
        <f t="shared" si="757"/>
        <v>0</v>
      </c>
    </row>
    <row r="648" spans="1:58" ht="30" customHeight="1" thickBot="1" x14ac:dyDescent="0.25">
      <c r="A648" s="279"/>
      <c r="B648" s="280"/>
      <c r="C648" s="280"/>
      <c r="D648" s="281"/>
      <c r="E648" s="282"/>
      <c r="F648" s="280"/>
      <c r="G648" s="283"/>
      <c r="H648" s="19"/>
      <c r="I648" s="20"/>
      <c r="J648" s="24" t="s">
        <v>69</v>
      </c>
      <c r="K648" s="10"/>
      <c r="L648" s="10"/>
      <c r="M648" s="11"/>
      <c r="N648" s="31" t="s">
        <v>16</v>
      </c>
      <c r="O648" s="31">
        <f>SUM(O649:O651)</f>
        <v>0</v>
      </c>
      <c r="P648" s="31">
        <f>SUM(P649:P651)</f>
        <v>0</v>
      </c>
      <c r="Q648" s="252">
        <f>SUM(Q649:Q651)</f>
        <v>0</v>
      </c>
      <c r="R648" s="253">
        <f>SUM(R649:R651)</f>
        <v>0</v>
      </c>
      <c r="S648" s="31">
        <f>SUM(S649:S651)</f>
        <v>12000</v>
      </c>
      <c r="T648" s="31"/>
      <c r="U648" s="31">
        <f>SUM(U649:U651)</f>
        <v>1000</v>
      </c>
      <c r="V648" s="31">
        <f>SUM(V649:V651)</f>
        <v>2000</v>
      </c>
      <c r="W648" s="31">
        <f>SUM(W649:W651)</f>
        <v>0</v>
      </c>
      <c r="X648" s="31">
        <f>SUM(X649:X651)</f>
        <v>3000</v>
      </c>
      <c r="Y648" s="265">
        <f t="shared" si="767"/>
        <v>25</v>
      </c>
      <c r="AA648" s="31">
        <f>SUM(AA649:AA651)</f>
        <v>3000</v>
      </c>
      <c r="AB648" s="31">
        <f>SUM(AB649:AB651)</f>
        <v>1000</v>
      </c>
      <c r="AC648" s="31">
        <f>SUM(AC649:AC651)</f>
        <v>1000</v>
      </c>
      <c r="AD648" s="31">
        <f t="shared" si="828"/>
        <v>5000</v>
      </c>
      <c r="AE648" s="96">
        <f t="shared" si="769"/>
        <v>41.666666666666664</v>
      </c>
      <c r="AG648" s="31">
        <f t="shared" si="770"/>
        <v>8000</v>
      </c>
      <c r="AH648" s="265">
        <f t="shared" si="771"/>
        <v>66.666666666666671</v>
      </c>
      <c r="AJ648" s="31">
        <f>SUM(AJ649:AJ651)</f>
        <v>1000</v>
      </c>
      <c r="AK648" s="31">
        <f>SUM(AK649:AK651)</f>
        <v>1000</v>
      </c>
      <c r="AL648" s="31">
        <f>SUM(AL649:AL651)</f>
        <v>0</v>
      </c>
      <c r="AM648" s="31">
        <f t="shared" si="829"/>
        <v>2000</v>
      </c>
      <c r="AN648" s="96">
        <f t="shared" si="773"/>
        <v>16.666666666666668</v>
      </c>
      <c r="AP648" s="31">
        <f>SUM(AP649:AP651)</f>
        <v>1000</v>
      </c>
      <c r="AQ648" s="31">
        <f>SUM(AQ649:AQ651)</f>
        <v>1000</v>
      </c>
      <c r="AR648" s="31">
        <f>SUM(AR649:AR651)</f>
        <v>0</v>
      </c>
      <c r="AS648" s="31">
        <f t="shared" si="830"/>
        <v>2000</v>
      </c>
      <c r="AT648" s="96">
        <f t="shared" si="775"/>
        <v>16.666666666666668</v>
      </c>
      <c r="AV648" s="31">
        <f t="shared" si="827"/>
        <v>4000</v>
      </c>
      <c r="AW648" s="265">
        <f t="shared" si="831"/>
        <v>33.333333333333336</v>
      </c>
      <c r="AY648" s="31">
        <f t="shared" si="832"/>
        <v>12000</v>
      </c>
      <c r="AZ648" s="265">
        <f t="shared" si="833"/>
        <v>100</v>
      </c>
      <c r="BB648" s="501">
        <f t="shared" si="834"/>
        <v>0</v>
      </c>
      <c r="BC648" s="97">
        <f t="shared" si="835"/>
        <v>0</v>
      </c>
      <c r="BD648" s="31">
        <f t="shared" si="836"/>
        <v>12000</v>
      </c>
      <c r="BF648" s="90">
        <f t="shared" si="757"/>
        <v>0</v>
      </c>
    </row>
    <row r="649" spans="1:58" ht="30" customHeight="1" thickBot="1" x14ac:dyDescent="0.25">
      <c r="A649" s="254"/>
      <c r="B649" s="255"/>
      <c r="C649" s="255"/>
      <c r="D649" s="256"/>
      <c r="E649" s="257"/>
      <c r="F649" s="255"/>
      <c r="G649" s="258"/>
      <c r="H649" s="259"/>
      <c r="I649" s="260"/>
      <c r="J649" s="257"/>
      <c r="K649" s="261">
        <v>2</v>
      </c>
      <c r="L649" s="262"/>
      <c r="M649" s="256"/>
      <c r="N649" s="263" t="s">
        <v>17</v>
      </c>
      <c r="O649" s="264">
        <v>0</v>
      </c>
      <c r="P649" s="265"/>
      <c r="Q649" s="265"/>
      <c r="R649" s="265"/>
      <c r="S649" s="265">
        <v>9000</v>
      </c>
      <c r="T649" s="265"/>
      <c r="U649" s="265">
        <v>1000</v>
      </c>
      <c r="V649" s="265">
        <v>1000</v>
      </c>
      <c r="W649" s="265">
        <v>0</v>
      </c>
      <c r="X649" s="265">
        <f>U649+V649+W649</f>
        <v>2000</v>
      </c>
      <c r="Y649" s="265">
        <f t="shared" si="767"/>
        <v>22.222222222222221</v>
      </c>
      <c r="AA649" s="265">
        <v>1000</v>
      </c>
      <c r="AB649" s="265">
        <v>1000</v>
      </c>
      <c r="AC649" s="265">
        <v>1000</v>
      </c>
      <c r="AD649" s="265">
        <f t="shared" si="828"/>
        <v>3000</v>
      </c>
      <c r="AE649" s="96">
        <f t="shared" si="769"/>
        <v>33.333333333333336</v>
      </c>
      <c r="AG649" s="265">
        <f t="shared" si="770"/>
        <v>5000</v>
      </c>
      <c r="AH649" s="265">
        <f t="shared" si="771"/>
        <v>55.555555555555557</v>
      </c>
      <c r="AJ649" s="265">
        <v>1000</v>
      </c>
      <c r="AK649" s="265">
        <v>1000</v>
      </c>
      <c r="AL649" s="265">
        <v>0</v>
      </c>
      <c r="AM649" s="265">
        <f t="shared" si="829"/>
        <v>2000</v>
      </c>
      <c r="AN649" s="96">
        <f t="shared" si="773"/>
        <v>22.222222222222221</v>
      </c>
      <c r="AP649" s="265">
        <v>1000</v>
      </c>
      <c r="AQ649" s="265">
        <v>1000</v>
      </c>
      <c r="AR649" s="265">
        <v>0</v>
      </c>
      <c r="AS649" s="265">
        <f t="shared" si="830"/>
        <v>2000</v>
      </c>
      <c r="AT649" s="96">
        <f t="shared" si="775"/>
        <v>22.222222222222221</v>
      </c>
      <c r="AV649" s="265">
        <f t="shared" si="827"/>
        <v>4000</v>
      </c>
      <c r="AW649" s="265">
        <f t="shared" si="831"/>
        <v>44.444444444444443</v>
      </c>
      <c r="AY649" s="265">
        <f t="shared" si="832"/>
        <v>9000</v>
      </c>
      <c r="AZ649" s="265">
        <f t="shared" si="833"/>
        <v>100</v>
      </c>
      <c r="BB649" s="265">
        <f t="shared" si="834"/>
        <v>0</v>
      </c>
      <c r="BC649" s="97">
        <f t="shared" si="835"/>
        <v>0</v>
      </c>
      <c r="BD649" s="265">
        <f t="shared" si="836"/>
        <v>9000</v>
      </c>
      <c r="BF649" s="90">
        <f t="shared" si="757"/>
        <v>0</v>
      </c>
    </row>
    <row r="650" spans="1:58" ht="30" customHeight="1" thickBot="1" x14ac:dyDescent="0.25">
      <c r="A650" s="254"/>
      <c r="B650" s="255"/>
      <c r="C650" s="255"/>
      <c r="D650" s="256"/>
      <c r="E650" s="257"/>
      <c r="F650" s="255"/>
      <c r="G650" s="258"/>
      <c r="H650" s="259"/>
      <c r="I650" s="260"/>
      <c r="J650" s="257"/>
      <c r="K650" s="261">
        <v>5</v>
      </c>
      <c r="L650" s="262"/>
      <c r="M650" s="256"/>
      <c r="N650" s="263" t="s">
        <v>19</v>
      </c>
      <c r="O650" s="264">
        <v>0</v>
      </c>
      <c r="P650" s="265"/>
      <c r="Q650" s="265"/>
      <c r="R650" s="265"/>
      <c r="S650" s="265">
        <v>2000</v>
      </c>
      <c r="T650" s="265"/>
      <c r="U650" s="265">
        <v>0</v>
      </c>
      <c r="V650" s="265">
        <v>0</v>
      </c>
      <c r="W650" s="265">
        <v>0</v>
      </c>
      <c r="X650" s="265">
        <f>U650+V650+W650</f>
        <v>0</v>
      </c>
      <c r="Y650" s="265">
        <f t="shared" si="767"/>
        <v>0</v>
      </c>
      <c r="AA650" s="265">
        <v>2000</v>
      </c>
      <c r="AB650" s="265">
        <v>0</v>
      </c>
      <c r="AC650" s="265">
        <v>0</v>
      </c>
      <c r="AD650" s="265">
        <f t="shared" si="828"/>
        <v>2000</v>
      </c>
      <c r="AE650" s="96">
        <f t="shared" si="769"/>
        <v>100</v>
      </c>
      <c r="AG650" s="265">
        <f t="shared" si="770"/>
        <v>2000</v>
      </c>
      <c r="AH650" s="265">
        <f t="shared" si="771"/>
        <v>100</v>
      </c>
      <c r="AJ650" s="265"/>
      <c r="AK650" s="265"/>
      <c r="AL650" s="265"/>
      <c r="AM650" s="265">
        <f t="shared" si="829"/>
        <v>0</v>
      </c>
      <c r="AN650" s="96">
        <f t="shared" si="773"/>
        <v>0</v>
      </c>
      <c r="AP650" s="265"/>
      <c r="AQ650" s="265"/>
      <c r="AR650" s="265"/>
      <c r="AS650" s="265">
        <f t="shared" si="830"/>
        <v>0</v>
      </c>
      <c r="AT650" s="96">
        <f t="shared" si="775"/>
        <v>0</v>
      </c>
      <c r="AV650" s="265">
        <f t="shared" si="827"/>
        <v>0</v>
      </c>
      <c r="AW650" s="265">
        <f t="shared" si="831"/>
        <v>0</v>
      </c>
      <c r="AY650" s="265">
        <f t="shared" si="832"/>
        <v>2000</v>
      </c>
      <c r="AZ650" s="265">
        <f t="shared" si="833"/>
        <v>100</v>
      </c>
      <c r="BB650" s="265">
        <f t="shared" si="834"/>
        <v>0</v>
      </c>
      <c r="BC650" s="97">
        <f t="shared" si="835"/>
        <v>0</v>
      </c>
      <c r="BD650" s="265">
        <f t="shared" si="836"/>
        <v>2000</v>
      </c>
      <c r="BF650" s="90">
        <f t="shared" si="757"/>
        <v>0</v>
      </c>
    </row>
    <row r="651" spans="1:58" ht="30" customHeight="1" x14ac:dyDescent="0.2">
      <c r="A651" s="254"/>
      <c r="B651" s="255"/>
      <c r="C651" s="255"/>
      <c r="D651" s="256"/>
      <c r="E651" s="257"/>
      <c r="F651" s="255"/>
      <c r="G651" s="258"/>
      <c r="H651" s="259"/>
      <c r="I651" s="260"/>
      <c r="J651" s="257"/>
      <c r="K651" s="261">
        <v>7</v>
      </c>
      <c r="L651" s="262"/>
      <c r="M651" s="256"/>
      <c r="N651" s="263" t="s">
        <v>110</v>
      </c>
      <c r="O651" s="264">
        <v>0</v>
      </c>
      <c r="P651" s="265"/>
      <c r="Q651" s="265"/>
      <c r="R651" s="265"/>
      <c r="S651" s="265">
        <v>1000</v>
      </c>
      <c r="T651" s="265"/>
      <c r="U651" s="265">
        <v>0</v>
      </c>
      <c r="V651" s="265">
        <v>1000</v>
      </c>
      <c r="W651" s="265">
        <v>0</v>
      </c>
      <c r="X651" s="265">
        <f>U651+V651+W651</f>
        <v>1000</v>
      </c>
      <c r="Y651" s="265">
        <f t="shared" si="767"/>
        <v>100</v>
      </c>
      <c r="AA651" s="265"/>
      <c r="AB651" s="265"/>
      <c r="AC651" s="265"/>
      <c r="AD651" s="265">
        <f t="shared" si="828"/>
        <v>0</v>
      </c>
      <c r="AE651" s="96">
        <f t="shared" si="769"/>
        <v>0</v>
      </c>
      <c r="AG651" s="265">
        <f t="shared" si="770"/>
        <v>1000</v>
      </c>
      <c r="AH651" s="265">
        <f t="shared" si="771"/>
        <v>100</v>
      </c>
      <c r="AJ651" s="265"/>
      <c r="AK651" s="265"/>
      <c r="AL651" s="265"/>
      <c r="AM651" s="265">
        <f t="shared" si="829"/>
        <v>0</v>
      </c>
      <c r="AN651" s="96">
        <f t="shared" si="773"/>
        <v>0</v>
      </c>
      <c r="AP651" s="265"/>
      <c r="AQ651" s="265"/>
      <c r="AR651" s="265"/>
      <c r="AS651" s="265">
        <f t="shared" si="830"/>
        <v>0</v>
      </c>
      <c r="AT651" s="96">
        <f t="shared" si="775"/>
        <v>0</v>
      </c>
      <c r="AV651" s="265">
        <f t="shared" si="827"/>
        <v>0</v>
      </c>
      <c r="AW651" s="265">
        <f t="shared" si="831"/>
        <v>0</v>
      </c>
      <c r="AY651" s="265">
        <f t="shared" si="832"/>
        <v>1000</v>
      </c>
      <c r="AZ651" s="265">
        <f t="shared" si="833"/>
        <v>100</v>
      </c>
      <c r="BB651" s="265">
        <f t="shared" si="834"/>
        <v>0</v>
      </c>
      <c r="BC651" s="97">
        <f t="shared" si="835"/>
        <v>0</v>
      </c>
      <c r="BD651" s="265">
        <f t="shared" si="836"/>
        <v>1000</v>
      </c>
      <c r="BF651" s="90">
        <f t="shared" si="757"/>
        <v>0</v>
      </c>
    </row>
    <row r="652" spans="1:58" ht="30" customHeight="1" x14ac:dyDescent="0.2">
      <c r="A652" s="12"/>
      <c r="B652" s="3"/>
      <c r="C652" s="13" t="s">
        <v>73</v>
      </c>
      <c r="D652" s="8"/>
      <c r="E652" s="7"/>
      <c r="F652" s="3"/>
      <c r="G652" s="4"/>
      <c r="H652" s="5"/>
      <c r="I652" s="6"/>
      <c r="J652" s="7"/>
      <c r="K652" s="27"/>
      <c r="L652" s="142"/>
      <c r="M652" s="8"/>
      <c r="N652" s="286" t="s">
        <v>132</v>
      </c>
      <c r="O652" s="287">
        <v>78213000</v>
      </c>
      <c r="P652" s="288">
        <f>P653+P698+P713+P801+P819+P836+P895+P910+P949+P964+P978</f>
        <v>0</v>
      </c>
      <c r="Q652" s="288">
        <f>Q653+Q698+Q713+Q801+Q819+Q836+Q895+Q910+Q949+Q964+Q978</f>
        <v>0</v>
      </c>
      <c r="R652" s="288">
        <f>R653+R698+R713+R801+R819+R836+R895+R910+R949+R964+R978</f>
        <v>0</v>
      </c>
      <c r="S652" s="288">
        <f>S653+S698+S713+S801+S819+S836+S895+S910+S949+S964+S978</f>
        <v>113392000</v>
      </c>
      <c r="T652" s="288"/>
      <c r="U652" s="288">
        <f>U653+U698+U713+U801+U819+U836+U895+U910+U949+U964+U978</f>
        <v>9121000</v>
      </c>
      <c r="V652" s="288">
        <f>V653+V698+V713+V801+V819+V836+V895+V910+V949+V964+V978</f>
        <v>5708000</v>
      </c>
      <c r="W652" s="288">
        <f>W653+W698+W713+W801+W819+W836+W895+W910+W949+W964+W978</f>
        <v>7324000</v>
      </c>
      <c r="X652" s="288">
        <f t="shared" si="766"/>
        <v>22153000</v>
      </c>
      <c r="Y652" s="288">
        <f t="shared" si="767"/>
        <v>19.536651615634259</v>
      </c>
      <c r="AA652" s="288">
        <f>AA653+AA698+AA713+AA801+AA819+AA836+AA895+AA910+AA949+AA964+AA978</f>
        <v>10163000</v>
      </c>
      <c r="AB652" s="288">
        <f>AB653+AB698+AB713+AB801+AB819+AB836+AB895+AB910+AB949+AB964+AB978</f>
        <v>10128000</v>
      </c>
      <c r="AC652" s="288">
        <f>AC653+AC698+AC713+AC801+AC819+AC836+AC895+AC910+AC949+AC964+AC978</f>
        <v>10133000</v>
      </c>
      <c r="AD652" s="288">
        <f t="shared" si="768"/>
        <v>30424000</v>
      </c>
      <c r="AE652" s="288">
        <f t="shared" si="769"/>
        <v>26.830816988852828</v>
      </c>
      <c r="AG652" s="288">
        <f t="shared" si="770"/>
        <v>52577000</v>
      </c>
      <c r="AH652" s="288">
        <f t="shared" si="771"/>
        <v>46.367468604487087</v>
      </c>
      <c r="AJ652" s="288">
        <f>AJ653+AJ698+AJ713+AJ801+AJ819+AJ836+AJ895+AJ910+AJ949+AJ964+AJ978</f>
        <v>11027000</v>
      </c>
      <c r="AK652" s="288">
        <f>AK653+AK698+AK713+AK801+AK819+AK836+AK895+AK910+AK949+AK964+AK978</f>
        <v>11008000</v>
      </c>
      <c r="AL652" s="288">
        <f>AL653+AL698+AL713+AL801+AL819+AL836+AL895+AL910+AL949+AL964+AL978</f>
        <v>11124000</v>
      </c>
      <c r="AM652" s="288">
        <f t="shared" si="772"/>
        <v>33159000</v>
      </c>
      <c r="AN652" s="288">
        <f t="shared" si="773"/>
        <v>29.242803725130521</v>
      </c>
      <c r="AP652" s="288">
        <f>AP653+AP698+AP713+AP801+AP819+AP836+AP895+AP910+AP949+AP964+AP978</f>
        <v>10281000</v>
      </c>
      <c r="AQ652" s="288">
        <f>AQ653+AQ698+AQ713+AQ801+AQ819+AQ836+AQ895+AQ910+AQ949+AQ964+AQ978</f>
        <v>8786000</v>
      </c>
      <c r="AR652" s="288">
        <f>AR653+AR698+AR713+AR801+AR819+AR836+AR895+AR910+AR949+AR964+AR978</f>
        <v>8589000</v>
      </c>
      <c r="AS652" s="288">
        <f t="shared" si="774"/>
        <v>27656000</v>
      </c>
      <c r="AT652" s="288">
        <f t="shared" si="775"/>
        <v>24.389727670382392</v>
      </c>
      <c r="AV652" s="288">
        <f>AV653+AV698+AV713+AV801+AV819+AV836+AV895+AV910+AV949+AV964+AV978</f>
        <v>60815000</v>
      </c>
      <c r="AW652" s="288">
        <f t="shared" si="777"/>
        <v>53.632531395512913</v>
      </c>
      <c r="AY652" s="288">
        <f>AY653+AY698+AY713+AY801+AY819+AY836+AY895+AY910+AY949+AY964+AY978</f>
        <v>113392000</v>
      </c>
      <c r="AZ652" s="288">
        <f t="shared" si="779"/>
        <v>100</v>
      </c>
      <c r="BB652" s="287">
        <f t="shared" ref="BB652:BB658" si="839">S652-AY652</f>
        <v>0</v>
      </c>
      <c r="BC652" s="288">
        <f t="shared" ref="BC652:BC658" si="840">BB652/(S652/100)</f>
        <v>0</v>
      </c>
      <c r="BD652" s="288">
        <f t="shared" ref="BD652:BD658" si="841">S652-BB652</f>
        <v>113392000</v>
      </c>
      <c r="BE652" s="483"/>
      <c r="BF652" s="90">
        <f t="shared" ref="BF652:BF715" si="842">S652-AY652</f>
        <v>0</v>
      </c>
    </row>
    <row r="653" spans="1:58" ht="30" customHeight="1" x14ac:dyDescent="0.2">
      <c r="A653" s="12"/>
      <c r="B653" s="3"/>
      <c r="C653" s="3"/>
      <c r="D653" s="14" t="s">
        <v>74</v>
      </c>
      <c r="E653" s="7"/>
      <c r="F653" s="3"/>
      <c r="G653" s="4"/>
      <c r="H653" s="5"/>
      <c r="I653" s="6"/>
      <c r="J653" s="7"/>
      <c r="K653" s="27"/>
      <c r="L653" s="142"/>
      <c r="M653" s="8"/>
      <c r="N653" s="195" t="s">
        <v>133</v>
      </c>
      <c r="O653" s="196">
        <v>3432000</v>
      </c>
      <c r="P653" s="197">
        <f>P654</f>
        <v>0</v>
      </c>
      <c r="Q653" s="197">
        <f>Q654</f>
        <v>0</v>
      </c>
      <c r="R653" s="197">
        <f>R654</f>
        <v>0</v>
      </c>
      <c r="S653" s="197">
        <f>S654</f>
        <v>3355000</v>
      </c>
      <c r="T653" s="197"/>
      <c r="U653" s="197">
        <f>U654</f>
        <v>294000</v>
      </c>
      <c r="V653" s="197">
        <f>V654</f>
        <v>130000</v>
      </c>
      <c r="W653" s="197">
        <f>W654</f>
        <v>141000</v>
      </c>
      <c r="X653" s="197">
        <f>X654</f>
        <v>565000</v>
      </c>
      <c r="Y653" s="197">
        <f t="shared" si="767"/>
        <v>16.840536512667661</v>
      </c>
      <c r="AA653" s="197">
        <f>AA654</f>
        <v>284000</v>
      </c>
      <c r="AB653" s="197">
        <f>AB654</f>
        <v>284000</v>
      </c>
      <c r="AC653" s="197">
        <f>AC654</f>
        <v>285000</v>
      </c>
      <c r="AD653" s="197">
        <f t="shared" si="768"/>
        <v>853000</v>
      </c>
      <c r="AE653" s="197">
        <f t="shared" si="769"/>
        <v>25.424739195230998</v>
      </c>
      <c r="AG653" s="197">
        <f t="shared" si="770"/>
        <v>1418000</v>
      </c>
      <c r="AH653" s="197">
        <f t="shared" si="771"/>
        <v>42.26527570789866</v>
      </c>
      <c r="AJ653" s="197">
        <f>AJ654</f>
        <v>369000</v>
      </c>
      <c r="AK653" s="197">
        <f>AK654</f>
        <v>365000</v>
      </c>
      <c r="AL653" s="197">
        <f>AL654</f>
        <v>365000</v>
      </c>
      <c r="AM653" s="197">
        <f t="shared" si="772"/>
        <v>1099000</v>
      </c>
      <c r="AN653" s="197">
        <f t="shared" si="773"/>
        <v>32.757078986587182</v>
      </c>
      <c r="AP653" s="197">
        <f>AP654</f>
        <v>299000</v>
      </c>
      <c r="AQ653" s="197">
        <f>AQ654</f>
        <v>295000</v>
      </c>
      <c r="AR653" s="197">
        <f>AR654</f>
        <v>244000</v>
      </c>
      <c r="AS653" s="197">
        <f t="shared" si="774"/>
        <v>838000</v>
      </c>
      <c r="AT653" s="197">
        <f t="shared" si="775"/>
        <v>24.977645305514159</v>
      </c>
      <c r="AV653" s="197">
        <f t="shared" si="776"/>
        <v>1937000</v>
      </c>
      <c r="AW653" s="197">
        <f t="shared" si="777"/>
        <v>57.73472429210134</v>
      </c>
      <c r="AY653" s="197">
        <f t="shared" si="778"/>
        <v>3355000</v>
      </c>
      <c r="AZ653" s="197">
        <f t="shared" si="779"/>
        <v>100</v>
      </c>
      <c r="BB653" s="196">
        <f t="shared" si="839"/>
        <v>0</v>
      </c>
      <c r="BC653" s="197">
        <f t="shared" si="840"/>
        <v>0</v>
      </c>
      <c r="BD653" s="197">
        <f t="shared" si="841"/>
        <v>3355000</v>
      </c>
      <c r="BE653" s="485"/>
      <c r="BF653" s="90">
        <f t="shared" si="842"/>
        <v>0</v>
      </c>
    </row>
    <row r="654" spans="1:58" ht="30" customHeight="1" x14ac:dyDescent="0.2">
      <c r="A654" s="12"/>
      <c r="B654" s="3"/>
      <c r="C654" s="3"/>
      <c r="D654" s="8"/>
      <c r="E654" s="1" t="s">
        <v>73</v>
      </c>
      <c r="F654" s="3"/>
      <c r="G654" s="4"/>
      <c r="H654" s="5"/>
      <c r="I654" s="6"/>
      <c r="J654" s="7"/>
      <c r="K654" s="27"/>
      <c r="L654" s="142"/>
      <c r="M654" s="8"/>
      <c r="N654" s="40" t="s">
        <v>14</v>
      </c>
      <c r="O654" s="43">
        <v>3432000</v>
      </c>
      <c r="P654" s="99">
        <f>P655+P675</f>
        <v>0</v>
      </c>
      <c r="Q654" s="99">
        <f>Q655+Q675</f>
        <v>0</v>
      </c>
      <c r="R654" s="99">
        <f>R655+R675</f>
        <v>0</v>
      </c>
      <c r="S654" s="99">
        <f>S655+S675</f>
        <v>3355000</v>
      </c>
      <c r="T654" s="99"/>
      <c r="U654" s="99">
        <f>U655+U675</f>
        <v>294000</v>
      </c>
      <c r="V654" s="99">
        <f>V655+V675</f>
        <v>130000</v>
      </c>
      <c r="W654" s="99">
        <f>W655+W675</f>
        <v>141000</v>
      </c>
      <c r="X654" s="99">
        <f t="shared" si="766"/>
        <v>565000</v>
      </c>
      <c r="Y654" s="99">
        <f t="shared" si="767"/>
        <v>16.840536512667661</v>
      </c>
      <c r="AA654" s="99">
        <f>AA655+AA675</f>
        <v>284000</v>
      </c>
      <c r="AB654" s="99">
        <f>AB655+AB675</f>
        <v>284000</v>
      </c>
      <c r="AC654" s="99">
        <f>AC655+AC675</f>
        <v>285000</v>
      </c>
      <c r="AD654" s="99">
        <f t="shared" si="768"/>
        <v>853000</v>
      </c>
      <c r="AE654" s="99">
        <f t="shared" si="769"/>
        <v>25.424739195230998</v>
      </c>
      <c r="AG654" s="99">
        <f t="shared" si="770"/>
        <v>1418000</v>
      </c>
      <c r="AH654" s="99">
        <f t="shared" si="771"/>
        <v>42.26527570789866</v>
      </c>
      <c r="AJ654" s="99">
        <f>AJ655+AJ675</f>
        <v>369000</v>
      </c>
      <c r="AK654" s="99">
        <f>AK655+AK675</f>
        <v>365000</v>
      </c>
      <c r="AL654" s="99">
        <f>AL655+AL675</f>
        <v>365000</v>
      </c>
      <c r="AM654" s="99">
        <f t="shared" si="772"/>
        <v>1099000</v>
      </c>
      <c r="AN654" s="99">
        <f t="shared" si="773"/>
        <v>32.757078986587182</v>
      </c>
      <c r="AP654" s="99">
        <f>AP655+AP675</f>
        <v>299000</v>
      </c>
      <c r="AQ654" s="99">
        <f>AQ655+AQ675</f>
        <v>295000</v>
      </c>
      <c r="AR654" s="99">
        <f>AR655+AR675</f>
        <v>244000</v>
      </c>
      <c r="AS654" s="99">
        <f t="shared" si="774"/>
        <v>838000</v>
      </c>
      <c r="AT654" s="99">
        <f t="shared" si="775"/>
        <v>24.977645305514159</v>
      </c>
      <c r="AV654" s="99">
        <f t="shared" si="776"/>
        <v>1937000</v>
      </c>
      <c r="AW654" s="99">
        <f t="shared" si="777"/>
        <v>57.73472429210134</v>
      </c>
      <c r="AY654" s="99">
        <f t="shared" si="778"/>
        <v>3355000</v>
      </c>
      <c r="AZ654" s="99">
        <f t="shared" si="779"/>
        <v>100</v>
      </c>
      <c r="BB654" s="43">
        <f t="shared" si="839"/>
        <v>0</v>
      </c>
      <c r="BC654" s="99">
        <f t="shared" si="840"/>
        <v>0</v>
      </c>
      <c r="BD654" s="99">
        <f t="shared" si="841"/>
        <v>3355000</v>
      </c>
      <c r="BE654" s="483"/>
      <c r="BF654" s="90">
        <f t="shared" si="842"/>
        <v>0</v>
      </c>
    </row>
    <row r="655" spans="1:58" ht="30" customHeight="1" x14ac:dyDescent="0.2">
      <c r="A655" s="12"/>
      <c r="B655" s="3"/>
      <c r="C655" s="3"/>
      <c r="D655" s="8"/>
      <c r="E655" s="7"/>
      <c r="F655" s="17">
        <v>8</v>
      </c>
      <c r="G655" s="4"/>
      <c r="H655" s="5"/>
      <c r="I655" s="6"/>
      <c r="J655" s="7"/>
      <c r="K655" s="27"/>
      <c r="L655" s="142"/>
      <c r="M655" s="8"/>
      <c r="N655" s="31" t="s">
        <v>15</v>
      </c>
      <c r="O655" s="44">
        <v>2931000</v>
      </c>
      <c r="P655" s="97">
        <f>P656</f>
        <v>0</v>
      </c>
      <c r="Q655" s="97">
        <f>Q656</f>
        <v>0</v>
      </c>
      <c r="R655" s="97">
        <f>R656</f>
        <v>0</v>
      </c>
      <c r="S655" s="97">
        <f>S656</f>
        <v>2804000</v>
      </c>
      <c r="T655" s="97"/>
      <c r="U655" s="97">
        <f>U656</f>
        <v>222000</v>
      </c>
      <c r="V655" s="97">
        <f>V656</f>
        <v>97000</v>
      </c>
      <c r="W655" s="97">
        <f>W656</f>
        <v>106000</v>
      </c>
      <c r="X655" s="97">
        <f t="shared" si="766"/>
        <v>425000</v>
      </c>
      <c r="Y655" s="97">
        <f t="shared" si="767"/>
        <v>15.156918687589158</v>
      </c>
      <c r="AA655" s="97">
        <f>AA656</f>
        <v>234000</v>
      </c>
      <c r="AB655" s="97">
        <f>AB656</f>
        <v>234000</v>
      </c>
      <c r="AC655" s="97">
        <f>AC656</f>
        <v>235000</v>
      </c>
      <c r="AD655" s="97">
        <f t="shared" si="768"/>
        <v>703000</v>
      </c>
      <c r="AE655" s="97">
        <f t="shared" si="769"/>
        <v>25.071326676176891</v>
      </c>
      <c r="AG655" s="97">
        <f t="shared" si="770"/>
        <v>1128000</v>
      </c>
      <c r="AH655" s="97">
        <f t="shared" si="771"/>
        <v>40.22824536376605</v>
      </c>
      <c r="AJ655" s="97">
        <f>AJ656</f>
        <v>313000</v>
      </c>
      <c r="AK655" s="97">
        <f>AK656</f>
        <v>313000</v>
      </c>
      <c r="AL655" s="97">
        <f>AL656</f>
        <v>313000</v>
      </c>
      <c r="AM655" s="97">
        <f t="shared" si="772"/>
        <v>939000</v>
      </c>
      <c r="AN655" s="97">
        <f t="shared" si="773"/>
        <v>33.487874465049927</v>
      </c>
      <c r="AP655" s="97">
        <f>AP656</f>
        <v>258000</v>
      </c>
      <c r="AQ655" s="97">
        <f>AQ656</f>
        <v>258000</v>
      </c>
      <c r="AR655" s="97">
        <f>AR656</f>
        <v>221000</v>
      </c>
      <c r="AS655" s="97">
        <f t="shared" si="774"/>
        <v>737000</v>
      </c>
      <c r="AT655" s="97">
        <f t="shared" si="775"/>
        <v>26.283880171184023</v>
      </c>
      <c r="AV655" s="97">
        <f t="shared" si="776"/>
        <v>1676000</v>
      </c>
      <c r="AW655" s="97">
        <f t="shared" si="777"/>
        <v>59.77175463623395</v>
      </c>
      <c r="AY655" s="97">
        <f>AY656</f>
        <v>2804000</v>
      </c>
      <c r="AZ655" s="97">
        <f t="shared" si="779"/>
        <v>100</v>
      </c>
      <c r="BB655" s="44">
        <f t="shared" si="839"/>
        <v>0</v>
      </c>
      <c r="BC655" s="97">
        <f t="shared" si="840"/>
        <v>0</v>
      </c>
      <c r="BD655" s="97">
        <f t="shared" si="841"/>
        <v>2804000</v>
      </c>
      <c r="BE655" s="483"/>
      <c r="BF655" s="90">
        <f t="shared" si="842"/>
        <v>0</v>
      </c>
    </row>
    <row r="656" spans="1:58" ht="30" customHeight="1" x14ac:dyDescent="0.2">
      <c r="A656" s="12"/>
      <c r="B656" s="3"/>
      <c r="C656" s="3"/>
      <c r="D656" s="8"/>
      <c r="E656" s="7"/>
      <c r="F656" s="3"/>
      <c r="G656" s="21">
        <v>8</v>
      </c>
      <c r="H656" s="22"/>
      <c r="I656" s="6"/>
      <c r="J656" s="7"/>
      <c r="K656" s="27"/>
      <c r="L656" s="142"/>
      <c r="M656" s="8"/>
      <c r="N656" s="31" t="s">
        <v>15</v>
      </c>
      <c r="O656" s="44">
        <v>2931000</v>
      </c>
      <c r="P656" s="97">
        <f>P657+P670</f>
        <v>0</v>
      </c>
      <c r="Q656" s="97">
        <f>Q657+Q670</f>
        <v>0</v>
      </c>
      <c r="R656" s="97">
        <f>R657+R670</f>
        <v>0</v>
      </c>
      <c r="S656" s="97">
        <f>S657+S670</f>
        <v>2804000</v>
      </c>
      <c r="T656" s="97"/>
      <c r="U656" s="97">
        <f>U657+U670</f>
        <v>222000</v>
      </c>
      <c r="V656" s="97">
        <f>V657+V670</f>
        <v>97000</v>
      </c>
      <c r="W656" s="97">
        <f>W657+W670</f>
        <v>106000</v>
      </c>
      <c r="X656" s="97">
        <f t="shared" si="766"/>
        <v>425000</v>
      </c>
      <c r="Y656" s="97">
        <f t="shared" si="767"/>
        <v>15.156918687589158</v>
      </c>
      <c r="AA656" s="97">
        <f>AA657+AA670</f>
        <v>234000</v>
      </c>
      <c r="AB656" s="97">
        <f>AB657+AB670</f>
        <v>234000</v>
      </c>
      <c r="AC656" s="97">
        <f>AC657+AC670</f>
        <v>235000</v>
      </c>
      <c r="AD656" s="97">
        <f t="shared" si="768"/>
        <v>703000</v>
      </c>
      <c r="AE656" s="97">
        <f t="shared" si="769"/>
        <v>25.071326676176891</v>
      </c>
      <c r="AG656" s="97">
        <f t="shared" si="770"/>
        <v>1128000</v>
      </c>
      <c r="AH656" s="97">
        <f t="shared" si="771"/>
        <v>40.22824536376605</v>
      </c>
      <c r="AJ656" s="97">
        <f>AJ657+AJ670</f>
        <v>313000</v>
      </c>
      <c r="AK656" s="97">
        <f>AK657+AK670</f>
        <v>313000</v>
      </c>
      <c r="AL656" s="97">
        <f>AL657+AL670</f>
        <v>313000</v>
      </c>
      <c r="AM656" s="97">
        <f t="shared" si="772"/>
        <v>939000</v>
      </c>
      <c r="AN656" s="97">
        <f t="shared" si="773"/>
        <v>33.487874465049927</v>
      </c>
      <c r="AP656" s="97">
        <f>AP657+AP670</f>
        <v>258000</v>
      </c>
      <c r="AQ656" s="97">
        <f>AQ657+AQ670</f>
        <v>258000</v>
      </c>
      <c r="AR656" s="97">
        <f>AR657+AR670</f>
        <v>221000</v>
      </c>
      <c r="AS656" s="97">
        <f t="shared" si="774"/>
        <v>737000</v>
      </c>
      <c r="AT656" s="97">
        <f t="shared" si="775"/>
        <v>26.283880171184023</v>
      </c>
      <c r="AV656" s="97">
        <f t="shared" si="776"/>
        <v>1676000</v>
      </c>
      <c r="AW656" s="97">
        <f t="shared" si="777"/>
        <v>59.77175463623395</v>
      </c>
      <c r="AY656" s="97">
        <f>AY657+AY670</f>
        <v>2804000</v>
      </c>
      <c r="AZ656" s="97">
        <f t="shared" si="779"/>
        <v>100</v>
      </c>
      <c r="BB656" s="44">
        <f t="shared" si="839"/>
        <v>0</v>
      </c>
      <c r="BC656" s="97">
        <f t="shared" si="840"/>
        <v>0</v>
      </c>
      <c r="BD656" s="97">
        <f t="shared" si="841"/>
        <v>2804000</v>
      </c>
      <c r="BE656" s="483"/>
      <c r="BF656" s="90">
        <f t="shared" si="842"/>
        <v>0</v>
      </c>
    </row>
    <row r="657" spans="1:58" ht="30" customHeight="1" x14ac:dyDescent="0.2">
      <c r="A657" s="12"/>
      <c r="B657" s="3"/>
      <c r="C657" s="3"/>
      <c r="D657" s="8"/>
      <c r="E657" s="7"/>
      <c r="F657" s="3"/>
      <c r="G657" s="21"/>
      <c r="H657" s="92" t="s">
        <v>97</v>
      </c>
      <c r="I657" s="6"/>
      <c r="J657" s="7"/>
      <c r="K657" s="27"/>
      <c r="L657" s="142"/>
      <c r="M657" s="8"/>
      <c r="N657" s="31" t="s">
        <v>15</v>
      </c>
      <c r="O657" s="44">
        <v>2061000</v>
      </c>
      <c r="P657" s="97">
        <f>P658</f>
        <v>0</v>
      </c>
      <c r="Q657" s="97">
        <f>Q658</f>
        <v>0</v>
      </c>
      <c r="R657" s="97">
        <f>R658</f>
        <v>0</v>
      </c>
      <c r="S657" s="97">
        <f>S658</f>
        <v>1823000</v>
      </c>
      <c r="T657" s="97"/>
      <c r="U657" s="97">
        <f>U658</f>
        <v>142000</v>
      </c>
      <c r="V657" s="97">
        <f>V658</f>
        <v>60000</v>
      </c>
      <c r="W657" s="97">
        <f>W658</f>
        <v>71000</v>
      </c>
      <c r="X657" s="97">
        <f t="shared" si="766"/>
        <v>273000</v>
      </c>
      <c r="Y657" s="97">
        <f t="shared" si="767"/>
        <v>14.975315414152496</v>
      </c>
      <c r="AA657" s="97">
        <f>AA658</f>
        <v>151000</v>
      </c>
      <c r="AB657" s="97">
        <f>AB658</f>
        <v>151000</v>
      </c>
      <c r="AC657" s="97">
        <f>AC658</f>
        <v>152000</v>
      </c>
      <c r="AD657" s="97">
        <f t="shared" si="768"/>
        <v>454000</v>
      </c>
      <c r="AE657" s="97">
        <f t="shared" si="769"/>
        <v>24.904004388370819</v>
      </c>
      <c r="AG657" s="97">
        <f>AG658</f>
        <v>727000</v>
      </c>
      <c r="AH657" s="97">
        <f t="shared" si="771"/>
        <v>39.879319802523312</v>
      </c>
      <c r="AJ657" s="97">
        <f>AJ658</f>
        <v>204000</v>
      </c>
      <c r="AK657" s="97">
        <f>AK658</f>
        <v>204000</v>
      </c>
      <c r="AL657" s="97">
        <f>AL658</f>
        <v>204000</v>
      </c>
      <c r="AM657" s="97">
        <f t="shared" si="772"/>
        <v>612000</v>
      </c>
      <c r="AN657" s="97">
        <f t="shared" si="773"/>
        <v>33.571036752605593</v>
      </c>
      <c r="AP657" s="97">
        <f>AP658</f>
        <v>168000</v>
      </c>
      <c r="AQ657" s="97">
        <f>AQ658</f>
        <v>168000</v>
      </c>
      <c r="AR657" s="97">
        <f>AR1299+AR658+AR989+AR1045+AR1243</f>
        <v>148000</v>
      </c>
      <c r="AS657" s="97">
        <f t="shared" si="774"/>
        <v>484000</v>
      </c>
      <c r="AT657" s="97">
        <f t="shared" si="775"/>
        <v>26.549643444871091</v>
      </c>
      <c r="AV657" s="97">
        <f t="shared" si="776"/>
        <v>1096000</v>
      </c>
      <c r="AW657" s="97">
        <f t="shared" si="777"/>
        <v>60.120680197476688</v>
      </c>
      <c r="AY657" s="97">
        <f t="shared" si="778"/>
        <v>1823000</v>
      </c>
      <c r="AZ657" s="97">
        <f t="shared" si="779"/>
        <v>100</v>
      </c>
      <c r="BB657" s="44">
        <f t="shared" si="839"/>
        <v>0</v>
      </c>
      <c r="BC657" s="97">
        <f t="shared" si="840"/>
        <v>0</v>
      </c>
      <c r="BD657" s="97">
        <f t="shared" si="841"/>
        <v>1823000</v>
      </c>
      <c r="BE657" s="483"/>
      <c r="BF657" s="90">
        <f t="shared" si="842"/>
        <v>0</v>
      </c>
    </row>
    <row r="658" spans="1:58" ht="30" customHeight="1" x14ac:dyDescent="0.2">
      <c r="A658" s="12"/>
      <c r="B658" s="3"/>
      <c r="C658" s="3"/>
      <c r="D658" s="8"/>
      <c r="E658" s="7"/>
      <c r="F658" s="3"/>
      <c r="G658" s="4"/>
      <c r="H658" s="5"/>
      <c r="I658" s="23">
        <v>2</v>
      </c>
      <c r="J658" s="7"/>
      <c r="K658" s="27"/>
      <c r="L658" s="142"/>
      <c r="M658" s="8"/>
      <c r="N658" s="30" t="s">
        <v>126</v>
      </c>
      <c r="O658" s="46">
        <v>2061000</v>
      </c>
      <c r="P658" s="100">
        <f>P659+P664</f>
        <v>0</v>
      </c>
      <c r="Q658" s="100">
        <f>Q659+Q664</f>
        <v>0</v>
      </c>
      <c r="R658" s="100">
        <f>R659+R664</f>
        <v>0</v>
      </c>
      <c r="S658" s="100">
        <f>S659+S664</f>
        <v>1823000</v>
      </c>
      <c r="T658" s="100"/>
      <c r="U658" s="100">
        <f>U659+U664</f>
        <v>142000</v>
      </c>
      <c r="V658" s="100">
        <f>V659+V664</f>
        <v>60000</v>
      </c>
      <c r="W658" s="100">
        <f>W659+W664</f>
        <v>71000</v>
      </c>
      <c r="X658" s="100">
        <f t="shared" si="766"/>
        <v>273000</v>
      </c>
      <c r="Y658" s="100">
        <f t="shared" si="767"/>
        <v>14.975315414152496</v>
      </c>
      <c r="AA658" s="100">
        <f>AA659+AA664</f>
        <v>151000</v>
      </c>
      <c r="AB658" s="100">
        <f>AB659+AB664</f>
        <v>151000</v>
      </c>
      <c r="AC658" s="100">
        <f>AC659+AC664</f>
        <v>152000</v>
      </c>
      <c r="AD658" s="100">
        <f t="shared" si="768"/>
        <v>454000</v>
      </c>
      <c r="AE658" s="100">
        <f t="shared" si="769"/>
        <v>24.904004388370819</v>
      </c>
      <c r="AG658" s="100">
        <f t="shared" si="770"/>
        <v>727000</v>
      </c>
      <c r="AH658" s="100">
        <f t="shared" si="771"/>
        <v>39.879319802523312</v>
      </c>
      <c r="AJ658" s="100">
        <f>AJ659+AJ664</f>
        <v>204000</v>
      </c>
      <c r="AK658" s="100">
        <f>AK659+AK664</f>
        <v>204000</v>
      </c>
      <c r="AL658" s="100">
        <f>AL659+AL664</f>
        <v>204000</v>
      </c>
      <c r="AM658" s="100">
        <f t="shared" si="772"/>
        <v>612000</v>
      </c>
      <c r="AN658" s="100">
        <f t="shared" si="773"/>
        <v>33.571036752605593</v>
      </c>
      <c r="AP658" s="100">
        <f>AP659+AP664</f>
        <v>168000</v>
      </c>
      <c r="AQ658" s="100">
        <f>AQ659+AQ664</f>
        <v>168000</v>
      </c>
      <c r="AR658" s="100">
        <f>AR659+AR664</f>
        <v>148000</v>
      </c>
      <c r="AS658" s="100">
        <f t="shared" si="774"/>
        <v>484000</v>
      </c>
      <c r="AT658" s="100">
        <f t="shared" si="775"/>
        <v>26.549643444871091</v>
      </c>
      <c r="AV658" s="100">
        <f t="shared" si="776"/>
        <v>1096000</v>
      </c>
      <c r="AW658" s="100">
        <f t="shared" si="777"/>
        <v>60.120680197476688</v>
      </c>
      <c r="AY658" s="100">
        <f t="shared" si="778"/>
        <v>1823000</v>
      </c>
      <c r="AZ658" s="100">
        <f t="shared" si="779"/>
        <v>100</v>
      </c>
      <c r="BB658" s="46">
        <f t="shared" si="839"/>
        <v>0</v>
      </c>
      <c r="BC658" s="100">
        <f t="shared" si="840"/>
        <v>0</v>
      </c>
      <c r="BD658" s="100">
        <f t="shared" si="841"/>
        <v>1823000</v>
      </c>
      <c r="BE658" s="483"/>
      <c r="BF658" s="90">
        <f t="shared" si="842"/>
        <v>0</v>
      </c>
    </row>
    <row r="659" spans="1:58" ht="30" customHeight="1" x14ac:dyDescent="0.2">
      <c r="A659" s="12"/>
      <c r="B659" s="3"/>
      <c r="C659" s="3"/>
      <c r="D659" s="8"/>
      <c r="E659" s="7"/>
      <c r="F659" s="3"/>
      <c r="G659" s="4"/>
      <c r="H659" s="5"/>
      <c r="I659" s="6"/>
      <c r="J659" s="24" t="s">
        <v>69</v>
      </c>
      <c r="K659" s="27"/>
      <c r="L659" s="142"/>
      <c r="M659" s="8"/>
      <c r="N659" s="31" t="s">
        <v>16</v>
      </c>
      <c r="O659" s="44">
        <v>1961000</v>
      </c>
      <c r="P659" s="97">
        <f>P660+P661+P662+P663</f>
        <v>0</v>
      </c>
      <c r="Q659" s="97">
        <f t="shared" ref="Q659:V659" si="843">Q660+Q661+Q662+Q663</f>
        <v>0</v>
      </c>
      <c r="R659" s="97">
        <f t="shared" si="843"/>
        <v>0</v>
      </c>
      <c r="S659" s="97">
        <f>S660+S661+S662+S663</f>
        <v>1813000</v>
      </c>
      <c r="T659" s="97"/>
      <c r="U659" s="97">
        <f t="shared" si="843"/>
        <v>142000</v>
      </c>
      <c r="V659" s="97">
        <f t="shared" si="843"/>
        <v>60000</v>
      </c>
      <c r="W659" s="97">
        <f>W660+W661+W662+W663</f>
        <v>61000</v>
      </c>
      <c r="X659" s="97">
        <f t="shared" si="766"/>
        <v>263000</v>
      </c>
      <c r="Y659" s="97">
        <f t="shared" si="767"/>
        <v>14.50634307777165</v>
      </c>
      <c r="AA659" s="97">
        <f>AA660+AA661+AA662+AA663</f>
        <v>151000</v>
      </c>
      <c r="AB659" s="97">
        <f>AB660+AB661+AB662+AB663</f>
        <v>151000</v>
      </c>
      <c r="AC659" s="97">
        <f>AC660+AC661+AC662+AC663</f>
        <v>152000</v>
      </c>
      <c r="AD659" s="97">
        <f t="shared" si="768"/>
        <v>454000</v>
      </c>
      <c r="AE659" s="97">
        <f t="shared" si="769"/>
        <v>25.041367898510757</v>
      </c>
      <c r="AG659" s="97">
        <f t="shared" si="770"/>
        <v>717000</v>
      </c>
      <c r="AH659" s="97">
        <f t="shared" si="771"/>
        <v>39.547710976282403</v>
      </c>
      <c r="AJ659" s="97">
        <f>AJ660+AJ661+AJ662+AJ663</f>
        <v>204000</v>
      </c>
      <c r="AK659" s="97">
        <f>AK660+AK661+AK662+AK663</f>
        <v>204000</v>
      </c>
      <c r="AL659" s="97">
        <f>AL660+AL661+AL662+AL663</f>
        <v>204000</v>
      </c>
      <c r="AM659" s="97">
        <f t="shared" si="772"/>
        <v>612000</v>
      </c>
      <c r="AN659" s="97">
        <f t="shared" si="773"/>
        <v>33.756205184776611</v>
      </c>
      <c r="AP659" s="97">
        <f>AP660+AP661+AP662+AP663</f>
        <v>168000</v>
      </c>
      <c r="AQ659" s="97">
        <f>AQ660+AQ661+AQ662+AQ663</f>
        <v>168000</v>
      </c>
      <c r="AR659" s="97">
        <f>AR660+AR661+AR662+AR663</f>
        <v>148000</v>
      </c>
      <c r="AS659" s="97">
        <f t="shared" si="774"/>
        <v>484000</v>
      </c>
      <c r="AT659" s="97">
        <f t="shared" si="775"/>
        <v>26.696083838940982</v>
      </c>
      <c r="AV659" s="97">
        <f t="shared" si="776"/>
        <v>1096000</v>
      </c>
      <c r="AW659" s="97">
        <f t="shared" si="777"/>
        <v>60.452289023717597</v>
      </c>
      <c r="AY659" s="97">
        <f t="shared" si="778"/>
        <v>1813000</v>
      </c>
      <c r="AZ659" s="97">
        <f t="shared" si="779"/>
        <v>100</v>
      </c>
      <c r="BB659" s="44">
        <f t="shared" ref="BB659:BB688" si="844">S659-AY659</f>
        <v>0</v>
      </c>
      <c r="BC659" s="97">
        <f t="shared" ref="BC659:BC688" si="845">BB659/(S659/100)</f>
        <v>0</v>
      </c>
      <c r="BD659" s="97">
        <f t="shared" ref="BD659:BD688" si="846">S659-BB659</f>
        <v>1813000</v>
      </c>
      <c r="BE659" s="483"/>
      <c r="BF659" s="90">
        <f t="shared" si="842"/>
        <v>0</v>
      </c>
    </row>
    <row r="660" spans="1:58" ht="30" customHeight="1" x14ac:dyDescent="0.2">
      <c r="A660" s="12"/>
      <c r="B660" s="3"/>
      <c r="C660" s="3"/>
      <c r="D660" s="8"/>
      <c r="E660" s="7"/>
      <c r="F660" s="3"/>
      <c r="G660" s="4"/>
      <c r="H660" s="5"/>
      <c r="I660" s="6"/>
      <c r="J660" s="7"/>
      <c r="K660" s="59">
        <v>2</v>
      </c>
      <c r="L660" s="142"/>
      <c r="M660" s="8"/>
      <c r="N660" s="41" t="s">
        <v>17</v>
      </c>
      <c r="O660" s="45">
        <v>561000</v>
      </c>
      <c r="P660" s="98"/>
      <c r="Q660" s="98"/>
      <c r="R660" s="98"/>
      <c r="S660" s="98">
        <v>330000</v>
      </c>
      <c r="T660" s="98"/>
      <c r="U660" s="98">
        <v>25000</v>
      </c>
      <c r="V660" s="98">
        <v>10000</v>
      </c>
      <c r="W660" s="98">
        <v>11000</v>
      </c>
      <c r="X660" s="98">
        <f>U660+V660+W660</f>
        <v>46000</v>
      </c>
      <c r="Y660" s="98">
        <f>X660/(S660/100)</f>
        <v>13.939393939393939</v>
      </c>
      <c r="AA660" s="98">
        <v>28000</v>
      </c>
      <c r="AB660" s="98">
        <v>28000</v>
      </c>
      <c r="AC660" s="98">
        <v>28000</v>
      </c>
      <c r="AD660" s="98">
        <f>AA660+AB660+AC660</f>
        <v>84000</v>
      </c>
      <c r="AE660" s="98">
        <f>AD660/(S660/100)</f>
        <v>25.454545454545453</v>
      </c>
      <c r="AG660" s="98">
        <f>X660+AD660</f>
        <v>130000</v>
      </c>
      <c r="AH660" s="98">
        <f>AG660/(S660/100)</f>
        <v>39.393939393939391</v>
      </c>
      <c r="AJ660" s="98">
        <v>37000</v>
      </c>
      <c r="AK660" s="98">
        <v>37000</v>
      </c>
      <c r="AL660" s="98">
        <v>37000</v>
      </c>
      <c r="AM660" s="98">
        <f>AJ660+AK660+AL660</f>
        <v>111000</v>
      </c>
      <c r="AN660" s="98">
        <f>AM660/(S660/100)</f>
        <v>33.636363636363633</v>
      </c>
      <c r="AP660" s="98">
        <v>31000</v>
      </c>
      <c r="AQ660" s="98">
        <v>31000</v>
      </c>
      <c r="AR660" s="98">
        <v>27000</v>
      </c>
      <c r="AS660" s="98">
        <f>AP660+AQ660+AR660</f>
        <v>89000</v>
      </c>
      <c r="AT660" s="98">
        <f>AS660/(S660/100)</f>
        <v>26.969696969696969</v>
      </c>
      <c r="AV660" s="98">
        <f>AM660+AS660</f>
        <v>200000</v>
      </c>
      <c r="AW660" s="98">
        <f>AV660/(S660/100)</f>
        <v>60.606060606060609</v>
      </c>
      <c r="AY660" s="98">
        <f>AG660+AV660</f>
        <v>330000</v>
      </c>
      <c r="AZ660" s="98">
        <f>AY660/(S660/100)</f>
        <v>100</v>
      </c>
      <c r="BB660" s="98">
        <f t="shared" si="844"/>
        <v>0</v>
      </c>
      <c r="BC660" s="98">
        <f t="shared" si="845"/>
        <v>0</v>
      </c>
      <c r="BD660" s="98">
        <f t="shared" si="846"/>
        <v>330000</v>
      </c>
      <c r="BE660" s="483"/>
      <c r="BF660" s="90">
        <f t="shared" si="842"/>
        <v>0</v>
      </c>
    </row>
    <row r="661" spans="1:58" ht="30" customHeight="1" x14ac:dyDescent="0.2">
      <c r="A661" s="12"/>
      <c r="B661" s="3"/>
      <c r="C661" s="3"/>
      <c r="D661" s="8"/>
      <c r="E661" s="7"/>
      <c r="F661" s="3"/>
      <c r="G661" s="4"/>
      <c r="H661" s="5"/>
      <c r="I661" s="6"/>
      <c r="J661" s="7"/>
      <c r="K661" s="59">
        <v>3</v>
      </c>
      <c r="L661" s="142"/>
      <c r="M661" s="8"/>
      <c r="N661" s="41" t="s">
        <v>18</v>
      </c>
      <c r="O661" s="45">
        <v>450000</v>
      </c>
      <c r="P661" s="98"/>
      <c r="Q661" s="98"/>
      <c r="R661" s="98"/>
      <c r="S661" s="98">
        <v>442000</v>
      </c>
      <c r="T661" s="98"/>
      <c r="U661" s="98">
        <v>35000</v>
      </c>
      <c r="V661" s="98">
        <v>14000</v>
      </c>
      <c r="W661" s="98">
        <v>14000</v>
      </c>
      <c r="X661" s="98">
        <f>U661+V661+W661</f>
        <v>63000</v>
      </c>
      <c r="Y661" s="98">
        <f>X661/(S661/100)</f>
        <v>14.253393665158372</v>
      </c>
      <c r="AA661" s="98">
        <v>35000</v>
      </c>
      <c r="AB661" s="98">
        <v>35000</v>
      </c>
      <c r="AC661" s="98">
        <v>36000</v>
      </c>
      <c r="AD661" s="98">
        <f>AA661+AB661+AC661</f>
        <v>106000</v>
      </c>
      <c r="AE661" s="98">
        <f>AD661/(S661/100)</f>
        <v>23.981900452488688</v>
      </c>
      <c r="AG661" s="98">
        <f>X661+AD661</f>
        <v>169000</v>
      </c>
      <c r="AH661" s="98">
        <f>AG661/(S661/100)</f>
        <v>38.235294117647058</v>
      </c>
      <c r="AJ661" s="98">
        <v>51000</v>
      </c>
      <c r="AK661" s="98">
        <v>51000</v>
      </c>
      <c r="AL661" s="98">
        <v>51000</v>
      </c>
      <c r="AM661" s="98">
        <f>AJ661+AK661+AL661</f>
        <v>153000</v>
      </c>
      <c r="AN661" s="98">
        <f>AM661/(S661/100)</f>
        <v>34.615384615384613</v>
      </c>
      <c r="AP661" s="98">
        <v>42000</v>
      </c>
      <c r="AQ661" s="98">
        <v>42000</v>
      </c>
      <c r="AR661" s="98">
        <v>36000</v>
      </c>
      <c r="AS661" s="98">
        <f>AP661+AQ661+AR661</f>
        <v>120000</v>
      </c>
      <c r="AT661" s="98">
        <f>AS661/(S661/100)</f>
        <v>27.149321266968325</v>
      </c>
      <c r="AV661" s="98">
        <f>AM661+AS661</f>
        <v>273000</v>
      </c>
      <c r="AW661" s="98">
        <f>AV661/(S661/100)</f>
        <v>61.764705882352942</v>
      </c>
      <c r="AY661" s="98">
        <f>AG661+AV661</f>
        <v>442000</v>
      </c>
      <c r="AZ661" s="98">
        <f>AY661/(S661/100)</f>
        <v>100</v>
      </c>
      <c r="BB661" s="98">
        <f t="shared" si="844"/>
        <v>0</v>
      </c>
      <c r="BC661" s="98">
        <f t="shared" si="845"/>
        <v>0</v>
      </c>
      <c r="BD661" s="98">
        <f t="shared" si="846"/>
        <v>442000</v>
      </c>
      <c r="BE661" s="483"/>
      <c r="BF661" s="90">
        <f t="shared" si="842"/>
        <v>0</v>
      </c>
    </row>
    <row r="662" spans="1:58" ht="30" customHeight="1" x14ac:dyDescent="0.2">
      <c r="A662" s="12"/>
      <c r="B662" s="3"/>
      <c r="C662" s="3"/>
      <c r="D662" s="8"/>
      <c r="E662" s="7"/>
      <c r="F662" s="3"/>
      <c r="G662" s="4"/>
      <c r="H662" s="5"/>
      <c r="I662" s="6"/>
      <c r="J662" s="7"/>
      <c r="K662" s="59">
        <v>5</v>
      </c>
      <c r="L662" s="142"/>
      <c r="M662" s="8"/>
      <c r="N662" s="41" t="s">
        <v>19</v>
      </c>
      <c r="O662" s="45">
        <v>225000</v>
      </c>
      <c r="P662" s="98"/>
      <c r="Q662" s="98"/>
      <c r="R662" s="98"/>
      <c r="S662" s="98">
        <v>319000</v>
      </c>
      <c r="T662" s="98"/>
      <c r="U662" s="98">
        <v>25000</v>
      </c>
      <c r="V662" s="98">
        <v>11000</v>
      </c>
      <c r="W662" s="98">
        <v>11000</v>
      </c>
      <c r="X662" s="98">
        <f>U662+V662+W662</f>
        <v>47000</v>
      </c>
      <c r="Y662" s="98">
        <f>X662/(S662/100)</f>
        <v>14.733542319749215</v>
      </c>
      <c r="AA662" s="98">
        <v>27000</v>
      </c>
      <c r="AB662" s="98">
        <v>27000</v>
      </c>
      <c r="AC662" s="98">
        <v>27000</v>
      </c>
      <c r="AD662" s="98">
        <f>AA662+AB662+AC662</f>
        <v>81000</v>
      </c>
      <c r="AE662" s="98">
        <f>AD662/(S662/100)</f>
        <v>25.391849529780565</v>
      </c>
      <c r="AG662" s="98">
        <f>X662+AD662</f>
        <v>128000</v>
      </c>
      <c r="AH662" s="98">
        <f>AG662/(S662/100)</f>
        <v>40.125391849529784</v>
      </c>
      <c r="AJ662" s="98">
        <v>36000</v>
      </c>
      <c r="AK662" s="98">
        <v>36000</v>
      </c>
      <c r="AL662" s="98">
        <v>36000</v>
      </c>
      <c r="AM662" s="98">
        <f>AJ662+AK662+AL662</f>
        <v>108000</v>
      </c>
      <c r="AN662" s="98">
        <f>AM662/(S662/100)</f>
        <v>33.855799373040753</v>
      </c>
      <c r="AP662" s="98">
        <v>29000</v>
      </c>
      <c r="AQ662" s="98">
        <v>29000</v>
      </c>
      <c r="AR662" s="98">
        <v>25000</v>
      </c>
      <c r="AS662" s="98">
        <f>AP662+AQ662+AR662</f>
        <v>83000</v>
      </c>
      <c r="AT662" s="98">
        <f>AS662/(S662/100)</f>
        <v>26.018808777429467</v>
      </c>
      <c r="AV662" s="98">
        <f>AM662+AS662</f>
        <v>191000</v>
      </c>
      <c r="AW662" s="98">
        <f>AV662/(S662/100)</f>
        <v>59.874608150470216</v>
      </c>
      <c r="AY662" s="98">
        <f>AG662+AV662</f>
        <v>319000</v>
      </c>
      <c r="AZ662" s="98">
        <f>AY662/(S662/100)</f>
        <v>100</v>
      </c>
      <c r="BB662" s="98">
        <f t="shared" si="844"/>
        <v>0</v>
      </c>
      <c r="BC662" s="98">
        <f t="shared" si="845"/>
        <v>0</v>
      </c>
      <c r="BD662" s="98">
        <f t="shared" si="846"/>
        <v>319000</v>
      </c>
      <c r="BE662" s="483"/>
      <c r="BF662" s="90">
        <f t="shared" si="842"/>
        <v>0</v>
      </c>
    </row>
    <row r="663" spans="1:58" ht="30" customHeight="1" x14ac:dyDescent="0.2">
      <c r="A663" s="12"/>
      <c r="B663" s="3"/>
      <c r="C663" s="3"/>
      <c r="D663" s="8"/>
      <c r="E663" s="7"/>
      <c r="F663" s="3"/>
      <c r="G663" s="4"/>
      <c r="H663" s="5"/>
      <c r="I663" s="6"/>
      <c r="J663" s="7"/>
      <c r="K663" s="59">
        <v>7</v>
      </c>
      <c r="L663" s="142"/>
      <c r="M663" s="8"/>
      <c r="N663" s="41" t="s">
        <v>110</v>
      </c>
      <c r="O663" s="45">
        <v>725000</v>
      </c>
      <c r="P663" s="98"/>
      <c r="Q663" s="98"/>
      <c r="R663" s="98"/>
      <c r="S663" s="98">
        <v>722000</v>
      </c>
      <c r="T663" s="98"/>
      <c r="U663" s="98">
        <v>57000</v>
      </c>
      <c r="V663" s="98">
        <v>25000</v>
      </c>
      <c r="W663" s="98">
        <v>25000</v>
      </c>
      <c r="X663" s="98">
        <f>U663+V663+W663</f>
        <v>107000</v>
      </c>
      <c r="Y663" s="98">
        <f>X663/(S663/100)</f>
        <v>14.819944598337949</v>
      </c>
      <c r="AA663" s="98">
        <v>61000</v>
      </c>
      <c r="AB663" s="98">
        <v>61000</v>
      </c>
      <c r="AC663" s="98">
        <v>61000</v>
      </c>
      <c r="AD663" s="98">
        <f>AA663+AB663+AC663</f>
        <v>183000</v>
      </c>
      <c r="AE663" s="98">
        <f>AD663/(S663/100)</f>
        <v>25.346260387811633</v>
      </c>
      <c r="AG663" s="98">
        <f>X663+AD663</f>
        <v>290000</v>
      </c>
      <c r="AH663" s="98">
        <f>AG663/(S663/100)</f>
        <v>40.166204986149587</v>
      </c>
      <c r="AJ663" s="98">
        <v>80000</v>
      </c>
      <c r="AK663" s="98">
        <v>80000</v>
      </c>
      <c r="AL663" s="98">
        <v>80000</v>
      </c>
      <c r="AM663" s="98">
        <f>AJ663+AK663+AL663</f>
        <v>240000</v>
      </c>
      <c r="AN663" s="98">
        <f>AM663/(S663/100)</f>
        <v>33.2409972299169</v>
      </c>
      <c r="AP663" s="98">
        <v>66000</v>
      </c>
      <c r="AQ663" s="98">
        <v>66000</v>
      </c>
      <c r="AR663" s="98">
        <v>60000</v>
      </c>
      <c r="AS663" s="98">
        <f>AP663+AQ663+AR663</f>
        <v>192000</v>
      </c>
      <c r="AT663" s="98">
        <f>AS663/(S663/100)</f>
        <v>26.592797783933516</v>
      </c>
      <c r="AV663" s="98">
        <f>AM663+AS663</f>
        <v>432000</v>
      </c>
      <c r="AW663" s="98">
        <f>AV663/(S663/100)</f>
        <v>59.833795013850413</v>
      </c>
      <c r="AY663" s="98">
        <f>AG663+AV663</f>
        <v>722000</v>
      </c>
      <c r="AZ663" s="98">
        <f>AY663/(S663/100)</f>
        <v>100</v>
      </c>
      <c r="BB663" s="98">
        <f t="shared" si="844"/>
        <v>0</v>
      </c>
      <c r="BC663" s="98">
        <f t="shared" si="845"/>
        <v>0</v>
      </c>
      <c r="BD663" s="98">
        <f t="shared" si="846"/>
        <v>722000</v>
      </c>
      <c r="BE663" s="483"/>
      <c r="BF663" s="90">
        <f t="shared" si="842"/>
        <v>0</v>
      </c>
    </row>
    <row r="664" spans="1:58" ht="30" customHeight="1" x14ac:dyDescent="0.2">
      <c r="A664" s="12"/>
      <c r="B664" s="3"/>
      <c r="C664" s="3"/>
      <c r="D664" s="8"/>
      <c r="E664" s="7"/>
      <c r="F664" s="3"/>
      <c r="G664" s="4"/>
      <c r="H664" s="5"/>
      <c r="I664" s="6"/>
      <c r="J664" s="24" t="s">
        <v>76</v>
      </c>
      <c r="K664" s="27"/>
      <c r="L664" s="142"/>
      <c r="M664" s="8"/>
      <c r="N664" s="31" t="s">
        <v>20</v>
      </c>
      <c r="O664" s="44">
        <v>100000</v>
      </c>
      <c r="P664" s="97">
        <f>P665+P666+P667+P668+P669</f>
        <v>0</v>
      </c>
      <c r="Q664" s="193">
        <f>Q665+Q666+Q667+Q668+Q669</f>
        <v>0</v>
      </c>
      <c r="R664" s="194">
        <f>R665+R666+R667+R668+R669</f>
        <v>0</v>
      </c>
      <c r="S664" s="97">
        <f>S665+S666+S667+S668+S669</f>
        <v>10000</v>
      </c>
      <c r="T664" s="97"/>
      <c r="U664" s="97">
        <f>U665+U666+U667+U668+U669</f>
        <v>0</v>
      </c>
      <c r="V664" s="97">
        <f>V665+V666+V667+V668+V669</f>
        <v>0</v>
      </c>
      <c r="W664" s="97">
        <f>W665+W666+W667+W668+W669</f>
        <v>10000</v>
      </c>
      <c r="X664" s="97">
        <f t="shared" ref="X664:X674" si="847">U664+V664+W664</f>
        <v>10000</v>
      </c>
      <c r="Y664" s="97">
        <f t="shared" ref="Y664:Y674" si="848">X664/(S664/100)</f>
        <v>100</v>
      </c>
      <c r="AA664" s="97">
        <f>AA665+AA666+AA667+AA668+AA669</f>
        <v>0</v>
      </c>
      <c r="AB664" s="97">
        <f>AB665+AB666+AB667+AB668+AB669</f>
        <v>0</v>
      </c>
      <c r="AC664" s="97">
        <f>AC665+AC666+AC667+AC668+AC669</f>
        <v>0</v>
      </c>
      <c r="AD664" s="97">
        <f t="shared" ref="AD664:AD674" si="849">AA664+AB664+AC664</f>
        <v>0</v>
      </c>
      <c r="AE664" s="97">
        <f t="shared" ref="AE664:AE674" si="850">AD664/(S664/100)</f>
        <v>0</v>
      </c>
      <c r="AG664" s="97">
        <f t="shared" ref="AG664:AG674" si="851">X664+AD664</f>
        <v>10000</v>
      </c>
      <c r="AH664" s="97">
        <f t="shared" ref="AH664:AH674" si="852">AG664/(S664/100)</f>
        <v>100</v>
      </c>
      <c r="AJ664" s="97">
        <f>AJ665+AJ666+AJ667+AJ668+AJ669</f>
        <v>0</v>
      </c>
      <c r="AK664" s="97">
        <f>AK665+AK666+AK667+AK668+AK669</f>
        <v>0</v>
      </c>
      <c r="AL664" s="97">
        <f>AL665+AL666+AL667+AL668+AL669</f>
        <v>0</v>
      </c>
      <c r="AM664" s="97">
        <f t="shared" ref="AM664:AM674" si="853">AJ664+AK664+AL664</f>
        <v>0</v>
      </c>
      <c r="AN664" s="97">
        <f t="shared" ref="AN664:AN674" si="854">AM664/(S664/100)</f>
        <v>0</v>
      </c>
      <c r="AP664" s="97">
        <f>AP665+AP666+AP667+AP668+AP669</f>
        <v>0</v>
      </c>
      <c r="AQ664" s="97">
        <f>AQ665+AQ666+AQ667+AQ668+AQ669</f>
        <v>0</v>
      </c>
      <c r="AR664" s="97">
        <f>AR665+AR666+AR667+AR668+AR669</f>
        <v>0</v>
      </c>
      <c r="AS664" s="97">
        <f t="shared" ref="AS664:AS674" si="855">AP664+AQ664+AR664</f>
        <v>0</v>
      </c>
      <c r="AT664" s="97">
        <f t="shared" ref="AT664:AT674" si="856">AS664/(S664/100)</f>
        <v>0</v>
      </c>
      <c r="AV664" s="97">
        <f t="shared" ref="AV664:AV674" si="857">AM664+AS664</f>
        <v>0</v>
      </c>
      <c r="AW664" s="97">
        <f t="shared" ref="AW664:AW674" si="858">AV664/(S664/100)</f>
        <v>0</v>
      </c>
      <c r="AY664" s="97">
        <f t="shared" ref="AY664:AY674" si="859">AG664+AV664</f>
        <v>10000</v>
      </c>
      <c r="AZ664" s="97">
        <f t="shared" ref="AZ664:AZ674" si="860">AY664/(S664/100)</f>
        <v>100</v>
      </c>
      <c r="BB664" s="44">
        <f t="shared" si="844"/>
        <v>0</v>
      </c>
      <c r="BC664" s="97">
        <f t="shared" si="845"/>
        <v>0</v>
      </c>
      <c r="BD664" s="97">
        <f t="shared" si="846"/>
        <v>10000</v>
      </c>
      <c r="BE664" s="483"/>
      <c r="BF664" s="90">
        <f t="shared" si="842"/>
        <v>0</v>
      </c>
    </row>
    <row r="665" spans="1:58" ht="30" customHeight="1" x14ac:dyDescent="0.2">
      <c r="A665" s="12"/>
      <c r="B665" s="3"/>
      <c r="C665" s="3"/>
      <c r="D665" s="8"/>
      <c r="E665" s="7"/>
      <c r="F665" s="3"/>
      <c r="G665" s="4"/>
      <c r="H665" s="5"/>
      <c r="I665" s="6"/>
      <c r="J665" s="7"/>
      <c r="K665" s="59">
        <v>1</v>
      </c>
      <c r="L665" s="142"/>
      <c r="M665" s="8"/>
      <c r="N665" s="41" t="s">
        <v>21</v>
      </c>
      <c r="O665" s="45">
        <v>100000</v>
      </c>
      <c r="P665" s="98"/>
      <c r="Q665" s="98"/>
      <c r="R665" s="98"/>
      <c r="S665" s="98">
        <v>10000</v>
      </c>
      <c r="T665" s="98"/>
      <c r="U665" s="98">
        <v>0</v>
      </c>
      <c r="V665" s="98">
        <v>0</v>
      </c>
      <c r="W665" s="98">
        <v>10000</v>
      </c>
      <c r="X665" s="98">
        <f t="shared" si="847"/>
        <v>10000</v>
      </c>
      <c r="Y665" s="98">
        <f t="shared" si="848"/>
        <v>100</v>
      </c>
      <c r="AA665" s="98"/>
      <c r="AB665" s="98"/>
      <c r="AC665" s="98"/>
      <c r="AD665" s="98">
        <f t="shared" si="849"/>
        <v>0</v>
      </c>
      <c r="AE665" s="98">
        <f t="shared" si="850"/>
        <v>0</v>
      </c>
      <c r="AG665" s="98">
        <f t="shared" si="851"/>
        <v>10000</v>
      </c>
      <c r="AH665" s="98">
        <f t="shared" si="852"/>
        <v>100</v>
      </c>
      <c r="AJ665" s="98"/>
      <c r="AK665" s="98"/>
      <c r="AL665" s="98"/>
      <c r="AM665" s="98">
        <f t="shared" si="853"/>
        <v>0</v>
      </c>
      <c r="AN665" s="98">
        <f t="shared" si="854"/>
        <v>0</v>
      </c>
      <c r="AP665" s="98"/>
      <c r="AQ665" s="98"/>
      <c r="AR665" s="98"/>
      <c r="AS665" s="98">
        <f t="shared" si="855"/>
        <v>0</v>
      </c>
      <c r="AT665" s="98">
        <f t="shared" si="856"/>
        <v>0</v>
      </c>
      <c r="AV665" s="98">
        <f t="shared" si="857"/>
        <v>0</v>
      </c>
      <c r="AW665" s="98">
        <f t="shared" si="858"/>
        <v>0</v>
      </c>
      <c r="AY665" s="98">
        <f t="shared" si="859"/>
        <v>10000</v>
      </c>
      <c r="AZ665" s="98">
        <f t="shared" si="860"/>
        <v>100</v>
      </c>
      <c r="BB665" s="98">
        <f t="shared" si="844"/>
        <v>0</v>
      </c>
      <c r="BC665" s="98">
        <f t="shared" si="845"/>
        <v>0</v>
      </c>
      <c r="BD665" s="98">
        <f t="shared" si="846"/>
        <v>10000</v>
      </c>
      <c r="BE665" s="483"/>
      <c r="BF665" s="90">
        <f t="shared" si="842"/>
        <v>0</v>
      </c>
    </row>
    <row r="666" spans="1:58" ht="30" hidden="1" customHeight="1" x14ac:dyDescent="0.2">
      <c r="A666" s="12"/>
      <c r="B666" s="3"/>
      <c r="C666" s="3"/>
      <c r="D666" s="8"/>
      <c r="E666" s="7"/>
      <c r="F666" s="3"/>
      <c r="G666" s="4"/>
      <c r="H666" s="5"/>
      <c r="I666" s="6"/>
      <c r="J666" s="7"/>
      <c r="K666" s="59">
        <v>2</v>
      </c>
      <c r="L666" s="142"/>
      <c r="M666" s="8"/>
      <c r="N666" s="41" t="s">
        <v>22</v>
      </c>
      <c r="O666" s="45">
        <v>0</v>
      </c>
      <c r="P666" s="98"/>
      <c r="Q666" s="98"/>
      <c r="R666" s="98"/>
      <c r="S666" s="98"/>
      <c r="T666" s="98"/>
      <c r="U666" s="98"/>
      <c r="V666" s="98"/>
      <c r="W666" s="98"/>
      <c r="X666" s="98">
        <f t="shared" si="847"/>
        <v>0</v>
      </c>
      <c r="Y666" s="98" t="e">
        <f t="shared" si="848"/>
        <v>#DIV/0!</v>
      </c>
      <c r="AA666" s="98"/>
      <c r="AB666" s="98"/>
      <c r="AC666" s="98"/>
      <c r="AD666" s="98">
        <f t="shared" si="849"/>
        <v>0</v>
      </c>
      <c r="AE666" s="98" t="e">
        <f t="shared" si="850"/>
        <v>#DIV/0!</v>
      </c>
      <c r="AG666" s="98">
        <f t="shared" si="851"/>
        <v>0</v>
      </c>
      <c r="AH666" s="98" t="e">
        <f t="shared" si="852"/>
        <v>#DIV/0!</v>
      </c>
      <c r="AJ666" s="98"/>
      <c r="AK666" s="98"/>
      <c r="AL666" s="98"/>
      <c r="AM666" s="98">
        <f t="shared" si="853"/>
        <v>0</v>
      </c>
      <c r="AN666" s="98" t="e">
        <f t="shared" si="854"/>
        <v>#DIV/0!</v>
      </c>
      <c r="AP666" s="98"/>
      <c r="AQ666" s="98"/>
      <c r="AR666" s="98"/>
      <c r="AS666" s="98">
        <f t="shared" si="855"/>
        <v>0</v>
      </c>
      <c r="AT666" s="98" t="e">
        <f t="shared" si="856"/>
        <v>#DIV/0!</v>
      </c>
      <c r="AV666" s="98">
        <f t="shared" si="857"/>
        <v>0</v>
      </c>
      <c r="AW666" s="98" t="e">
        <f t="shared" si="858"/>
        <v>#DIV/0!</v>
      </c>
      <c r="AY666" s="98">
        <f t="shared" si="859"/>
        <v>0</v>
      </c>
      <c r="AZ666" s="98" t="e">
        <f t="shared" si="860"/>
        <v>#DIV/0!</v>
      </c>
      <c r="BB666" s="98">
        <f t="shared" si="844"/>
        <v>0</v>
      </c>
      <c r="BC666" s="98" t="e">
        <f t="shared" si="845"/>
        <v>#DIV/0!</v>
      </c>
      <c r="BD666" s="98">
        <f t="shared" si="846"/>
        <v>0</v>
      </c>
      <c r="BE666" s="483"/>
      <c r="BF666" s="90">
        <f t="shared" si="842"/>
        <v>0</v>
      </c>
    </row>
    <row r="667" spans="1:58" ht="30" hidden="1" customHeight="1" x14ac:dyDescent="0.2">
      <c r="A667" s="12"/>
      <c r="B667" s="3"/>
      <c r="C667" s="3"/>
      <c r="D667" s="8"/>
      <c r="E667" s="7"/>
      <c r="F667" s="3"/>
      <c r="G667" s="4"/>
      <c r="H667" s="5"/>
      <c r="I667" s="6"/>
      <c r="J667" s="7"/>
      <c r="K667" s="59">
        <v>3</v>
      </c>
      <c r="L667" s="142"/>
      <c r="M667" s="8"/>
      <c r="N667" s="41" t="s">
        <v>43</v>
      </c>
      <c r="O667" s="45">
        <v>0</v>
      </c>
      <c r="P667" s="98"/>
      <c r="Q667" s="98"/>
      <c r="R667" s="98"/>
      <c r="S667" s="98"/>
      <c r="T667" s="98"/>
      <c r="U667" s="98"/>
      <c r="V667" s="98"/>
      <c r="W667" s="98"/>
      <c r="X667" s="98">
        <f t="shared" si="847"/>
        <v>0</v>
      </c>
      <c r="Y667" s="98" t="e">
        <f t="shared" si="848"/>
        <v>#DIV/0!</v>
      </c>
      <c r="AA667" s="98"/>
      <c r="AB667" s="98"/>
      <c r="AC667" s="98"/>
      <c r="AD667" s="98">
        <f t="shared" si="849"/>
        <v>0</v>
      </c>
      <c r="AE667" s="98" t="e">
        <f t="shared" si="850"/>
        <v>#DIV/0!</v>
      </c>
      <c r="AG667" s="98">
        <f t="shared" si="851"/>
        <v>0</v>
      </c>
      <c r="AH667" s="98" t="e">
        <f t="shared" si="852"/>
        <v>#DIV/0!</v>
      </c>
      <c r="AJ667" s="98"/>
      <c r="AK667" s="98"/>
      <c r="AL667" s="98"/>
      <c r="AM667" s="98">
        <f t="shared" si="853"/>
        <v>0</v>
      </c>
      <c r="AN667" s="98" t="e">
        <f t="shared" si="854"/>
        <v>#DIV/0!</v>
      </c>
      <c r="AP667" s="98"/>
      <c r="AQ667" s="98"/>
      <c r="AR667" s="98"/>
      <c r="AS667" s="98">
        <f t="shared" si="855"/>
        <v>0</v>
      </c>
      <c r="AT667" s="98" t="e">
        <f t="shared" si="856"/>
        <v>#DIV/0!</v>
      </c>
      <c r="AV667" s="98">
        <f t="shared" si="857"/>
        <v>0</v>
      </c>
      <c r="AW667" s="98" t="e">
        <f t="shared" si="858"/>
        <v>#DIV/0!</v>
      </c>
      <c r="AY667" s="98">
        <f t="shared" si="859"/>
        <v>0</v>
      </c>
      <c r="AZ667" s="98" t="e">
        <f t="shared" si="860"/>
        <v>#DIV/0!</v>
      </c>
      <c r="BB667" s="98">
        <f t="shared" si="844"/>
        <v>0</v>
      </c>
      <c r="BC667" s="98" t="e">
        <f t="shared" si="845"/>
        <v>#DIV/0!</v>
      </c>
      <c r="BD667" s="98">
        <f t="shared" si="846"/>
        <v>0</v>
      </c>
      <c r="BE667" s="483"/>
      <c r="BF667" s="90">
        <f t="shared" si="842"/>
        <v>0</v>
      </c>
    </row>
    <row r="668" spans="1:58" ht="30" hidden="1" customHeight="1" x14ac:dyDescent="0.2">
      <c r="A668" s="12"/>
      <c r="B668" s="3"/>
      <c r="C668" s="3"/>
      <c r="D668" s="8"/>
      <c r="E668" s="490"/>
      <c r="F668" s="488"/>
      <c r="G668" s="491"/>
      <c r="H668" s="492"/>
      <c r="I668" s="493"/>
      <c r="J668" s="490"/>
      <c r="K668" s="494">
        <v>5</v>
      </c>
      <c r="L668" s="495"/>
      <c r="M668" s="489"/>
      <c r="N668" s="518" t="s">
        <v>49</v>
      </c>
      <c r="O668" s="45">
        <v>0</v>
      </c>
      <c r="P668" s="98">
        <v>0</v>
      </c>
      <c r="Q668" s="51">
        <v>0</v>
      </c>
      <c r="R668" s="52">
        <v>0</v>
      </c>
      <c r="S668" s="98"/>
      <c r="T668" s="98"/>
      <c r="U668" s="98"/>
      <c r="V668" s="98"/>
      <c r="W668" s="98"/>
      <c r="X668" s="98">
        <f t="shared" si="847"/>
        <v>0</v>
      </c>
      <c r="Y668" s="98" t="e">
        <f t="shared" si="848"/>
        <v>#DIV/0!</v>
      </c>
      <c r="AA668" s="98"/>
      <c r="AB668" s="98"/>
      <c r="AC668" s="98"/>
      <c r="AD668" s="98">
        <f t="shared" si="849"/>
        <v>0</v>
      </c>
      <c r="AE668" s="98" t="e">
        <f t="shared" si="850"/>
        <v>#DIV/0!</v>
      </c>
      <c r="AG668" s="98">
        <f t="shared" si="851"/>
        <v>0</v>
      </c>
      <c r="AH668" s="98" t="e">
        <f t="shared" si="852"/>
        <v>#DIV/0!</v>
      </c>
      <c r="AJ668" s="98"/>
      <c r="AK668" s="98"/>
      <c r="AL668" s="98"/>
      <c r="AM668" s="98">
        <f t="shared" si="853"/>
        <v>0</v>
      </c>
      <c r="AN668" s="98" t="e">
        <f t="shared" si="854"/>
        <v>#DIV/0!</v>
      </c>
      <c r="AP668" s="98"/>
      <c r="AQ668" s="98"/>
      <c r="AR668" s="98"/>
      <c r="AS668" s="98">
        <f t="shared" si="855"/>
        <v>0</v>
      </c>
      <c r="AT668" s="98" t="e">
        <f t="shared" si="856"/>
        <v>#DIV/0!</v>
      </c>
      <c r="AV668" s="98">
        <f t="shared" si="857"/>
        <v>0</v>
      </c>
      <c r="AW668" s="98" t="e">
        <f t="shared" si="858"/>
        <v>#DIV/0!</v>
      </c>
      <c r="AY668" s="98">
        <f t="shared" si="859"/>
        <v>0</v>
      </c>
      <c r="AZ668" s="98" t="e">
        <f t="shared" si="860"/>
        <v>#DIV/0!</v>
      </c>
      <c r="BB668" s="98">
        <f t="shared" si="844"/>
        <v>0</v>
      </c>
      <c r="BC668" s="98" t="e">
        <f t="shared" si="845"/>
        <v>#DIV/0!</v>
      </c>
      <c r="BD668" s="98">
        <f t="shared" si="846"/>
        <v>0</v>
      </c>
      <c r="BE668" s="483"/>
      <c r="BF668" s="90">
        <f t="shared" si="842"/>
        <v>0</v>
      </c>
    </row>
    <row r="669" spans="1:58" ht="12.75" hidden="1" customHeight="1" x14ac:dyDescent="0.2">
      <c r="A669" s="12"/>
      <c r="B669" s="3"/>
      <c r="C669" s="3"/>
      <c r="D669" s="8"/>
      <c r="E669" s="7"/>
      <c r="F669" s="3"/>
      <c r="G669" s="4"/>
      <c r="H669" s="5"/>
      <c r="I669" s="6"/>
      <c r="J669" s="7"/>
      <c r="K669" s="59">
        <v>9</v>
      </c>
      <c r="L669" s="142"/>
      <c r="M669" s="8"/>
      <c r="N669" s="41" t="s">
        <v>66</v>
      </c>
      <c r="O669" s="45">
        <v>0</v>
      </c>
      <c r="P669" s="98"/>
      <c r="Q669" s="98"/>
      <c r="R669" s="98"/>
      <c r="S669" s="98"/>
      <c r="T669" s="98"/>
      <c r="U669" s="98"/>
      <c r="V669" s="98"/>
      <c r="W669" s="98"/>
      <c r="X669" s="98">
        <f t="shared" si="847"/>
        <v>0</v>
      </c>
      <c r="Y669" s="98" t="e">
        <f t="shared" si="848"/>
        <v>#DIV/0!</v>
      </c>
      <c r="AA669" s="98"/>
      <c r="AB669" s="98"/>
      <c r="AC669" s="98"/>
      <c r="AD669" s="98">
        <f t="shared" si="849"/>
        <v>0</v>
      </c>
      <c r="AE669" s="98" t="e">
        <f t="shared" si="850"/>
        <v>#DIV/0!</v>
      </c>
      <c r="AG669" s="98">
        <f t="shared" si="851"/>
        <v>0</v>
      </c>
      <c r="AH669" s="98" t="e">
        <f t="shared" si="852"/>
        <v>#DIV/0!</v>
      </c>
      <c r="AJ669" s="98"/>
      <c r="AK669" s="98"/>
      <c r="AL669" s="98"/>
      <c r="AM669" s="98">
        <f t="shared" si="853"/>
        <v>0</v>
      </c>
      <c r="AN669" s="98" t="e">
        <f t="shared" si="854"/>
        <v>#DIV/0!</v>
      </c>
      <c r="AP669" s="98"/>
      <c r="AQ669" s="98"/>
      <c r="AR669" s="98"/>
      <c r="AS669" s="98">
        <f t="shared" si="855"/>
        <v>0</v>
      </c>
      <c r="AT669" s="98" t="e">
        <f t="shared" si="856"/>
        <v>#DIV/0!</v>
      </c>
      <c r="AV669" s="98">
        <f t="shared" si="857"/>
        <v>0</v>
      </c>
      <c r="AW669" s="98" t="e">
        <f t="shared" si="858"/>
        <v>#DIV/0!</v>
      </c>
      <c r="AY669" s="98">
        <f t="shared" si="859"/>
        <v>0</v>
      </c>
      <c r="AZ669" s="98" t="e">
        <f t="shared" si="860"/>
        <v>#DIV/0!</v>
      </c>
      <c r="BB669" s="98">
        <f t="shared" si="844"/>
        <v>0</v>
      </c>
      <c r="BC669" s="98" t="e">
        <f t="shared" si="845"/>
        <v>#DIV/0!</v>
      </c>
      <c r="BD669" s="98">
        <f t="shared" si="846"/>
        <v>0</v>
      </c>
      <c r="BE669" s="483"/>
      <c r="BF669" s="90">
        <f t="shared" si="842"/>
        <v>0</v>
      </c>
    </row>
    <row r="670" spans="1:58" ht="30" customHeight="1" x14ac:dyDescent="0.2">
      <c r="A670" s="12"/>
      <c r="B670" s="3"/>
      <c r="C670" s="3"/>
      <c r="D670" s="8"/>
      <c r="E670" s="7"/>
      <c r="F670" s="3"/>
      <c r="G670" s="4"/>
      <c r="H670" s="5"/>
      <c r="I670" s="6"/>
      <c r="J670" s="24" t="s">
        <v>69</v>
      </c>
      <c r="K670" s="27"/>
      <c r="L670" s="142"/>
      <c r="M670" s="8"/>
      <c r="N670" s="31" t="s">
        <v>16</v>
      </c>
      <c r="O670" s="44">
        <v>870000</v>
      </c>
      <c r="P670" s="97">
        <f>P671+P672+P673+P674</f>
        <v>0</v>
      </c>
      <c r="Q670" s="193">
        <f>Q671+Q672+Q673+Q674</f>
        <v>0</v>
      </c>
      <c r="R670" s="194">
        <f>R671+R672+R673+R674</f>
        <v>0</v>
      </c>
      <c r="S670" s="97">
        <f>S671+S672+S673+S674</f>
        <v>981000</v>
      </c>
      <c r="T670" s="97"/>
      <c r="U670" s="97">
        <f>U671+U672+U673+U674</f>
        <v>80000</v>
      </c>
      <c r="V670" s="97">
        <f>V671+V672+V673+V674</f>
        <v>37000</v>
      </c>
      <c r="W670" s="97">
        <f>W671+W672+W673+W674</f>
        <v>35000</v>
      </c>
      <c r="X670" s="97">
        <f t="shared" si="847"/>
        <v>152000</v>
      </c>
      <c r="Y670" s="97">
        <f t="shared" si="848"/>
        <v>15.494393476044852</v>
      </c>
      <c r="AA670" s="97">
        <f>AA671+AA672+AA673+AA674</f>
        <v>83000</v>
      </c>
      <c r="AB670" s="97">
        <f>AB671+AB672+AB673+AB674</f>
        <v>83000</v>
      </c>
      <c r="AC670" s="97">
        <f>AC671+AC672+AC673+AC674</f>
        <v>83000</v>
      </c>
      <c r="AD670" s="97">
        <f t="shared" si="849"/>
        <v>249000</v>
      </c>
      <c r="AE670" s="97">
        <f t="shared" si="850"/>
        <v>25.382262996941897</v>
      </c>
      <c r="AG670" s="97">
        <f t="shared" si="851"/>
        <v>401000</v>
      </c>
      <c r="AH670" s="97">
        <f t="shared" si="852"/>
        <v>40.876656472986745</v>
      </c>
      <c r="AJ670" s="97">
        <f>AJ671+AJ672+AJ673+AJ674</f>
        <v>109000</v>
      </c>
      <c r="AK670" s="97">
        <f>AK671+AK672+AK673+AK674</f>
        <v>109000</v>
      </c>
      <c r="AL670" s="97">
        <f>AL671+AL672+AL673+AL674</f>
        <v>109000</v>
      </c>
      <c r="AM670" s="97">
        <f t="shared" si="853"/>
        <v>327000</v>
      </c>
      <c r="AN670" s="97">
        <f t="shared" si="854"/>
        <v>33.333333333333336</v>
      </c>
      <c r="AP670" s="97">
        <f>AP671+AP672+AP673+AP674</f>
        <v>90000</v>
      </c>
      <c r="AQ670" s="97">
        <f>AQ671+AQ672+AQ673+AQ674</f>
        <v>90000</v>
      </c>
      <c r="AR670" s="97">
        <f>AR671+AR672+AR673+AR674</f>
        <v>73000</v>
      </c>
      <c r="AS670" s="97">
        <f t="shared" si="855"/>
        <v>253000</v>
      </c>
      <c r="AT670" s="97">
        <f t="shared" si="856"/>
        <v>25.790010193679919</v>
      </c>
      <c r="AV670" s="97">
        <f t="shared" si="857"/>
        <v>580000</v>
      </c>
      <c r="AW670" s="97">
        <f t="shared" si="858"/>
        <v>59.123343527013255</v>
      </c>
      <c r="AY670" s="97">
        <f t="shared" si="859"/>
        <v>981000</v>
      </c>
      <c r="AZ670" s="97">
        <f t="shared" si="860"/>
        <v>100</v>
      </c>
      <c r="BB670" s="44">
        <f t="shared" si="844"/>
        <v>0</v>
      </c>
      <c r="BC670" s="97">
        <f t="shared" si="845"/>
        <v>0</v>
      </c>
      <c r="BD670" s="97">
        <f t="shared" si="846"/>
        <v>981000</v>
      </c>
      <c r="BE670" s="483"/>
      <c r="BF670" s="90">
        <f t="shared" si="842"/>
        <v>0</v>
      </c>
    </row>
    <row r="671" spans="1:58" ht="30" customHeight="1" x14ac:dyDescent="0.2">
      <c r="A671" s="12"/>
      <c r="B671" s="3"/>
      <c r="C671" s="3"/>
      <c r="D671" s="8"/>
      <c r="E671" s="7"/>
      <c r="F671" s="3"/>
      <c r="G671" s="4"/>
      <c r="H671" s="5"/>
      <c r="I671" s="6"/>
      <c r="J671" s="7"/>
      <c r="K671" s="59">
        <v>2</v>
      </c>
      <c r="L671" s="142"/>
      <c r="M671" s="8"/>
      <c r="N671" s="41" t="s">
        <v>17</v>
      </c>
      <c r="O671" s="45">
        <v>238000</v>
      </c>
      <c r="P671" s="98"/>
      <c r="Q671" s="98"/>
      <c r="R671" s="98"/>
      <c r="S671" s="98">
        <v>260000</v>
      </c>
      <c r="T671" s="98"/>
      <c r="U671" s="98">
        <v>21000</v>
      </c>
      <c r="V671" s="98">
        <v>10000</v>
      </c>
      <c r="W671" s="98">
        <v>9000</v>
      </c>
      <c r="X671" s="98">
        <f t="shared" si="847"/>
        <v>40000</v>
      </c>
      <c r="Y671" s="98">
        <f t="shared" si="848"/>
        <v>15.384615384615385</v>
      </c>
      <c r="AA671" s="98">
        <v>22000</v>
      </c>
      <c r="AB671" s="98">
        <v>22000</v>
      </c>
      <c r="AC671" s="98">
        <v>22000</v>
      </c>
      <c r="AD671" s="98">
        <f t="shared" si="849"/>
        <v>66000</v>
      </c>
      <c r="AE671" s="98">
        <f t="shared" si="850"/>
        <v>25.384615384615383</v>
      </c>
      <c r="AG671" s="98">
        <f t="shared" si="851"/>
        <v>106000</v>
      </c>
      <c r="AH671" s="98">
        <f t="shared" si="852"/>
        <v>40.769230769230766</v>
      </c>
      <c r="AJ671" s="98">
        <v>29000</v>
      </c>
      <c r="AK671" s="98">
        <v>29000</v>
      </c>
      <c r="AL671" s="98">
        <v>29000</v>
      </c>
      <c r="AM671" s="98">
        <f t="shared" si="853"/>
        <v>87000</v>
      </c>
      <c r="AN671" s="98">
        <f t="shared" si="854"/>
        <v>33.46153846153846</v>
      </c>
      <c r="AP671" s="98">
        <v>24000</v>
      </c>
      <c r="AQ671" s="98">
        <v>24000</v>
      </c>
      <c r="AR671" s="98">
        <v>19000</v>
      </c>
      <c r="AS671" s="98">
        <f t="shared" si="855"/>
        <v>67000</v>
      </c>
      <c r="AT671" s="98">
        <f t="shared" si="856"/>
        <v>25.76923076923077</v>
      </c>
      <c r="AV671" s="98">
        <f t="shared" si="857"/>
        <v>154000</v>
      </c>
      <c r="AW671" s="98">
        <f t="shared" si="858"/>
        <v>59.230769230769234</v>
      </c>
      <c r="AY671" s="98">
        <f t="shared" si="859"/>
        <v>260000</v>
      </c>
      <c r="AZ671" s="98">
        <f t="shared" si="860"/>
        <v>100</v>
      </c>
      <c r="BB671" s="98">
        <f t="shared" si="844"/>
        <v>0</v>
      </c>
      <c r="BC671" s="98">
        <f t="shared" si="845"/>
        <v>0</v>
      </c>
      <c r="BD671" s="98">
        <f t="shared" si="846"/>
        <v>260000</v>
      </c>
      <c r="BE671" s="483"/>
      <c r="BF671" s="90">
        <f t="shared" si="842"/>
        <v>0</v>
      </c>
    </row>
    <row r="672" spans="1:58" ht="30" customHeight="1" x14ac:dyDescent="0.2">
      <c r="A672" s="12"/>
      <c r="B672" s="3"/>
      <c r="C672" s="3"/>
      <c r="D672" s="8"/>
      <c r="E672" s="7"/>
      <c r="F672" s="3"/>
      <c r="G672" s="4"/>
      <c r="H672" s="5"/>
      <c r="I672" s="6"/>
      <c r="J672" s="7"/>
      <c r="K672" s="59">
        <v>3</v>
      </c>
      <c r="L672" s="142"/>
      <c r="M672" s="8"/>
      <c r="N672" s="41" t="s">
        <v>18</v>
      </c>
      <c r="O672" s="45">
        <v>30000</v>
      </c>
      <c r="P672" s="98"/>
      <c r="Q672" s="98"/>
      <c r="R672" s="98"/>
      <c r="S672" s="98">
        <v>33000</v>
      </c>
      <c r="T672" s="98"/>
      <c r="U672" s="98">
        <v>3000</v>
      </c>
      <c r="V672" s="98">
        <v>2000</v>
      </c>
      <c r="W672" s="98">
        <v>1000</v>
      </c>
      <c r="X672" s="98">
        <f t="shared" si="847"/>
        <v>6000</v>
      </c>
      <c r="Y672" s="98">
        <f t="shared" si="848"/>
        <v>18.181818181818183</v>
      </c>
      <c r="AA672" s="98">
        <v>3000</v>
      </c>
      <c r="AB672" s="98">
        <v>3000</v>
      </c>
      <c r="AC672" s="98">
        <v>3000</v>
      </c>
      <c r="AD672" s="98">
        <f t="shared" si="849"/>
        <v>9000</v>
      </c>
      <c r="AE672" s="98">
        <f t="shared" si="850"/>
        <v>27.272727272727273</v>
      </c>
      <c r="AG672" s="98">
        <f t="shared" si="851"/>
        <v>15000</v>
      </c>
      <c r="AH672" s="98">
        <f t="shared" si="852"/>
        <v>45.454545454545453</v>
      </c>
      <c r="AJ672" s="98">
        <v>4000</v>
      </c>
      <c r="AK672" s="98">
        <v>4000</v>
      </c>
      <c r="AL672" s="98">
        <v>4000</v>
      </c>
      <c r="AM672" s="98">
        <f t="shared" si="853"/>
        <v>12000</v>
      </c>
      <c r="AN672" s="98">
        <f t="shared" si="854"/>
        <v>36.363636363636367</v>
      </c>
      <c r="AP672" s="98">
        <v>3000</v>
      </c>
      <c r="AQ672" s="98">
        <v>3000</v>
      </c>
      <c r="AR672" s="98">
        <v>0</v>
      </c>
      <c r="AS672" s="98">
        <f t="shared" si="855"/>
        <v>6000</v>
      </c>
      <c r="AT672" s="98">
        <f t="shared" si="856"/>
        <v>18.181818181818183</v>
      </c>
      <c r="AV672" s="98">
        <f t="shared" si="857"/>
        <v>18000</v>
      </c>
      <c r="AW672" s="98">
        <f t="shared" si="858"/>
        <v>54.545454545454547</v>
      </c>
      <c r="AY672" s="98">
        <f t="shared" si="859"/>
        <v>33000</v>
      </c>
      <c r="AZ672" s="98">
        <f t="shared" si="860"/>
        <v>100</v>
      </c>
      <c r="BB672" s="98">
        <f t="shared" si="844"/>
        <v>0</v>
      </c>
      <c r="BC672" s="98">
        <f t="shared" si="845"/>
        <v>0</v>
      </c>
      <c r="BD672" s="98">
        <f t="shared" si="846"/>
        <v>33000</v>
      </c>
      <c r="BE672" s="483"/>
      <c r="BF672" s="90">
        <f t="shared" si="842"/>
        <v>0</v>
      </c>
    </row>
    <row r="673" spans="1:58" ht="30" customHeight="1" x14ac:dyDescent="0.2">
      <c r="A673" s="12"/>
      <c r="B673" s="3"/>
      <c r="C673" s="3"/>
      <c r="D673" s="8"/>
      <c r="E673" s="7"/>
      <c r="F673" s="3"/>
      <c r="G673" s="4"/>
      <c r="H673" s="5"/>
      <c r="I673" s="6"/>
      <c r="J673" s="7"/>
      <c r="K673" s="59">
        <v>5</v>
      </c>
      <c r="L673" s="142"/>
      <c r="M673" s="8"/>
      <c r="N673" s="41" t="s">
        <v>19</v>
      </c>
      <c r="O673" s="45">
        <v>115000</v>
      </c>
      <c r="P673" s="98"/>
      <c r="Q673" s="98"/>
      <c r="R673" s="98"/>
      <c r="S673" s="98">
        <v>79000</v>
      </c>
      <c r="T673" s="98"/>
      <c r="U673" s="98">
        <v>7000</v>
      </c>
      <c r="V673" s="98">
        <v>3000</v>
      </c>
      <c r="W673" s="98">
        <v>3000</v>
      </c>
      <c r="X673" s="98">
        <f t="shared" si="847"/>
        <v>13000</v>
      </c>
      <c r="Y673" s="98">
        <f t="shared" si="848"/>
        <v>16.455696202531644</v>
      </c>
      <c r="AA673" s="98">
        <v>7000</v>
      </c>
      <c r="AB673" s="98">
        <v>7000</v>
      </c>
      <c r="AC673" s="98">
        <v>7000</v>
      </c>
      <c r="AD673" s="98">
        <f t="shared" si="849"/>
        <v>21000</v>
      </c>
      <c r="AE673" s="98">
        <f t="shared" si="850"/>
        <v>26.582278481012658</v>
      </c>
      <c r="AG673" s="98">
        <f t="shared" si="851"/>
        <v>34000</v>
      </c>
      <c r="AH673" s="98">
        <f t="shared" si="852"/>
        <v>43.037974683544306</v>
      </c>
      <c r="AJ673" s="98">
        <v>9000</v>
      </c>
      <c r="AK673" s="98">
        <v>9000</v>
      </c>
      <c r="AL673" s="98">
        <v>9000</v>
      </c>
      <c r="AM673" s="98">
        <f t="shared" si="853"/>
        <v>27000</v>
      </c>
      <c r="AN673" s="98">
        <f t="shared" si="854"/>
        <v>34.177215189873415</v>
      </c>
      <c r="AP673" s="98">
        <v>8000</v>
      </c>
      <c r="AQ673" s="98">
        <v>8000</v>
      </c>
      <c r="AR673" s="98">
        <v>2000</v>
      </c>
      <c r="AS673" s="98">
        <f t="shared" si="855"/>
        <v>18000</v>
      </c>
      <c r="AT673" s="98">
        <f t="shared" si="856"/>
        <v>22.784810126582279</v>
      </c>
      <c r="AV673" s="98">
        <f t="shared" si="857"/>
        <v>45000</v>
      </c>
      <c r="AW673" s="98">
        <f t="shared" si="858"/>
        <v>56.962025316455694</v>
      </c>
      <c r="AY673" s="98">
        <f t="shared" si="859"/>
        <v>79000</v>
      </c>
      <c r="AZ673" s="98">
        <f t="shared" si="860"/>
        <v>100</v>
      </c>
      <c r="BB673" s="98">
        <f t="shared" si="844"/>
        <v>0</v>
      </c>
      <c r="BC673" s="98">
        <f t="shared" si="845"/>
        <v>0</v>
      </c>
      <c r="BD673" s="98">
        <f t="shared" si="846"/>
        <v>79000</v>
      </c>
      <c r="BE673" s="483"/>
      <c r="BF673" s="90">
        <f t="shared" si="842"/>
        <v>0</v>
      </c>
    </row>
    <row r="674" spans="1:58" ht="30" customHeight="1" x14ac:dyDescent="0.2">
      <c r="A674" s="12"/>
      <c r="B674" s="3"/>
      <c r="C674" s="3"/>
      <c r="D674" s="8"/>
      <c r="E674" s="7"/>
      <c r="F674" s="3"/>
      <c r="G674" s="4"/>
      <c r="H674" s="5"/>
      <c r="I674" s="6"/>
      <c r="J674" s="7"/>
      <c r="K674" s="59">
        <v>7</v>
      </c>
      <c r="L674" s="142"/>
      <c r="M674" s="8"/>
      <c r="N674" s="41" t="s">
        <v>110</v>
      </c>
      <c r="O674" s="45">
        <v>487000</v>
      </c>
      <c r="P674" s="98"/>
      <c r="Q674" s="98"/>
      <c r="R674" s="98"/>
      <c r="S674" s="98">
        <v>609000</v>
      </c>
      <c r="T674" s="98"/>
      <c r="U674" s="98">
        <v>49000</v>
      </c>
      <c r="V674" s="98">
        <v>22000</v>
      </c>
      <c r="W674" s="98">
        <v>22000</v>
      </c>
      <c r="X674" s="98">
        <f t="shared" si="847"/>
        <v>93000</v>
      </c>
      <c r="Y674" s="98">
        <f t="shared" si="848"/>
        <v>15.270935960591133</v>
      </c>
      <c r="AA674" s="98">
        <v>51000</v>
      </c>
      <c r="AB674" s="98">
        <v>51000</v>
      </c>
      <c r="AC674" s="98">
        <v>51000</v>
      </c>
      <c r="AD674" s="98">
        <f t="shared" si="849"/>
        <v>153000</v>
      </c>
      <c r="AE674" s="98">
        <f t="shared" si="850"/>
        <v>25.123152709359605</v>
      </c>
      <c r="AG674" s="98">
        <f t="shared" si="851"/>
        <v>246000</v>
      </c>
      <c r="AH674" s="98">
        <f t="shared" si="852"/>
        <v>40.39408866995074</v>
      </c>
      <c r="AJ674" s="98">
        <v>67000</v>
      </c>
      <c r="AK674" s="98">
        <v>67000</v>
      </c>
      <c r="AL674" s="98">
        <v>67000</v>
      </c>
      <c r="AM674" s="98">
        <f t="shared" si="853"/>
        <v>201000</v>
      </c>
      <c r="AN674" s="98">
        <f t="shared" si="854"/>
        <v>33.004926108374384</v>
      </c>
      <c r="AP674" s="98">
        <v>55000</v>
      </c>
      <c r="AQ674" s="98">
        <v>55000</v>
      </c>
      <c r="AR674" s="98">
        <v>52000</v>
      </c>
      <c r="AS674" s="98">
        <f t="shared" si="855"/>
        <v>162000</v>
      </c>
      <c r="AT674" s="98">
        <f t="shared" si="856"/>
        <v>26.600985221674875</v>
      </c>
      <c r="AV674" s="98">
        <f t="shared" si="857"/>
        <v>363000</v>
      </c>
      <c r="AW674" s="98">
        <f t="shared" si="858"/>
        <v>59.60591133004926</v>
      </c>
      <c r="AY674" s="98">
        <f t="shared" si="859"/>
        <v>609000</v>
      </c>
      <c r="AZ674" s="98">
        <f t="shared" si="860"/>
        <v>100</v>
      </c>
      <c r="BB674" s="98">
        <f t="shared" si="844"/>
        <v>0</v>
      </c>
      <c r="BC674" s="98">
        <f t="shared" si="845"/>
        <v>0</v>
      </c>
      <c r="BD674" s="98">
        <f t="shared" si="846"/>
        <v>609000</v>
      </c>
      <c r="BE674" s="483"/>
      <c r="BF674" s="90">
        <f t="shared" si="842"/>
        <v>0</v>
      </c>
    </row>
    <row r="675" spans="1:58" ht="30" customHeight="1" x14ac:dyDescent="0.2">
      <c r="A675" s="12"/>
      <c r="B675" s="3"/>
      <c r="C675" s="3"/>
      <c r="D675" s="8"/>
      <c r="E675" s="7"/>
      <c r="F675" s="17">
        <v>9</v>
      </c>
      <c r="G675" s="4"/>
      <c r="H675" s="5"/>
      <c r="I675" s="6"/>
      <c r="J675" s="7"/>
      <c r="K675" s="27"/>
      <c r="L675" s="142"/>
      <c r="M675" s="8"/>
      <c r="N675" s="31" t="s">
        <v>23</v>
      </c>
      <c r="O675" s="44">
        <v>501000</v>
      </c>
      <c r="P675" s="97">
        <f>P676</f>
        <v>0</v>
      </c>
      <c r="Q675" s="193">
        <f>Q676</f>
        <v>0</v>
      </c>
      <c r="R675" s="194">
        <f>R676</f>
        <v>0</v>
      </c>
      <c r="S675" s="97">
        <f>S676</f>
        <v>551000</v>
      </c>
      <c r="T675" s="97"/>
      <c r="U675" s="97">
        <f>U676</f>
        <v>72000</v>
      </c>
      <c r="V675" s="97">
        <f>V676</f>
        <v>33000</v>
      </c>
      <c r="W675" s="97">
        <f>W1319+W676+W1009+W1065+W1263</f>
        <v>35000</v>
      </c>
      <c r="X675" s="97">
        <f t="shared" ref="X675:X719" si="861">U675+V675+W675</f>
        <v>140000</v>
      </c>
      <c r="Y675" s="97">
        <f t="shared" ref="Y675:Y719" si="862">X675/(S675/100)</f>
        <v>25.408348457350272</v>
      </c>
      <c r="AA675" s="97">
        <f>AA676</f>
        <v>50000</v>
      </c>
      <c r="AB675" s="97">
        <f>AB676</f>
        <v>50000</v>
      </c>
      <c r="AC675" s="97">
        <f>AC1319+AC676+AC1009+AC1065+AC1263</f>
        <v>50000</v>
      </c>
      <c r="AD675" s="97">
        <f t="shared" ref="AD675:AD719" si="863">AA675+AB675+AC675</f>
        <v>150000</v>
      </c>
      <c r="AE675" s="97">
        <f t="shared" ref="AE675:AE718" si="864">AD675/(S675/100)</f>
        <v>27.22323049001815</v>
      </c>
      <c r="AG675" s="97">
        <f t="shared" ref="AG675:AG719" si="865">X675+AD675</f>
        <v>290000</v>
      </c>
      <c r="AH675" s="97">
        <f t="shared" ref="AH675:AH719" si="866">AG675/(S675/100)</f>
        <v>52.631578947368418</v>
      </c>
      <c r="AJ675" s="97">
        <f>AJ676</f>
        <v>56000</v>
      </c>
      <c r="AK675" s="97">
        <f>AK676</f>
        <v>52000</v>
      </c>
      <c r="AL675" s="97">
        <f>AL1319+AL676+AL1009+AL1065+AL1263</f>
        <v>52000</v>
      </c>
      <c r="AM675" s="97">
        <f t="shared" ref="AM675:AM719" si="867">AJ675+AK675+AL675</f>
        <v>160000</v>
      </c>
      <c r="AN675" s="97">
        <f t="shared" ref="AN675:AN718" si="868">AM675/(S675/100)</f>
        <v>29.038112522686024</v>
      </c>
      <c r="AP675" s="97">
        <f t="shared" ref="AP675:AR676" si="869">AP676+AP686</f>
        <v>41000</v>
      </c>
      <c r="AQ675" s="97">
        <f t="shared" si="869"/>
        <v>37000</v>
      </c>
      <c r="AR675" s="97">
        <f t="shared" si="869"/>
        <v>23000</v>
      </c>
      <c r="AS675" s="97">
        <f t="shared" ref="AS675:AS719" si="870">AP675+AQ675+AR675</f>
        <v>101000</v>
      </c>
      <c r="AT675" s="97">
        <f t="shared" ref="AT675:AT718" si="871">AS675/(S675/100)</f>
        <v>18.330308529945555</v>
      </c>
      <c r="AV675" s="97">
        <f t="shared" ref="AV675:AV719" si="872">AM675+AS675</f>
        <v>261000</v>
      </c>
      <c r="AW675" s="97">
        <f t="shared" ref="AW675:AW719" si="873">AV675/(S675/100)</f>
        <v>47.368421052631582</v>
      </c>
      <c r="AY675" s="97">
        <f t="shared" ref="AY675:AY719" si="874">AG675+AV675</f>
        <v>551000</v>
      </c>
      <c r="AZ675" s="97">
        <f t="shared" ref="AZ675:AZ719" si="875">AY675/(S675/100)</f>
        <v>100</v>
      </c>
      <c r="BB675" s="44">
        <f t="shared" si="844"/>
        <v>0</v>
      </c>
      <c r="BC675" s="97">
        <f t="shared" si="845"/>
        <v>0</v>
      </c>
      <c r="BD675" s="97">
        <f t="shared" si="846"/>
        <v>551000</v>
      </c>
      <c r="BE675" s="483"/>
      <c r="BF675" s="90">
        <f t="shared" si="842"/>
        <v>0</v>
      </c>
    </row>
    <row r="676" spans="1:58" ht="30" customHeight="1" x14ac:dyDescent="0.2">
      <c r="A676" s="12"/>
      <c r="B676" s="3"/>
      <c r="C676" s="3"/>
      <c r="D676" s="8"/>
      <c r="E676" s="7"/>
      <c r="F676" s="3"/>
      <c r="G676" s="21">
        <v>9</v>
      </c>
      <c r="H676" s="22"/>
      <c r="I676" s="6"/>
      <c r="J676" s="7"/>
      <c r="K676" s="27"/>
      <c r="L676" s="142"/>
      <c r="M676" s="8"/>
      <c r="N676" s="31" t="s">
        <v>23</v>
      </c>
      <c r="O676" s="44">
        <v>501000</v>
      </c>
      <c r="P676" s="97">
        <f>P677+P687</f>
        <v>0</v>
      </c>
      <c r="Q676" s="193">
        <f>Q677+Q687</f>
        <v>0</v>
      </c>
      <c r="R676" s="194">
        <f>R677+R687</f>
        <v>0</v>
      </c>
      <c r="S676" s="97">
        <f>S677+S687</f>
        <v>551000</v>
      </c>
      <c r="T676" s="97"/>
      <c r="U676" s="97">
        <f>U677+U687</f>
        <v>72000</v>
      </c>
      <c r="V676" s="97">
        <f>V677+V687</f>
        <v>33000</v>
      </c>
      <c r="W676" s="97">
        <f>W677+W687</f>
        <v>35000</v>
      </c>
      <c r="X676" s="97">
        <f t="shared" si="861"/>
        <v>140000</v>
      </c>
      <c r="Y676" s="97">
        <f t="shared" si="862"/>
        <v>25.408348457350272</v>
      </c>
      <c r="AA676" s="97">
        <f>AA677+AA687</f>
        <v>50000</v>
      </c>
      <c r="AB676" s="97">
        <f>AB677+AB687</f>
        <v>50000</v>
      </c>
      <c r="AC676" s="97">
        <f>AC677+AC687</f>
        <v>50000</v>
      </c>
      <c r="AD676" s="97">
        <f t="shared" si="863"/>
        <v>150000</v>
      </c>
      <c r="AE676" s="97">
        <f t="shared" si="864"/>
        <v>27.22323049001815</v>
      </c>
      <c r="AG676" s="97">
        <f t="shared" si="865"/>
        <v>290000</v>
      </c>
      <c r="AH676" s="97">
        <f t="shared" si="866"/>
        <v>52.631578947368418</v>
      </c>
      <c r="AJ676" s="97">
        <f>AJ677+AJ687</f>
        <v>56000</v>
      </c>
      <c r="AK676" s="97">
        <f>AK677+AK687</f>
        <v>52000</v>
      </c>
      <c r="AL676" s="97">
        <f>AL677+AL687</f>
        <v>52000</v>
      </c>
      <c r="AM676" s="97">
        <f t="shared" si="867"/>
        <v>160000</v>
      </c>
      <c r="AN676" s="97">
        <f t="shared" si="868"/>
        <v>29.038112522686024</v>
      </c>
      <c r="AP676" s="97">
        <f t="shared" si="869"/>
        <v>41000</v>
      </c>
      <c r="AQ676" s="97">
        <f t="shared" si="869"/>
        <v>37000</v>
      </c>
      <c r="AR676" s="97">
        <f t="shared" si="869"/>
        <v>23000</v>
      </c>
      <c r="AS676" s="97">
        <f t="shared" si="870"/>
        <v>101000</v>
      </c>
      <c r="AT676" s="97">
        <f t="shared" si="871"/>
        <v>18.330308529945555</v>
      </c>
      <c r="AV676" s="97">
        <f t="shared" si="872"/>
        <v>261000</v>
      </c>
      <c r="AW676" s="97">
        <f t="shared" si="873"/>
        <v>47.368421052631582</v>
      </c>
      <c r="AY676" s="97">
        <f t="shared" si="874"/>
        <v>551000</v>
      </c>
      <c r="AZ676" s="97">
        <f t="shared" si="875"/>
        <v>100</v>
      </c>
      <c r="BB676" s="44">
        <f t="shared" si="844"/>
        <v>0</v>
      </c>
      <c r="BC676" s="97">
        <f t="shared" si="845"/>
        <v>0</v>
      </c>
      <c r="BD676" s="97">
        <f t="shared" si="846"/>
        <v>551000</v>
      </c>
      <c r="BE676" s="483"/>
      <c r="BF676" s="90">
        <f t="shared" si="842"/>
        <v>0</v>
      </c>
    </row>
    <row r="677" spans="1:58" ht="30" customHeight="1" x14ac:dyDescent="0.2">
      <c r="A677" s="12"/>
      <c r="B677" s="3"/>
      <c r="C677" s="3"/>
      <c r="D677" s="8"/>
      <c r="E677" s="7"/>
      <c r="F677" s="3"/>
      <c r="G677" s="21"/>
      <c r="H677" s="92" t="s">
        <v>97</v>
      </c>
      <c r="I677" s="6"/>
      <c r="J677" s="7"/>
      <c r="K677" s="27"/>
      <c r="L677" s="142"/>
      <c r="M677" s="8"/>
      <c r="N677" s="31" t="s">
        <v>23</v>
      </c>
      <c r="O677" s="44">
        <v>230000</v>
      </c>
      <c r="P677" s="97">
        <f>P678</f>
        <v>0</v>
      </c>
      <c r="Q677" s="193">
        <f>Q678</f>
        <v>0</v>
      </c>
      <c r="R677" s="194">
        <f>R678</f>
        <v>0</v>
      </c>
      <c r="S677" s="97">
        <f>S678</f>
        <v>250000</v>
      </c>
      <c r="T677" s="97"/>
      <c r="U677" s="97">
        <f>U678</f>
        <v>24000</v>
      </c>
      <c r="V677" s="97">
        <f>V678</f>
        <v>11000</v>
      </c>
      <c r="W677" s="97">
        <f>W1321+W678+W1011+W1067+W1265</f>
        <v>17000</v>
      </c>
      <c r="X677" s="97">
        <f t="shared" si="861"/>
        <v>52000</v>
      </c>
      <c r="Y677" s="97">
        <f t="shared" si="862"/>
        <v>20.8</v>
      </c>
      <c r="AA677" s="97">
        <f>AA678</f>
        <v>22000</v>
      </c>
      <c r="AB677" s="97">
        <f>AB678</f>
        <v>24000</v>
      </c>
      <c r="AC677" s="97">
        <f>AC1321+AC678+AC1011+AC1067+AC1265</f>
        <v>24000</v>
      </c>
      <c r="AD677" s="97">
        <f t="shared" si="863"/>
        <v>70000</v>
      </c>
      <c r="AE677" s="97">
        <f t="shared" si="864"/>
        <v>28</v>
      </c>
      <c r="AG677" s="97">
        <f t="shared" si="865"/>
        <v>122000</v>
      </c>
      <c r="AH677" s="97">
        <f t="shared" si="866"/>
        <v>48.8</v>
      </c>
      <c r="AJ677" s="97">
        <f>AJ678</f>
        <v>27000</v>
      </c>
      <c r="AK677" s="97">
        <f>AK678</f>
        <v>25000</v>
      </c>
      <c r="AL677" s="97">
        <f>AL1321+AL678+AL1011+AL1067+AL1265</f>
        <v>25000</v>
      </c>
      <c r="AM677" s="97">
        <f t="shared" si="867"/>
        <v>77000</v>
      </c>
      <c r="AN677" s="97">
        <f t="shared" si="868"/>
        <v>30.8</v>
      </c>
      <c r="AP677" s="97">
        <f>AP678</f>
        <v>22000</v>
      </c>
      <c r="AQ677" s="97">
        <f>AQ678</f>
        <v>18000</v>
      </c>
      <c r="AR677" s="97">
        <f>AR1321+AR678+AR1011+AR1067+AR1265</f>
        <v>11000</v>
      </c>
      <c r="AS677" s="97">
        <f t="shared" si="870"/>
        <v>51000</v>
      </c>
      <c r="AT677" s="97">
        <f t="shared" si="871"/>
        <v>20.399999999999999</v>
      </c>
      <c r="AV677" s="97">
        <f t="shared" si="872"/>
        <v>128000</v>
      </c>
      <c r="AW677" s="97">
        <f t="shared" si="873"/>
        <v>51.2</v>
      </c>
      <c r="AY677" s="97">
        <f t="shared" si="874"/>
        <v>250000</v>
      </c>
      <c r="AZ677" s="97">
        <f t="shared" si="875"/>
        <v>100</v>
      </c>
      <c r="BB677" s="44">
        <f t="shared" si="844"/>
        <v>0</v>
      </c>
      <c r="BC677" s="97">
        <f t="shared" si="845"/>
        <v>0</v>
      </c>
      <c r="BD677" s="97">
        <f t="shared" si="846"/>
        <v>250000</v>
      </c>
      <c r="BE677" s="483"/>
      <c r="BF677" s="90">
        <f t="shared" si="842"/>
        <v>0</v>
      </c>
    </row>
    <row r="678" spans="1:58" ht="30" customHeight="1" x14ac:dyDescent="0.2">
      <c r="A678" s="12"/>
      <c r="B678" s="3"/>
      <c r="C678" s="3"/>
      <c r="D678" s="8"/>
      <c r="E678" s="7"/>
      <c r="F678" s="3"/>
      <c r="G678" s="4"/>
      <c r="H678" s="5"/>
      <c r="I678" s="23">
        <v>2</v>
      </c>
      <c r="J678" s="7"/>
      <c r="K678" s="27"/>
      <c r="L678" s="142"/>
      <c r="M678" s="8"/>
      <c r="N678" s="30" t="s">
        <v>126</v>
      </c>
      <c r="O678" s="46">
        <v>230000</v>
      </c>
      <c r="P678" s="100">
        <f>P679+P685</f>
        <v>0</v>
      </c>
      <c r="Q678" s="100">
        <f>Q679+Q685</f>
        <v>0</v>
      </c>
      <c r="R678" s="100">
        <f>R679+R685</f>
        <v>0</v>
      </c>
      <c r="S678" s="100">
        <f>S679+S685</f>
        <v>250000</v>
      </c>
      <c r="T678" s="100"/>
      <c r="U678" s="100">
        <f>U679+U685</f>
        <v>24000</v>
      </c>
      <c r="V678" s="100">
        <f>V679+V685</f>
        <v>11000</v>
      </c>
      <c r="W678" s="100">
        <f>W679+W685</f>
        <v>17000</v>
      </c>
      <c r="X678" s="100">
        <f t="shared" si="861"/>
        <v>52000</v>
      </c>
      <c r="Y678" s="100">
        <f t="shared" si="862"/>
        <v>20.8</v>
      </c>
      <c r="AA678" s="100">
        <f>AA679+AA685</f>
        <v>22000</v>
      </c>
      <c r="AB678" s="100">
        <f>AB679+AB685</f>
        <v>24000</v>
      </c>
      <c r="AC678" s="100">
        <f>AC679+AC685</f>
        <v>24000</v>
      </c>
      <c r="AD678" s="100">
        <f t="shared" si="863"/>
        <v>70000</v>
      </c>
      <c r="AE678" s="100">
        <f t="shared" si="864"/>
        <v>28</v>
      </c>
      <c r="AG678" s="100">
        <f t="shared" si="865"/>
        <v>122000</v>
      </c>
      <c r="AH678" s="100">
        <f t="shared" si="866"/>
        <v>48.8</v>
      </c>
      <c r="AJ678" s="100">
        <f>AJ679+AJ685</f>
        <v>27000</v>
      </c>
      <c r="AK678" s="100">
        <f>AK679+AK685</f>
        <v>25000</v>
      </c>
      <c r="AL678" s="100">
        <f>AL679+AL685</f>
        <v>25000</v>
      </c>
      <c r="AM678" s="100">
        <f t="shared" si="867"/>
        <v>77000</v>
      </c>
      <c r="AN678" s="100">
        <f t="shared" si="868"/>
        <v>30.8</v>
      </c>
      <c r="AP678" s="100">
        <f>AP679+AP685</f>
        <v>22000</v>
      </c>
      <c r="AQ678" s="100">
        <f>AQ679+AQ685</f>
        <v>18000</v>
      </c>
      <c r="AR678" s="100">
        <f>AR679+AR685</f>
        <v>11000</v>
      </c>
      <c r="AS678" s="100">
        <f t="shared" si="870"/>
        <v>51000</v>
      </c>
      <c r="AT678" s="100">
        <f t="shared" si="871"/>
        <v>20.399999999999999</v>
      </c>
      <c r="AV678" s="100">
        <f t="shared" si="872"/>
        <v>128000</v>
      </c>
      <c r="AW678" s="100">
        <f t="shared" si="873"/>
        <v>51.2</v>
      </c>
      <c r="AY678" s="100">
        <f t="shared" si="874"/>
        <v>250000</v>
      </c>
      <c r="AZ678" s="100">
        <f t="shared" si="875"/>
        <v>100</v>
      </c>
      <c r="BB678" s="46">
        <f t="shared" si="844"/>
        <v>0</v>
      </c>
      <c r="BC678" s="100">
        <f t="shared" si="845"/>
        <v>0</v>
      </c>
      <c r="BD678" s="100">
        <f t="shared" si="846"/>
        <v>250000</v>
      </c>
      <c r="BE678" s="483"/>
      <c r="BF678" s="90">
        <f t="shared" si="842"/>
        <v>0</v>
      </c>
    </row>
    <row r="679" spans="1:58" ht="30" customHeight="1" x14ac:dyDescent="0.2">
      <c r="A679" s="12"/>
      <c r="B679" s="3"/>
      <c r="C679" s="3"/>
      <c r="D679" s="8"/>
      <c r="E679" s="7"/>
      <c r="F679" s="3"/>
      <c r="G679" s="4"/>
      <c r="H679" s="5"/>
      <c r="I679" s="6"/>
      <c r="J679" s="24" t="s">
        <v>69</v>
      </c>
      <c r="K679" s="27"/>
      <c r="L679" s="142"/>
      <c r="M679" s="8"/>
      <c r="N679" s="31" t="s">
        <v>16</v>
      </c>
      <c r="O679" s="44">
        <v>209000</v>
      </c>
      <c r="P679" s="97">
        <f>P680+P681+P682+P683+P684</f>
        <v>0</v>
      </c>
      <c r="Q679" s="193">
        <f>Q680+Q681+Q682+Q683+Q684</f>
        <v>0</v>
      </c>
      <c r="R679" s="194">
        <f>R680+R681+R682+R683+R684</f>
        <v>0</v>
      </c>
      <c r="S679" s="97">
        <f>S680+S681+S682+S683+S684</f>
        <v>227000</v>
      </c>
      <c r="T679" s="97"/>
      <c r="U679" s="97">
        <f>U680+U681+U682+U683+U684</f>
        <v>22000</v>
      </c>
      <c r="V679" s="97">
        <f>V680+V681+V682+V683+V684</f>
        <v>11000</v>
      </c>
      <c r="W679" s="97">
        <f>W680+W681+W682+W683+W684</f>
        <v>7000</v>
      </c>
      <c r="X679" s="97">
        <f t="shared" si="861"/>
        <v>40000</v>
      </c>
      <c r="Y679" s="97">
        <f t="shared" si="862"/>
        <v>17.621145374449338</v>
      </c>
      <c r="AA679" s="97">
        <f>AA680+AA681+AA682+AA683+AA684</f>
        <v>19000</v>
      </c>
      <c r="AB679" s="97">
        <f>AB680+AB681+AB682+AB683+AB684</f>
        <v>20000</v>
      </c>
      <c r="AC679" s="97">
        <f>AC680+AC681+AC682+AC683+AC684</f>
        <v>20000</v>
      </c>
      <c r="AD679" s="97">
        <f t="shared" si="863"/>
        <v>59000</v>
      </c>
      <c r="AE679" s="97">
        <f t="shared" si="864"/>
        <v>25.991189427312776</v>
      </c>
      <c r="AG679" s="97">
        <f t="shared" si="865"/>
        <v>99000</v>
      </c>
      <c r="AH679" s="97">
        <f t="shared" si="866"/>
        <v>43.612334801762117</v>
      </c>
      <c r="AJ679" s="97">
        <f>AJ680+AJ681+AJ682+AJ683+AJ684</f>
        <v>27000</v>
      </c>
      <c r="AK679" s="97">
        <f>AK680+AK681+AK682+AK683+AK684</f>
        <v>25000</v>
      </c>
      <c r="AL679" s="97">
        <f>AL680+AL681+AL682+AL683+AL684</f>
        <v>25000</v>
      </c>
      <c r="AM679" s="97">
        <f t="shared" si="867"/>
        <v>77000</v>
      </c>
      <c r="AN679" s="97">
        <f t="shared" si="868"/>
        <v>33.920704845814981</v>
      </c>
      <c r="AP679" s="97">
        <f>AP680+AP681+AP682+AP683+AP684</f>
        <v>22000</v>
      </c>
      <c r="AQ679" s="97">
        <f>AQ680+AQ681+AQ682+AQ683+AQ684</f>
        <v>18000</v>
      </c>
      <c r="AR679" s="97">
        <f>AR680+AR681+AR682+AR683+AR684</f>
        <v>11000</v>
      </c>
      <c r="AS679" s="97">
        <f t="shared" si="870"/>
        <v>51000</v>
      </c>
      <c r="AT679" s="97">
        <f t="shared" si="871"/>
        <v>22.466960352422909</v>
      </c>
      <c r="AV679" s="97">
        <f t="shared" si="872"/>
        <v>128000</v>
      </c>
      <c r="AW679" s="97">
        <f t="shared" si="873"/>
        <v>56.387665198237883</v>
      </c>
      <c r="AY679" s="97">
        <f t="shared" si="874"/>
        <v>227000</v>
      </c>
      <c r="AZ679" s="97">
        <f t="shared" si="875"/>
        <v>100</v>
      </c>
      <c r="BB679" s="44">
        <f t="shared" si="844"/>
        <v>0</v>
      </c>
      <c r="BC679" s="97">
        <f t="shared" si="845"/>
        <v>0</v>
      </c>
      <c r="BD679" s="97">
        <f t="shared" si="846"/>
        <v>227000</v>
      </c>
      <c r="BE679" s="483"/>
      <c r="BF679" s="90">
        <f t="shared" si="842"/>
        <v>0</v>
      </c>
    </row>
    <row r="680" spans="1:58" ht="30" customHeight="1" x14ac:dyDescent="0.2">
      <c r="A680" s="12"/>
      <c r="B680" s="3"/>
      <c r="C680" s="3"/>
      <c r="D680" s="8"/>
      <c r="E680" s="7"/>
      <c r="F680" s="3"/>
      <c r="G680" s="4"/>
      <c r="H680" s="5"/>
      <c r="I680" s="6"/>
      <c r="J680" s="7"/>
      <c r="K680" s="59">
        <v>2</v>
      </c>
      <c r="L680" s="142"/>
      <c r="M680" s="8"/>
      <c r="N680" s="41" t="s">
        <v>17</v>
      </c>
      <c r="O680" s="45">
        <v>7000</v>
      </c>
      <c r="P680" s="98"/>
      <c r="Q680" s="98"/>
      <c r="R680" s="98"/>
      <c r="S680" s="332">
        <v>7000</v>
      </c>
      <c r="T680" s="98"/>
      <c r="U680" s="332">
        <v>1000</v>
      </c>
      <c r="V680" s="332">
        <v>1000</v>
      </c>
      <c r="W680" s="332">
        <v>0</v>
      </c>
      <c r="X680" s="98">
        <f t="shared" si="861"/>
        <v>2000</v>
      </c>
      <c r="Y680" s="98">
        <f t="shared" si="862"/>
        <v>28.571428571428573</v>
      </c>
      <c r="AA680" s="332">
        <v>2000</v>
      </c>
      <c r="AB680" s="332">
        <v>0</v>
      </c>
      <c r="AC680" s="332">
        <v>0</v>
      </c>
      <c r="AD680" s="98">
        <f t="shared" si="863"/>
        <v>2000</v>
      </c>
      <c r="AE680" s="98">
        <f t="shared" si="864"/>
        <v>28.571428571428573</v>
      </c>
      <c r="AG680" s="98">
        <f t="shared" si="865"/>
        <v>4000</v>
      </c>
      <c r="AH680" s="98">
        <f t="shared" si="866"/>
        <v>57.142857142857146</v>
      </c>
      <c r="AJ680" s="332">
        <v>2000</v>
      </c>
      <c r="AK680" s="332">
        <v>0</v>
      </c>
      <c r="AL680" s="332">
        <v>0</v>
      </c>
      <c r="AM680" s="98">
        <f t="shared" si="867"/>
        <v>2000</v>
      </c>
      <c r="AN680" s="98">
        <f t="shared" si="868"/>
        <v>28.571428571428573</v>
      </c>
      <c r="AP680" s="332">
        <v>1000</v>
      </c>
      <c r="AQ680" s="332">
        <v>0</v>
      </c>
      <c r="AR680" s="332">
        <v>0</v>
      </c>
      <c r="AS680" s="98">
        <f t="shared" si="870"/>
        <v>1000</v>
      </c>
      <c r="AT680" s="98">
        <f t="shared" si="871"/>
        <v>14.285714285714286</v>
      </c>
      <c r="AV680" s="98">
        <f t="shared" si="872"/>
        <v>3000</v>
      </c>
      <c r="AW680" s="98">
        <f t="shared" si="873"/>
        <v>42.857142857142854</v>
      </c>
      <c r="AY680" s="98">
        <f t="shared" si="874"/>
        <v>7000</v>
      </c>
      <c r="AZ680" s="98">
        <f t="shared" si="875"/>
        <v>100</v>
      </c>
      <c r="BB680" s="98">
        <f t="shared" si="844"/>
        <v>0</v>
      </c>
      <c r="BC680" s="98">
        <f t="shared" si="845"/>
        <v>0</v>
      </c>
      <c r="BD680" s="98">
        <f t="shared" si="846"/>
        <v>7000</v>
      </c>
      <c r="BE680" s="483"/>
      <c r="BF680" s="90">
        <f t="shared" si="842"/>
        <v>0</v>
      </c>
    </row>
    <row r="681" spans="1:58" ht="30" customHeight="1" x14ac:dyDescent="0.2">
      <c r="A681" s="12"/>
      <c r="B681" s="3"/>
      <c r="C681" s="3"/>
      <c r="D681" s="8"/>
      <c r="E681" s="7"/>
      <c r="F681" s="3"/>
      <c r="G681" s="4"/>
      <c r="H681" s="5"/>
      <c r="I681" s="6"/>
      <c r="J681" s="7"/>
      <c r="K681" s="59">
        <v>3</v>
      </c>
      <c r="L681" s="142"/>
      <c r="M681" s="8"/>
      <c r="N681" s="41" t="s">
        <v>18</v>
      </c>
      <c r="O681" s="45">
        <v>125000</v>
      </c>
      <c r="P681" s="98"/>
      <c r="Q681" s="98"/>
      <c r="R681" s="98"/>
      <c r="S681" s="332">
        <v>153000</v>
      </c>
      <c r="T681" s="98"/>
      <c r="U681" s="332">
        <v>13000</v>
      </c>
      <c r="V681" s="332">
        <v>6000</v>
      </c>
      <c r="W681" s="332">
        <v>5000</v>
      </c>
      <c r="X681" s="98">
        <f t="shared" si="861"/>
        <v>24000</v>
      </c>
      <c r="Y681" s="98">
        <f t="shared" si="862"/>
        <v>15.686274509803921</v>
      </c>
      <c r="AA681" s="332">
        <v>13000</v>
      </c>
      <c r="AB681" s="332">
        <v>13000</v>
      </c>
      <c r="AC681" s="332">
        <v>13000</v>
      </c>
      <c r="AD681" s="98">
        <f t="shared" si="863"/>
        <v>39000</v>
      </c>
      <c r="AE681" s="98">
        <f t="shared" si="864"/>
        <v>25.490196078431371</v>
      </c>
      <c r="AG681" s="98">
        <f t="shared" si="865"/>
        <v>63000</v>
      </c>
      <c r="AH681" s="98">
        <f t="shared" si="866"/>
        <v>41.176470588235297</v>
      </c>
      <c r="AJ681" s="332">
        <v>17000</v>
      </c>
      <c r="AK681" s="332">
        <v>17000</v>
      </c>
      <c r="AL681" s="332">
        <v>17000</v>
      </c>
      <c r="AM681" s="98">
        <f t="shared" si="867"/>
        <v>51000</v>
      </c>
      <c r="AN681" s="98">
        <f t="shared" si="868"/>
        <v>33.333333333333336</v>
      </c>
      <c r="AP681" s="332">
        <v>14000</v>
      </c>
      <c r="AQ681" s="332">
        <v>14000</v>
      </c>
      <c r="AR681" s="332">
        <v>11000</v>
      </c>
      <c r="AS681" s="98">
        <f t="shared" si="870"/>
        <v>39000</v>
      </c>
      <c r="AT681" s="98">
        <f t="shared" si="871"/>
        <v>25.490196078431371</v>
      </c>
      <c r="AV681" s="98">
        <f t="shared" si="872"/>
        <v>90000</v>
      </c>
      <c r="AW681" s="98">
        <f t="shared" si="873"/>
        <v>58.823529411764703</v>
      </c>
      <c r="AY681" s="98">
        <f t="shared" si="874"/>
        <v>153000</v>
      </c>
      <c r="AZ681" s="98">
        <f t="shared" si="875"/>
        <v>100</v>
      </c>
      <c r="BB681" s="98">
        <f t="shared" si="844"/>
        <v>0</v>
      </c>
      <c r="BC681" s="98">
        <f t="shared" si="845"/>
        <v>0</v>
      </c>
      <c r="BD681" s="98">
        <f t="shared" si="846"/>
        <v>153000</v>
      </c>
      <c r="BE681" s="483"/>
      <c r="BF681" s="90">
        <f t="shared" si="842"/>
        <v>0</v>
      </c>
    </row>
    <row r="682" spans="1:58" ht="30" customHeight="1" x14ac:dyDescent="0.2">
      <c r="A682" s="12"/>
      <c r="B682" s="3"/>
      <c r="C682" s="3"/>
      <c r="D682" s="8"/>
      <c r="E682" s="7"/>
      <c r="F682" s="3"/>
      <c r="G682" s="4"/>
      <c r="H682" s="5"/>
      <c r="I682" s="6"/>
      <c r="J682" s="7"/>
      <c r="K682" s="59">
        <v>5</v>
      </c>
      <c r="L682" s="142"/>
      <c r="M682" s="8"/>
      <c r="N682" s="41" t="s">
        <v>19</v>
      </c>
      <c r="O682" s="45">
        <v>25000</v>
      </c>
      <c r="P682" s="98"/>
      <c r="Q682" s="98"/>
      <c r="R682" s="98"/>
      <c r="S682" s="332">
        <v>26000</v>
      </c>
      <c r="T682" s="98"/>
      <c r="U682" s="332">
        <v>3000</v>
      </c>
      <c r="V682" s="332">
        <v>1000</v>
      </c>
      <c r="W682" s="332">
        <v>1000</v>
      </c>
      <c r="X682" s="98">
        <f t="shared" si="861"/>
        <v>5000</v>
      </c>
      <c r="Y682" s="98">
        <f t="shared" si="862"/>
        <v>19.23076923076923</v>
      </c>
      <c r="AA682" s="332">
        <v>3000</v>
      </c>
      <c r="AB682" s="332">
        <v>3000</v>
      </c>
      <c r="AC682" s="332">
        <v>3000</v>
      </c>
      <c r="AD682" s="98">
        <f t="shared" si="863"/>
        <v>9000</v>
      </c>
      <c r="AE682" s="98">
        <f t="shared" si="864"/>
        <v>34.615384615384613</v>
      </c>
      <c r="AG682" s="98">
        <f t="shared" si="865"/>
        <v>14000</v>
      </c>
      <c r="AH682" s="98">
        <f t="shared" si="866"/>
        <v>53.846153846153847</v>
      </c>
      <c r="AJ682" s="332">
        <v>3000</v>
      </c>
      <c r="AK682" s="332">
        <v>3000</v>
      </c>
      <c r="AL682" s="332">
        <v>3000</v>
      </c>
      <c r="AM682" s="98">
        <f t="shared" si="867"/>
        <v>9000</v>
      </c>
      <c r="AN682" s="98">
        <f t="shared" si="868"/>
        <v>34.615384615384613</v>
      </c>
      <c r="AP682" s="332">
        <v>3000</v>
      </c>
      <c r="AQ682" s="332">
        <v>0</v>
      </c>
      <c r="AR682" s="332">
        <v>0</v>
      </c>
      <c r="AS682" s="98">
        <f t="shared" si="870"/>
        <v>3000</v>
      </c>
      <c r="AT682" s="98">
        <f t="shared" si="871"/>
        <v>11.538461538461538</v>
      </c>
      <c r="AV682" s="98">
        <f t="shared" si="872"/>
        <v>12000</v>
      </c>
      <c r="AW682" s="98">
        <f t="shared" si="873"/>
        <v>46.153846153846153</v>
      </c>
      <c r="AY682" s="98">
        <f t="shared" si="874"/>
        <v>26000</v>
      </c>
      <c r="AZ682" s="98">
        <f t="shared" si="875"/>
        <v>100</v>
      </c>
      <c r="BB682" s="98">
        <f t="shared" si="844"/>
        <v>0</v>
      </c>
      <c r="BC682" s="98">
        <f t="shared" si="845"/>
        <v>0</v>
      </c>
      <c r="BD682" s="98">
        <f t="shared" si="846"/>
        <v>26000</v>
      </c>
      <c r="BE682" s="483"/>
      <c r="BF682" s="90">
        <f t="shared" si="842"/>
        <v>0</v>
      </c>
    </row>
    <row r="683" spans="1:58" ht="30" customHeight="1" x14ac:dyDescent="0.2">
      <c r="A683" s="12"/>
      <c r="B683" s="3"/>
      <c r="C683" s="3"/>
      <c r="D683" s="8"/>
      <c r="E683" s="7"/>
      <c r="F683" s="3"/>
      <c r="G683" s="4"/>
      <c r="H683" s="5"/>
      <c r="I683" s="6"/>
      <c r="J683" s="7"/>
      <c r="K683" s="59">
        <v>6</v>
      </c>
      <c r="L683" s="142"/>
      <c r="M683" s="8"/>
      <c r="N683" s="41" t="s">
        <v>26</v>
      </c>
      <c r="O683" s="45">
        <v>50000</v>
      </c>
      <c r="P683" s="98"/>
      <c r="Q683" s="98"/>
      <c r="R683" s="98"/>
      <c r="S683" s="332">
        <v>39000</v>
      </c>
      <c r="T683" s="98"/>
      <c r="U683" s="332">
        <v>4000</v>
      </c>
      <c r="V683" s="332">
        <v>2000</v>
      </c>
      <c r="W683" s="332">
        <v>1000</v>
      </c>
      <c r="X683" s="98">
        <f t="shared" si="861"/>
        <v>7000</v>
      </c>
      <c r="Y683" s="98">
        <f t="shared" si="862"/>
        <v>17.948717948717949</v>
      </c>
      <c r="AA683" s="332">
        <v>1000</v>
      </c>
      <c r="AB683" s="332">
        <v>4000</v>
      </c>
      <c r="AC683" s="332">
        <v>4000</v>
      </c>
      <c r="AD683" s="98">
        <f t="shared" si="863"/>
        <v>9000</v>
      </c>
      <c r="AE683" s="98">
        <f t="shared" si="864"/>
        <v>23.076923076923077</v>
      </c>
      <c r="AG683" s="98">
        <f t="shared" si="865"/>
        <v>16000</v>
      </c>
      <c r="AH683" s="98">
        <f t="shared" si="866"/>
        <v>41.025641025641029</v>
      </c>
      <c r="AJ683" s="332">
        <v>5000</v>
      </c>
      <c r="AK683" s="332">
        <v>5000</v>
      </c>
      <c r="AL683" s="332">
        <v>5000</v>
      </c>
      <c r="AM683" s="98">
        <f t="shared" si="867"/>
        <v>15000</v>
      </c>
      <c r="AN683" s="98">
        <f t="shared" si="868"/>
        <v>38.46153846153846</v>
      </c>
      <c r="AP683" s="332">
        <v>4000</v>
      </c>
      <c r="AQ683" s="332">
        <v>4000</v>
      </c>
      <c r="AR683" s="332">
        <v>0</v>
      </c>
      <c r="AS683" s="98">
        <f t="shared" si="870"/>
        <v>8000</v>
      </c>
      <c r="AT683" s="98">
        <f t="shared" si="871"/>
        <v>20.512820512820515</v>
      </c>
      <c r="AV683" s="98">
        <f t="shared" si="872"/>
        <v>23000</v>
      </c>
      <c r="AW683" s="98">
        <f t="shared" si="873"/>
        <v>58.974358974358971</v>
      </c>
      <c r="AY683" s="98">
        <f t="shared" si="874"/>
        <v>39000</v>
      </c>
      <c r="AZ683" s="98">
        <f t="shared" si="875"/>
        <v>100</v>
      </c>
      <c r="BB683" s="98">
        <f t="shared" si="844"/>
        <v>0</v>
      </c>
      <c r="BC683" s="98">
        <f t="shared" si="845"/>
        <v>0</v>
      </c>
      <c r="BD683" s="98">
        <f t="shared" si="846"/>
        <v>39000</v>
      </c>
      <c r="BE683" s="483"/>
      <c r="BF683" s="90">
        <f t="shared" si="842"/>
        <v>0</v>
      </c>
    </row>
    <row r="684" spans="1:58" ht="30" customHeight="1" x14ac:dyDescent="0.2">
      <c r="A684" s="12"/>
      <c r="B684" s="3"/>
      <c r="C684" s="3"/>
      <c r="D684" s="8"/>
      <c r="E684" s="7"/>
      <c r="F684" s="3"/>
      <c r="G684" s="4"/>
      <c r="H684" s="5"/>
      <c r="I684" s="6"/>
      <c r="J684" s="7"/>
      <c r="K684" s="59">
        <v>7</v>
      </c>
      <c r="L684" s="142"/>
      <c r="M684" s="8"/>
      <c r="N684" s="41" t="s">
        <v>110</v>
      </c>
      <c r="O684" s="45">
        <v>2000</v>
      </c>
      <c r="P684" s="98"/>
      <c r="Q684" s="98"/>
      <c r="R684" s="98"/>
      <c r="S684" s="332">
        <v>2000</v>
      </c>
      <c r="T684" s="98"/>
      <c r="U684" s="332">
        <v>1000</v>
      </c>
      <c r="V684" s="332">
        <v>1000</v>
      </c>
      <c r="W684" s="332">
        <v>0</v>
      </c>
      <c r="X684" s="98">
        <f t="shared" si="861"/>
        <v>2000</v>
      </c>
      <c r="Y684" s="98">
        <f t="shared" si="862"/>
        <v>100</v>
      </c>
      <c r="AA684" s="332">
        <v>0</v>
      </c>
      <c r="AB684" s="332"/>
      <c r="AC684" s="332"/>
      <c r="AD684" s="98">
        <f t="shared" si="863"/>
        <v>0</v>
      </c>
      <c r="AE684" s="98">
        <f t="shared" si="864"/>
        <v>0</v>
      </c>
      <c r="AG684" s="98">
        <f t="shared" si="865"/>
        <v>2000</v>
      </c>
      <c r="AH684" s="98">
        <f t="shared" si="866"/>
        <v>100</v>
      </c>
      <c r="AJ684" s="332"/>
      <c r="AK684" s="332"/>
      <c r="AL684" s="332"/>
      <c r="AM684" s="98">
        <f t="shared" si="867"/>
        <v>0</v>
      </c>
      <c r="AN684" s="98">
        <f t="shared" si="868"/>
        <v>0</v>
      </c>
      <c r="AP684" s="332"/>
      <c r="AQ684" s="332"/>
      <c r="AR684" s="332"/>
      <c r="AS684" s="98">
        <f t="shared" si="870"/>
        <v>0</v>
      </c>
      <c r="AT684" s="98">
        <f t="shared" si="871"/>
        <v>0</v>
      </c>
      <c r="AV684" s="98">
        <f t="shared" si="872"/>
        <v>0</v>
      </c>
      <c r="AW684" s="98">
        <f t="shared" si="873"/>
        <v>0</v>
      </c>
      <c r="AY684" s="98">
        <f t="shared" si="874"/>
        <v>2000</v>
      </c>
      <c r="AZ684" s="98">
        <f t="shared" si="875"/>
        <v>100</v>
      </c>
      <c r="BB684" s="98">
        <f t="shared" si="844"/>
        <v>0</v>
      </c>
      <c r="BC684" s="98">
        <f t="shared" si="845"/>
        <v>0</v>
      </c>
      <c r="BD684" s="98">
        <f t="shared" si="846"/>
        <v>2000</v>
      </c>
      <c r="BE684" s="483"/>
      <c r="BF684" s="90">
        <f t="shared" si="842"/>
        <v>0</v>
      </c>
    </row>
    <row r="685" spans="1:58" ht="30" customHeight="1" x14ac:dyDescent="0.2">
      <c r="A685" s="12"/>
      <c r="B685" s="3"/>
      <c r="C685" s="3"/>
      <c r="D685" s="8"/>
      <c r="E685" s="7"/>
      <c r="F685" s="3"/>
      <c r="G685" s="4"/>
      <c r="H685" s="5"/>
      <c r="I685" s="6"/>
      <c r="J685" s="24" t="s">
        <v>71</v>
      </c>
      <c r="K685" s="27"/>
      <c r="L685" s="142"/>
      <c r="M685" s="8"/>
      <c r="N685" s="31" t="s">
        <v>27</v>
      </c>
      <c r="O685" s="44">
        <v>21000</v>
      </c>
      <c r="P685" s="97">
        <f>P686</f>
        <v>0</v>
      </c>
      <c r="Q685" s="193">
        <f>Q686</f>
        <v>0</v>
      </c>
      <c r="R685" s="194">
        <f>R686</f>
        <v>0</v>
      </c>
      <c r="S685" s="97">
        <f>S686</f>
        <v>23000</v>
      </c>
      <c r="T685" s="97"/>
      <c r="U685" s="97">
        <f>U686</f>
        <v>2000</v>
      </c>
      <c r="V685" s="97">
        <f>V686</f>
        <v>0</v>
      </c>
      <c r="W685" s="97">
        <f>W686</f>
        <v>10000</v>
      </c>
      <c r="X685" s="97">
        <f t="shared" si="861"/>
        <v>12000</v>
      </c>
      <c r="Y685" s="97">
        <f t="shared" si="862"/>
        <v>52.173913043478258</v>
      </c>
      <c r="AA685" s="97">
        <f>AA686</f>
        <v>3000</v>
      </c>
      <c r="AB685" s="97">
        <f>AB686</f>
        <v>4000</v>
      </c>
      <c r="AC685" s="97">
        <f>AC686</f>
        <v>4000</v>
      </c>
      <c r="AD685" s="97">
        <f t="shared" si="863"/>
        <v>11000</v>
      </c>
      <c r="AE685" s="97">
        <f t="shared" si="864"/>
        <v>47.826086956521742</v>
      </c>
      <c r="AG685" s="97">
        <f t="shared" si="865"/>
        <v>23000</v>
      </c>
      <c r="AH685" s="97">
        <f t="shared" si="866"/>
        <v>100</v>
      </c>
      <c r="AJ685" s="97">
        <f>AJ686</f>
        <v>0</v>
      </c>
      <c r="AK685" s="97">
        <f>AK686</f>
        <v>0</v>
      </c>
      <c r="AL685" s="97">
        <f>AL686</f>
        <v>0</v>
      </c>
      <c r="AM685" s="97">
        <f t="shared" si="867"/>
        <v>0</v>
      </c>
      <c r="AN685" s="97">
        <f t="shared" si="868"/>
        <v>0</v>
      </c>
      <c r="AP685" s="97">
        <f>AP686</f>
        <v>0</v>
      </c>
      <c r="AQ685" s="97">
        <f>AQ686</f>
        <v>0</v>
      </c>
      <c r="AR685" s="97">
        <f>AR686</f>
        <v>0</v>
      </c>
      <c r="AS685" s="97">
        <f t="shared" si="870"/>
        <v>0</v>
      </c>
      <c r="AT685" s="97">
        <f t="shared" si="871"/>
        <v>0</v>
      </c>
      <c r="AV685" s="97">
        <f t="shared" si="872"/>
        <v>0</v>
      </c>
      <c r="AW685" s="97">
        <f t="shared" si="873"/>
        <v>0</v>
      </c>
      <c r="AY685" s="97">
        <f t="shared" si="874"/>
        <v>23000</v>
      </c>
      <c r="AZ685" s="97">
        <f t="shared" si="875"/>
        <v>100</v>
      </c>
      <c r="BB685" s="44">
        <f t="shared" si="844"/>
        <v>0</v>
      </c>
      <c r="BC685" s="97">
        <f t="shared" si="845"/>
        <v>0</v>
      </c>
      <c r="BD685" s="97">
        <f t="shared" si="846"/>
        <v>23000</v>
      </c>
      <c r="BE685" s="483"/>
      <c r="BF685" s="90">
        <f t="shared" si="842"/>
        <v>0</v>
      </c>
    </row>
    <row r="686" spans="1:58" ht="30" customHeight="1" x14ac:dyDescent="0.2">
      <c r="A686" s="12"/>
      <c r="B686" s="3"/>
      <c r="C686" s="3"/>
      <c r="D686" s="8"/>
      <c r="E686" s="7"/>
      <c r="F686" s="3"/>
      <c r="G686" s="4"/>
      <c r="H686" s="5"/>
      <c r="I686" s="6"/>
      <c r="J686" s="7"/>
      <c r="K686" s="59">
        <v>6</v>
      </c>
      <c r="L686" s="142"/>
      <c r="M686" s="8"/>
      <c r="N686" s="41" t="s">
        <v>28</v>
      </c>
      <c r="O686" s="45">
        <v>21000</v>
      </c>
      <c r="P686" s="98"/>
      <c r="Q686" s="98"/>
      <c r="R686" s="98"/>
      <c r="S686" s="332">
        <v>23000</v>
      </c>
      <c r="T686" s="98"/>
      <c r="U686" s="332">
        <v>2000</v>
      </c>
      <c r="V686" s="332">
        <v>0</v>
      </c>
      <c r="W686" s="332">
        <v>10000</v>
      </c>
      <c r="X686" s="98">
        <f t="shared" si="861"/>
        <v>12000</v>
      </c>
      <c r="Y686" s="98">
        <f t="shared" si="862"/>
        <v>52.173913043478258</v>
      </c>
      <c r="AA686" s="332">
        <v>3000</v>
      </c>
      <c r="AB686" s="332">
        <v>4000</v>
      </c>
      <c r="AC686" s="332">
        <v>4000</v>
      </c>
      <c r="AD686" s="98">
        <f t="shared" si="863"/>
        <v>11000</v>
      </c>
      <c r="AE686" s="98">
        <f t="shared" si="864"/>
        <v>47.826086956521742</v>
      </c>
      <c r="AG686" s="98">
        <f t="shared" si="865"/>
        <v>23000</v>
      </c>
      <c r="AH686" s="98">
        <f t="shared" si="866"/>
        <v>100</v>
      </c>
      <c r="AJ686" s="98"/>
      <c r="AK686" s="98"/>
      <c r="AL686" s="98"/>
      <c r="AM686" s="98">
        <f t="shared" si="867"/>
        <v>0</v>
      </c>
      <c r="AN686" s="98">
        <f t="shared" si="868"/>
        <v>0</v>
      </c>
      <c r="AP686" s="98"/>
      <c r="AQ686" s="98"/>
      <c r="AR686" s="98"/>
      <c r="AS686" s="98">
        <f t="shared" si="870"/>
        <v>0</v>
      </c>
      <c r="AT686" s="98">
        <f t="shared" si="871"/>
        <v>0</v>
      </c>
      <c r="AV686" s="98">
        <f t="shared" si="872"/>
        <v>0</v>
      </c>
      <c r="AW686" s="98">
        <f t="shared" si="873"/>
        <v>0</v>
      </c>
      <c r="AY686" s="98">
        <f t="shared" si="874"/>
        <v>23000</v>
      </c>
      <c r="AZ686" s="98">
        <f t="shared" si="875"/>
        <v>100</v>
      </c>
      <c r="BB686" s="98">
        <f t="shared" si="844"/>
        <v>0</v>
      </c>
      <c r="BC686" s="98">
        <f t="shared" si="845"/>
        <v>0</v>
      </c>
      <c r="BD686" s="98">
        <f t="shared" si="846"/>
        <v>23000</v>
      </c>
      <c r="BE686" s="483"/>
      <c r="BF686" s="90">
        <f t="shared" si="842"/>
        <v>0</v>
      </c>
    </row>
    <row r="687" spans="1:58" ht="30" customHeight="1" x14ac:dyDescent="0.2">
      <c r="A687" s="12"/>
      <c r="B687" s="3"/>
      <c r="C687" s="3"/>
      <c r="D687" s="8"/>
      <c r="E687" s="7"/>
      <c r="F687" s="3"/>
      <c r="G687" s="21"/>
      <c r="H687" s="92" t="s">
        <v>69</v>
      </c>
      <c r="I687" s="6"/>
      <c r="J687" s="7"/>
      <c r="K687" s="27"/>
      <c r="L687" s="142"/>
      <c r="M687" s="8"/>
      <c r="N687" s="31" t="s">
        <v>125</v>
      </c>
      <c r="O687" s="44">
        <v>271000</v>
      </c>
      <c r="P687" s="97">
        <f>P688</f>
        <v>0</v>
      </c>
      <c r="Q687" s="193">
        <f>Q688</f>
        <v>0</v>
      </c>
      <c r="R687" s="194">
        <f>R688</f>
        <v>0</v>
      </c>
      <c r="S687" s="97">
        <f>S688</f>
        <v>301000</v>
      </c>
      <c r="T687" s="97"/>
      <c r="U687" s="97">
        <f>U688</f>
        <v>48000</v>
      </c>
      <c r="V687" s="97">
        <f>V688</f>
        <v>22000</v>
      </c>
      <c r="W687" s="97">
        <f>W1331+W688+W1021+W1077+W1275</f>
        <v>18000</v>
      </c>
      <c r="X687" s="97">
        <f t="shared" si="861"/>
        <v>88000</v>
      </c>
      <c r="Y687" s="97">
        <f t="shared" si="862"/>
        <v>29.235880398671096</v>
      </c>
      <c r="AA687" s="97">
        <f>AA688</f>
        <v>28000</v>
      </c>
      <c r="AB687" s="97">
        <f>AB688</f>
        <v>26000</v>
      </c>
      <c r="AC687" s="97">
        <f>AC1331+AC688+AC1021+AC1077+AC1275</f>
        <v>26000</v>
      </c>
      <c r="AD687" s="97">
        <f t="shared" si="863"/>
        <v>80000</v>
      </c>
      <c r="AE687" s="97">
        <f t="shared" si="864"/>
        <v>26.578073089700997</v>
      </c>
      <c r="AG687" s="97">
        <f t="shared" si="865"/>
        <v>168000</v>
      </c>
      <c r="AH687" s="97">
        <f t="shared" si="866"/>
        <v>55.813953488372093</v>
      </c>
      <c r="AJ687" s="97">
        <f>AJ688</f>
        <v>29000</v>
      </c>
      <c r="AK687" s="97">
        <f>AK688</f>
        <v>27000</v>
      </c>
      <c r="AL687" s="97">
        <f>AL1331+AL688+AL1021+AL1077+AL1275</f>
        <v>27000</v>
      </c>
      <c r="AM687" s="97">
        <f t="shared" si="867"/>
        <v>83000</v>
      </c>
      <c r="AN687" s="97">
        <f t="shared" si="868"/>
        <v>27.574750830564785</v>
      </c>
      <c r="AP687" s="97">
        <f>AP688</f>
        <v>19000</v>
      </c>
      <c r="AQ687" s="97">
        <f>AQ688</f>
        <v>19000</v>
      </c>
      <c r="AR687" s="97">
        <f>AR1331+AR688+AR1021+AR1077+AR1275</f>
        <v>12000</v>
      </c>
      <c r="AS687" s="97">
        <f t="shared" si="870"/>
        <v>50000</v>
      </c>
      <c r="AT687" s="97">
        <f t="shared" si="871"/>
        <v>16.611295681063122</v>
      </c>
      <c r="AV687" s="97">
        <f t="shared" si="872"/>
        <v>133000</v>
      </c>
      <c r="AW687" s="97">
        <f t="shared" si="873"/>
        <v>44.186046511627907</v>
      </c>
      <c r="AY687" s="97">
        <f t="shared" si="874"/>
        <v>301000</v>
      </c>
      <c r="AZ687" s="97">
        <f t="shared" si="875"/>
        <v>100</v>
      </c>
      <c r="BB687" s="44">
        <f t="shared" si="844"/>
        <v>0</v>
      </c>
      <c r="BC687" s="97">
        <f t="shared" si="845"/>
        <v>0</v>
      </c>
      <c r="BD687" s="97">
        <f t="shared" si="846"/>
        <v>301000</v>
      </c>
      <c r="BE687" s="483"/>
      <c r="BF687" s="90">
        <f t="shared" si="842"/>
        <v>0</v>
      </c>
    </row>
    <row r="688" spans="1:58" ht="30" customHeight="1" thickBot="1" x14ac:dyDescent="0.25">
      <c r="A688" s="12"/>
      <c r="B688" s="3"/>
      <c r="C688" s="3"/>
      <c r="D688" s="8"/>
      <c r="E688" s="7"/>
      <c r="F688" s="3"/>
      <c r="G688" s="4"/>
      <c r="H688" s="5"/>
      <c r="I688" s="23">
        <v>2</v>
      </c>
      <c r="J688" s="7"/>
      <c r="K688" s="27"/>
      <c r="L688" s="142"/>
      <c r="M688" s="8"/>
      <c r="N688" s="30" t="s">
        <v>126</v>
      </c>
      <c r="O688" s="46">
        <v>271000</v>
      </c>
      <c r="P688" s="100">
        <f>P689+P691+P693</f>
        <v>0</v>
      </c>
      <c r="Q688" s="202">
        <f>Q689+Q691+Q693</f>
        <v>0</v>
      </c>
      <c r="R688" s="203">
        <f>R689+R691+R693</f>
        <v>0</v>
      </c>
      <c r="S688" s="100">
        <f>S689+S691+S693</f>
        <v>301000</v>
      </c>
      <c r="T688" s="100"/>
      <c r="U688" s="100">
        <f>U689+U691+U693</f>
        <v>48000</v>
      </c>
      <c r="V688" s="100">
        <f>V689+V691+V693</f>
        <v>22000</v>
      </c>
      <c r="W688" s="100">
        <f>W689+W691+W693</f>
        <v>18000</v>
      </c>
      <c r="X688" s="100">
        <f t="shared" si="861"/>
        <v>88000</v>
      </c>
      <c r="Y688" s="100">
        <f t="shared" si="862"/>
        <v>29.235880398671096</v>
      </c>
      <c r="AA688" s="100">
        <f>AA689+AA691+AA693</f>
        <v>28000</v>
      </c>
      <c r="AB688" s="100">
        <f>AB689+AB691+AB693</f>
        <v>26000</v>
      </c>
      <c r="AC688" s="100">
        <f>AC689+AC691+AC693</f>
        <v>26000</v>
      </c>
      <c r="AD688" s="100">
        <f t="shared" si="863"/>
        <v>80000</v>
      </c>
      <c r="AE688" s="100">
        <f t="shared" si="864"/>
        <v>26.578073089700997</v>
      </c>
      <c r="AG688" s="100">
        <f t="shared" si="865"/>
        <v>168000</v>
      </c>
      <c r="AH688" s="100">
        <f t="shared" si="866"/>
        <v>55.813953488372093</v>
      </c>
      <c r="AJ688" s="100">
        <f>AJ689+AJ691+AJ693</f>
        <v>29000</v>
      </c>
      <c r="AK688" s="100">
        <f>AK689+AK691+AK693</f>
        <v>27000</v>
      </c>
      <c r="AL688" s="100">
        <f>AL689+AL691+AL693</f>
        <v>27000</v>
      </c>
      <c r="AM688" s="100">
        <f t="shared" si="867"/>
        <v>83000</v>
      </c>
      <c r="AN688" s="100">
        <f t="shared" si="868"/>
        <v>27.574750830564785</v>
      </c>
      <c r="AP688" s="100">
        <f>AP689+AP691+AP693</f>
        <v>19000</v>
      </c>
      <c r="AQ688" s="100">
        <f>AQ689+AQ691+AQ693</f>
        <v>19000</v>
      </c>
      <c r="AR688" s="100">
        <f>AR689+AR691+AR693</f>
        <v>12000</v>
      </c>
      <c r="AS688" s="100">
        <f t="shared" si="870"/>
        <v>50000</v>
      </c>
      <c r="AT688" s="100">
        <f t="shared" si="871"/>
        <v>16.611295681063122</v>
      </c>
      <c r="AV688" s="100">
        <f t="shared" si="872"/>
        <v>133000</v>
      </c>
      <c r="AW688" s="100">
        <f t="shared" si="873"/>
        <v>44.186046511627907</v>
      </c>
      <c r="AY688" s="100">
        <f t="shared" si="874"/>
        <v>301000</v>
      </c>
      <c r="AZ688" s="100">
        <f t="shared" si="875"/>
        <v>100</v>
      </c>
      <c r="BB688" s="46">
        <f t="shared" si="844"/>
        <v>0</v>
      </c>
      <c r="BC688" s="100">
        <f t="shared" si="845"/>
        <v>0</v>
      </c>
      <c r="BD688" s="100">
        <f t="shared" si="846"/>
        <v>301000</v>
      </c>
      <c r="BE688" s="483"/>
      <c r="BF688" s="90">
        <f t="shared" si="842"/>
        <v>0</v>
      </c>
    </row>
    <row r="689" spans="1:58" ht="30" customHeight="1" thickBot="1" x14ac:dyDescent="0.25">
      <c r="A689" s="12"/>
      <c r="B689" s="3"/>
      <c r="C689" s="3"/>
      <c r="D689" s="8"/>
      <c r="E689" s="7"/>
      <c r="F689" s="3"/>
      <c r="G689" s="4"/>
      <c r="H689" s="5"/>
      <c r="I689" s="6"/>
      <c r="J689" s="24" t="s">
        <v>74</v>
      </c>
      <c r="K689" s="27"/>
      <c r="L689" s="142"/>
      <c r="M689" s="8"/>
      <c r="N689" s="31" t="s">
        <v>24</v>
      </c>
      <c r="O689" s="97">
        <v>221000</v>
      </c>
      <c r="P689" s="97">
        <f>P690</f>
        <v>0</v>
      </c>
      <c r="Q689" s="193">
        <f>Q690</f>
        <v>0</v>
      </c>
      <c r="R689" s="194">
        <f>R690</f>
        <v>0</v>
      </c>
      <c r="S689" s="97">
        <f>S690</f>
        <v>233000</v>
      </c>
      <c r="T689" s="97"/>
      <c r="U689" s="97">
        <f>U690</f>
        <v>35000</v>
      </c>
      <c r="V689" s="97">
        <f>V690</f>
        <v>14000</v>
      </c>
      <c r="W689" s="97">
        <f>W690</f>
        <v>14000</v>
      </c>
      <c r="X689" s="97">
        <f t="shared" si="861"/>
        <v>63000</v>
      </c>
      <c r="Y689" s="97">
        <f t="shared" si="862"/>
        <v>27.038626609442058</v>
      </c>
      <c r="AA689" s="97">
        <f>AA690</f>
        <v>21000</v>
      </c>
      <c r="AB689" s="97">
        <f>AB690</f>
        <v>21000</v>
      </c>
      <c r="AC689" s="97">
        <f>AC690</f>
        <v>21000</v>
      </c>
      <c r="AD689" s="97">
        <f t="shared" si="863"/>
        <v>63000</v>
      </c>
      <c r="AE689" s="96" t="e">
        <f>AD689/(P689/100)</f>
        <v>#DIV/0!</v>
      </c>
      <c r="AG689" s="97">
        <f t="shared" si="865"/>
        <v>126000</v>
      </c>
      <c r="AH689" s="97">
        <f t="shared" si="866"/>
        <v>54.077253218884117</v>
      </c>
      <c r="AJ689" s="97">
        <f>AJ690</f>
        <v>21000</v>
      </c>
      <c r="AK689" s="97">
        <f>AK690</f>
        <v>21000</v>
      </c>
      <c r="AL689" s="97">
        <f>AL690</f>
        <v>21000</v>
      </c>
      <c r="AM689" s="97">
        <f t="shared" si="867"/>
        <v>63000</v>
      </c>
      <c r="AN689" s="96" t="e">
        <f>AM689/(P689/100)</f>
        <v>#DIV/0!</v>
      </c>
      <c r="AP689" s="97">
        <f>AP690</f>
        <v>16000</v>
      </c>
      <c r="AQ689" s="97">
        <f>AQ690</f>
        <v>16000</v>
      </c>
      <c r="AR689" s="97">
        <f>AR690</f>
        <v>12000</v>
      </c>
      <c r="AS689" s="97">
        <f t="shared" si="870"/>
        <v>44000</v>
      </c>
      <c r="AT689" s="96" t="e">
        <f>AS689/(P689/100)</f>
        <v>#DIV/0!</v>
      </c>
      <c r="AV689" s="97">
        <f t="shared" si="872"/>
        <v>107000</v>
      </c>
      <c r="AW689" s="97">
        <f t="shared" si="873"/>
        <v>45.922746781115883</v>
      </c>
      <c r="AY689" s="97">
        <f t="shared" si="874"/>
        <v>233000</v>
      </c>
      <c r="AZ689" s="97">
        <f t="shared" si="875"/>
        <v>100</v>
      </c>
      <c r="BB689" s="44">
        <f t="shared" ref="BB689:BB721" si="876">S689-AY689</f>
        <v>0</v>
      </c>
      <c r="BC689" s="97">
        <f t="shared" ref="BC689:BC721" si="877">BB689/(S689/100)</f>
        <v>0</v>
      </c>
      <c r="BD689" s="97">
        <f t="shared" ref="BD689:BD721" si="878">S689-BB689</f>
        <v>233000</v>
      </c>
      <c r="BE689" s="483"/>
      <c r="BF689" s="90">
        <f t="shared" si="842"/>
        <v>0</v>
      </c>
    </row>
    <row r="690" spans="1:58" ht="30" customHeight="1" thickBot="1" x14ac:dyDescent="0.25">
      <c r="A690" s="12"/>
      <c r="B690" s="3"/>
      <c r="C690" s="3"/>
      <c r="D690" s="8"/>
      <c r="E690" s="7"/>
      <c r="F690" s="3"/>
      <c r="G690" s="4"/>
      <c r="H690" s="5"/>
      <c r="I690" s="6"/>
      <c r="J690" s="7"/>
      <c r="K690" s="59">
        <v>1</v>
      </c>
      <c r="L690" s="142"/>
      <c r="M690" s="8"/>
      <c r="N690" s="41" t="s">
        <v>31</v>
      </c>
      <c r="O690" s="98">
        <v>221000</v>
      </c>
      <c r="P690" s="98"/>
      <c r="Q690" s="98"/>
      <c r="R690" s="98"/>
      <c r="S690" s="332">
        <v>233000</v>
      </c>
      <c r="T690" s="98"/>
      <c r="U690" s="332">
        <v>35000</v>
      </c>
      <c r="V690" s="332">
        <v>14000</v>
      </c>
      <c r="W690" s="332">
        <v>14000</v>
      </c>
      <c r="X690" s="98">
        <f>U690+V690+W690</f>
        <v>63000</v>
      </c>
      <c r="Y690" s="98">
        <f>X690/(S690/100)</f>
        <v>27.038626609442058</v>
      </c>
      <c r="AA690" s="332">
        <v>21000</v>
      </c>
      <c r="AB690" s="332">
        <v>21000</v>
      </c>
      <c r="AC690" s="332">
        <v>21000</v>
      </c>
      <c r="AD690" s="98">
        <f>AA690+AB690+AC690</f>
        <v>63000</v>
      </c>
      <c r="AE690" s="96" t="e">
        <f>AD690/(P690/100)</f>
        <v>#DIV/0!</v>
      </c>
      <c r="AG690" s="98">
        <f>X690+AD690</f>
        <v>126000</v>
      </c>
      <c r="AH690" s="98">
        <f>AG690/(S690/100)</f>
        <v>54.077253218884117</v>
      </c>
      <c r="AJ690" s="332">
        <v>21000</v>
      </c>
      <c r="AK690" s="332">
        <v>21000</v>
      </c>
      <c r="AL690" s="332">
        <v>21000</v>
      </c>
      <c r="AM690" s="98">
        <f>AJ690+AK690+AL690</f>
        <v>63000</v>
      </c>
      <c r="AN690" s="96" t="e">
        <f>AM690/(P690/100)</f>
        <v>#DIV/0!</v>
      </c>
      <c r="AP690" s="332">
        <v>16000</v>
      </c>
      <c r="AQ690" s="332">
        <v>16000</v>
      </c>
      <c r="AR690" s="332">
        <v>12000</v>
      </c>
      <c r="AS690" s="98">
        <f>AP690+AQ690+AR690</f>
        <v>44000</v>
      </c>
      <c r="AT690" s="96" t="e">
        <f>AS690/(P690/100)</f>
        <v>#DIV/0!</v>
      </c>
      <c r="AV690" s="98">
        <f>AM690+AS690</f>
        <v>107000</v>
      </c>
      <c r="AW690" s="98">
        <f>AV690/(S690/100)</f>
        <v>45.922746781115883</v>
      </c>
      <c r="AY690" s="98">
        <f>AG690+AV690</f>
        <v>233000</v>
      </c>
      <c r="AZ690" s="98">
        <f>AY690/(S690/100)</f>
        <v>100</v>
      </c>
      <c r="BB690" s="98">
        <f t="shared" si="876"/>
        <v>0</v>
      </c>
      <c r="BC690" s="98">
        <f t="shared" si="877"/>
        <v>0</v>
      </c>
      <c r="BD690" s="98">
        <f t="shared" si="878"/>
        <v>233000</v>
      </c>
      <c r="BE690" s="483"/>
      <c r="BF690" s="90">
        <f t="shared" si="842"/>
        <v>0</v>
      </c>
    </row>
    <row r="691" spans="1:58" ht="30" customHeight="1" thickBot="1" x14ac:dyDescent="0.25">
      <c r="A691" s="12"/>
      <c r="B691" s="3"/>
      <c r="C691" s="3"/>
      <c r="D691" s="8"/>
      <c r="E691" s="7"/>
      <c r="F691" s="3"/>
      <c r="G691" s="4"/>
      <c r="H691" s="5"/>
      <c r="I691" s="6"/>
      <c r="J691" s="24" t="s">
        <v>68</v>
      </c>
      <c r="K691" s="27"/>
      <c r="L691" s="142"/>
      <c r="M691" s="8"/>
      <c r="N691" s="31" t="s">
        <v>32</v>
      </c>
      <c r="O691" s="97">
        <v>40000</v>
      </c>
      <c r="P691" s="97">
        <f>P692</f>
        <v>0</v>
      </c>
      <c r="Q691" s="193">
        <f>Q692</f>
        <v>0</v>
      </c>
      <c r="R691" s="194">
        <f>R692</f>
        <v>0</v>
      </c>
      <c r="S691" s="97">
        <f>S692</f>
        <v>56000</v>
      </c>
      <c r="T691" s="97"/>
      <c r="U691" s="97">
        <f>U692</f>
        <v>9000</v>
      </c>
      <c r="V691" s="97">
        <f>V692</f>
        <v>4000</v>
      </c>
      <c r="W691" s="97">
        <f>W692</f>
        <v>4000</v>
      </c>
      <c r="X691" s="97">
        <f t="shared" si="861"/>
        <v>17000</v>
      </c>
      <c r="Y691" s="97">
        <f t="shared" si="862"/>
        <v>30.357142857142858</v>
      </c>
      <c r="AA691" s="97">
        <f>AA692</f>
        <v>5000</v>
      </c>
      <c r="AB691" s="97">
        <f>AB692</f>
        <v>5000</v>
      </c>
      <c r="AC691" s="97">
        <f>AC692</f>
        <v>5000</v>
      </c>
      <c r="AD691" s="97">
        <f t="shared" si="863"/>
        <v>15000</v>
      </c>
      <c r="AE691" s="96" t="e">
        <f>AD691/(P691/100)</f>
        <v>#DIV/0!</v>
      </c>
      <c r="AG691" s="97">
        <f t="shared" si="865"/>
        <v>32000</v>
      </c>
      <c r="AH691" s="97">
        <f t="shared" si="866"/>
        <v>57.142857142857146</v>
      </c>
      <c r="AJ691" s="97">
        <f>AJ692</f>
        <v>6000</v>
      </c>
      <c r="AK691" s="97">
        <f>AK692</f>
        <v>6000</v>
      </c>
      <c r="AL691" s="97">
        <f>AL692</f>
        <v>6000</v>
      </c>
      <c r="AM691" s="97">
        <f t="shared" si="867"/>
        <v>18000</v>
      </c>
      <c r="AN691" s="96" t="e">
        <f>AM691/(P691/100)</f>
        <v>#DIV/0!</v>
      </c>
      <c r="AP691" s="97">
        <f>AP692</f>
        <v>3000</v>
      </c>
      <c r="AQ691" s="97">
        <f>AQ692</f>
        <v>3000</v>
      </c>
      <c r="AR691" s="97">
        <f>AR692</f>
        <v>0</v>
      </c>
      <c r="AS691" s="97">
        <f t="shared" si="870"/>
        <v>6000</v>
      </c>
      <c r="AT691" s="96" t="e">
        <f>AS691/(P691/100)</f>
        <v>#DIV/0!</v>
      </c>
      <c r="AV691" s="97">
        <f t="shared" si="872"/>
        <v>24000</v>
      </c>
      <c r="AW691" s="97">
        <f t="shared" si="873"/>
        <v>42.857142857142854</v>
      </c>
      <c r="AY691" s="97">
        <f t="shared" si="874"/>
        <v>56000</v>
      </c>
      <c r="AZ691" s="97">
        <f t="shared" si="875"/>
        <v>100</v>
      </c>
      <c r="BB691" s="44">
        <f t="shared" si="876"/>
        <v>0</v>
      </c>
      <c r="BC691" s="97">
        <f t="shared" si="877"/>
        <v>0</v>
      </c>
      <c r="BD691" s="97">
        <f t="shared" si="878"/>
        <v>56000</v>
      </c>
      <c r="BE691" s="483"/>
      <c r="BF691" s="90">
        <f t="shared" si="842"/>
        <v>0</v>
      </c>
    </row>
    <row r="692" spans="1:58" ht="30" customHeight="1" x14ac:dyDescent="0.2">
      <c r="A692" s="12"/>
      <c r="B692" s="3"/>
      <c r="C692" s="3"/>
      <c r="D692" s="8"/>
      <c r="E692" s="7"/>
      <c r="F692" s="3"/>
      <c r="G692" s="4"/>
      <c r="H692" s="5"/>
      <c r="I692" s="6"/>
      <c r="J692" s="7"/>
      <c r="K692" s="59">
        <v>1</v>
      </c>
      <c r="L692" s="142"/>
      <c r="M692" s="8"/>
      <c r="N692" s="41" t="s">
        <v>31</v>
      </c>
      <c r="O692" s="98">
        <v>40000</v>
      </c>
      <c r="P692" s="98"/>
      <c r="Q692" s="98"/>
      <c r="R692" s="98"/>
      <c r="S692" s="332">
        <v>56000</v>
      </c>
      <c r="T692" s="98"/>
      <c r="U692" s="332">
        <v>9000</v>
      </c>
      <c r="V692" s="332">
        <v>4000</v>
      </c>
      <c r="W692" s="332">
        <v>4000</v>
      </c>
      <c r="X692" s="98">
        <f t="shared" ref="X692:X697" si="879">U692+V692+W692</f>
        <v>17000</v>
      </c>
      <c r="Y692" s="98">
        <f t="shared" ref="Y692:Y697" si="880">X692/(S692/100)</f>
        <v>30.357142857142858</v>
      </c>
      <c r="AA692" s="332">
        <v>5000</v>
      </c>
      <c r="AB692" s="332">
        <v>5000</v>
      </c>
      <c r="AC692" s="332">
        <v>5000</v>
      </c>
      <c r="AD692" s="98">
        <f t="shared" ref="AD692:AD697" si="881">AA692+AB692+AC692</f>
        <v>15000</v>
      </c>
      <c r="AE692" s="96" t="e">
        <f>AD692/(P692/100)</f>
        <v>#DIV/0!</v>
      </c>
      <c r="AG692" s="98">
        <f t="shared" ref="AG692:AG697" si="882">X692+AD692</f>
        <v>32000</v>
      </c>
      <c r="AH692" s="98">
        <f t="shared" ref="AH692:AH697" si="883">AG692/(S692/100)</f>
        <v>57.142857142857146</v>
      </c>
      <c r="AJ692" s="332">
        <v>6000</v>
      </c>
      <c r="AK692" s="332">
        <v>6000</v>
      </c>
      <c r="AL692" s="332">
        <v>6000</v>
      </c>
      <c r="AM692" s="98">
        <f t="shared" ref="AM692:AM697" si="884">AJ692+AK692+AL692</f>
        <v>18000</v>
      </c>
      <c r="AN692" s="96" t="e">
        <f>AM692/(P692/100)</f>
        <v>#DIV/0!</v>
      </c>
      <c r="AP692" s="332">
        <v>3000</v>
      </c>
      <c r="AQ692" s="332">
        <v>3000</v>
      </c>
      <c r="AR692" s="332">
        <v>0</v>
      </c>
      <c r="AS692" s="98">
        <f t="shared" ref="AS692:AS697" si="885">AP692+AQ692+AR692</f>
        <v>6000</v>
      </c>
      <c r="AT692" s="96" t="e">
        <f>AS692/(P692/100)</f>
        <v>#DIV/0!</v>
      </c>
      <c r="AV692" s="98">
        <f t="shared" ref="AV692:AV697" si="886">AM692+AS692</f>
        <v>24000</v>
      </c>
      <c r="AW692" s="98">
        <f t="shared" ref="AW692:AW697" si="887">AV692/(S692/100)</f>
        <v>42.857142857142854</v>
      </c>
      <c r="AY692" s="98">
        <f t="shared" ref="AY692:AY697" si="888">AG692+AV692</f>
        <v>56000</v>
      </c>
      <c r="AZ692" s="98">
        <f t="shared" ref="AZ692:AZ697" si="889">AY692/(S692/100)</f>
        <v>100</v>
      </c>
      <c r="BB692" s="98">
        <f t="shared" si="876"/>
        <v>0</v>
      </c>
      <c r="BC692" s="98">
        <f t="shared" si="877"/>
        <v>0</v>
      </c>
      <c r="BD692" s="98">
        <f t="shared" si="878"/>
        <v>56000</v>
      </c>
      <c r="BE692" s="483"/>
      <c r="BF692" s="90">
        <f t="shared" si="842"/>
        <v>0</v>
      </c>
    </row>
    <row r="693" spans="1:58" ht="30" customHeight="1" x14ac:dyDescent="0.2">
      <c r="A693" s="12"/>
      <c r="B693" s="3"/>
      <c r="C693" s="3"/>
      <c r="D693" s="8"/>
      <c r="E693" s="7"/>
      <c r="F693" s="3"/>
      <c r="G693" s="4"/>
      <c r="H693" s="5"/>
      <c r="I693" s="6"/>
      <c r="J693" s="24" t="s">
        <v>69</v>
      </c>
      <c r="K693" s="27"/>
      <c r="L693" s="142"/>
      <c r="M693" s="8"/>
      <c r="N693" s="31" t="s">
        <v>16</v>
      </c>
      <c r="O693" s="44">
        <v>10000</v>
      </c>
      <c r="P693" s="97">
        <f>P694+P695+P696+P697</f>
        <v>0</v>
      </c>
      <c r="Q693" s="193">
        <f>Q694+Q695+Q696+Q697</f>
        <v>0</v>
      </c>
      <c r="R693" s="194">
        <f>R694+R695+R696+R697</f>
        <v>0</v>
      </c>
      <c r="S693" s="97">
        <f>S694+S695+S696+S697</f>
        <v>12000</v>
      </c>
      <c r="T693" s="97"/>
      <c r="U693" s="97">
        <f>U694+U695+U696+U697</f>
        <v>4000</v>
      </c>
      <c r="V693" s="97">
        <f>V694+V695+V696+V697</f>
        <v>4000</v>
      </c>
      <c r="W693" s="97">
        <f>W694+W695+W696+W697</f>
        <v>0</v>
      </c>
      <c r="X693" s="97">
        <f t="shared" si="879"/>
        <v>8000</v>
      </c>
      <c r="Y693" s="97">
        <f t="shared" si="880"/>
        <v>66.666666666666671</v>
      </c>
      <c r="AA693" s="97">
        <f>AA694+AA695+AA696+AA697</f>
        <v>2000</v>
      </c>
      <c r="AB693" s="97">
        <f>AB694+AB695+AB696+AB697</f>
        <v>0</v>
      </c>
      <c r="AC693" s="97">
        <f>AC694+AC695+AC696+AC697</f>
        <v>0</v>
      </c>
      <c r="AD693" s="97">
        <f t="shared" si="881"/>
        <v>2000</v>
      </c>
      <c r="AE693" s="97">
        <f>AD693/(S693/100)</f>
        <v>16.666666666666668</v>
      </c>
      <c r="AG693" s="97">
        <f t="shared" si="882"/>
        <v>10000</v>
      </c>
      <c r="AH693" s="97">
        <f t="shared" si="883"/>
        <v>83.333333333333329</v>
      </c>
      <c r="AJ693" s="97">
        <f>AJ694+AJ695+AJ696+AJ697</f>
        <v>2000</v>
      </c>
      <c r="AK693" s="97">
        <f>AK694+AK695+AK696+AK697</f>
        <v>0</v>
      </c>
      <c r="AL693" s="97">
        <f>AL694+AL695+AL696+AL697</f>
        <v>0</v>
      </c>
      <c r="AM693" s="97">
        <f t="shared" si="884"/>
        <v>2000</v>
      </c>
      <c r="AN693" s="97">
        <f>AM693/(S693/100)</f>
        <v>16.666666666666668</v>
      </c>
      <c r="AP693" s="97">
        <f>AP694+AP695+AP696+AP697</f>
        <v>0</v>
      </c>
      <c r="AQ693" s="97">
        <f>AQ694+AQ695+AQ696+AQ697</f>
        <v>0</v>
      </c>
      <c r="AR693" s="97">
        <f>AR694+AR695+AR696+AR697</f>
        <v>0</v>
      </c>
      <c r="AS693" s="97">
        <f t="shared" si="885"/>
        <v>0</v>
      </c>
      <c r="AT693" s="97">
        <f>AS693/(S693/100)</f>
        <v>0</v>
      </c>
      <c r="AV693" s="97">
        <f t="shared" si="886"/>
        <v>2000</v>
      </c>
      <c r="AW693" s="97">
        <f t="shared" si="887"/>
        <v>16.666666666666668</v>
      </c>
      <c r="AY693" s="97">
        <f t="shared" si="888"/>
        <v>12000</v>
      </c>
      <c r="AZ693" s="97">
        <f t="shared" si="889"/>
        <v>100</v>
      </c>
      <c r="BB693" s="44">
        <f t="shared" si="876"/>
        <v>0</v>
      </c>
      <c r="BC693" s="97">
        <f t="shared" si="877"/>
        <v>0</v>
      </c>
      <c r="BD693" s="97">
        <f t="shared" si="878"/>
        <v>12000</v>
      </c>
      <c r="BE693" s="483"/>
      <c r="BF693" s="90">
        <f t="shared" si="842"/>
        <v>0</v>
      </c>
    </row>
    <row r="694" spans="1:58" ht="30" customHeight="1" x14ac:dyDescent="0.2">
      <c r="A694" s="12"/>
      <c r="B694" s="3"/>
      <c r="C694" s="3"/>
      <c r="D694" s="8"/>
      <c r="E694" s="7"/>
      <c r="F694" s="3"/>
      <c r="G694" s="4"/>
      <c r="H694" s="5"/>
      <c r="I694" s="6"/>
      <c r="J694" s="7"/>
      <c r="K694" s="59">
        <v>2</v>
      </c>
      <c r="L694" s="142"/>
      <c r="M694" s="8"/>
      <c r="N694" s="41" t="s">
        <v>17</v>
      </c>
      <c r="O694" s="45">
        <v>1000</v>
      </c>
      <c r="P694" s="98"/>
      <c r="Q694" s="98"/>
      <c r="R694" s="98"/>
      <c r="S694" s="332">
        <v>3000</v>
      </c>
      <c r="T694" s="98"/>
      <c r="U694" s="332">
        <v>1000</v>
      </c>
      <c r="V694" s="332">
        <v>2000</v>
      </c>
      <c r="W694" s="332">
        <v>0</v>
      </c>
      <c r="X694" s="98">
        <f t="shared" si="879"/>
        <v>3000</v>
      </c>
      <c r="Y694" s="98">
        <f t="shared" si="880"/>
        <v>100</v>
      </c>
      <c r="AA694" s="332">
        <v>0</v>
      </c>
      <c r="AB694" s="332"/>
      <c r="AC694" s="332"/>
      <c r="AD694" s="98">
        <f t="shared" si="881"/>
        <v>0</v>
      </c>
      <c r="AE694" s="98">
        <f>AD694/(S694/100)</f>
        <v>0</v>
      </c>
      <c r="AG694" s="98">
        <f t="shared" si="882"/>
        <v>3000</v>
      </c>
      <c r="AH694" s="98">
        <f t="shared" si="883"/>
        <v>100</v>
      </c>
      <c r="AJ694" s="332"/>
      <c r="AK694" s="332"/>
      <c r="AL694" s="332"/>
      <c r="AM694" s="98">
        <f t="shared" si="884"/>
        <v>0</v>
      </c>
      <c r="AN694" s="98">
        <f>AM694/(S694/100)</f>
        <v>0</v>
      </c>
      <c r="AP694" s="98"/>
      <c r="AQ694" s="98"/>
      <c r="AR694" s="98"/>
      <c r="AS694" s="98">
        <f t="shared" si="885"/>
        <v>0</v>
      </c>
      <c r="AT694" s="98">
        <f>AS694/(S694/100)</f>
        <v>0</v>
      </c>
      <c r="AV694" s="98">
        <f t="shared" si="886"/>
        <v>0</v>
      </c>
      <c r="AW694" s="98">
        <f t="shared" si="887"/>
        <v>0</v>
      </c>
      <c r="AY694" s="98">
        <f t="shared" si="888"/>
        <v>3000</v>
      </c>
      <c r="AZ694" s="98">
        <f t="shared" si="889"/>
        <v>100</v>
      </c>
      <c r="BB694" s="98">
        <f t="shared" si="876"/>
        <v>0</v>
      </c>
      <c r="BC694" s="98">
        <f t="shared" si="877"/>
        <v>0</v>
      </c>
      <c r="BD694" s="98">
        <f t="shared" si="878"/>
        <v>3000</v>
      </c>
      <c r="BE694" s="483"/>
      <c r="BF694" s="90">
        <f t="shared" si="842"/>
        <v>0</v>
      </c>
    </row>
    <row r="695" spans="1:58" ht="30" customHeight="1" x14ac:dyDescent="0.2">
      <c r="A695" s="12"/>
      <c r="B695" s="3"/>
      <c r="C695" s="3"/>
      <c r="D695" s="8"/>
      <c r="E695" s="7"/>
      <c r="F695" s="3"/>
      <c r="G695" s="4"/>
      <c r="H695" s="5"/>
      <c r="I695" s="6"/>
      <c r="J695" s="7"/>
      <c r="K695" s="59">
        <v>3</v>
      </c>
      <c r="L695" s="142"/>
      <c r="M695" s="8"/>
      <c r="N695" s="41" t="s">
        <v>18</v>
      </c>
      <c r="O695" s="45">
        <v>6000</v>
      </c>
      <c r="P695" s="98"/>
      <c r="Q695" s="98"/>
      <c r="R695" s="98"/>
      <c r="S695" s="332">
        <v>6000</v>
      </c>
      <c r="T695" s="98"/>
      <c r="U695" s="332">
        <v>1000</v>
      </c>
      <c r="V695" s="332">
        <v>1000</v>
      </c>
      <c r="W695" s="332">
        <v>0</v>
      </c>
      <c r="X695" s="98">
        <f t="shared" si="879"/>
        <v>2000</v>
      </c>
      <c r="Y695" s="98">
        <f t="shared" si="880"/>
        <v>33.333333333333336</v>
      </c>
      <c r="AA695" s="332">
        <v>2000</v>
      </c>
      <c r="AB695" s="332">
        <v>0</v>
      </c>
      <c r="AC695" s="332">
        <v>0</v>
      </c>
      <c r="AD695" s="98">
        <f t="shared" si="881"/>
        <v>2000</v>
      </c>
      <c r="AE695" s="98">
        <f>AD695/(S695/100)</f>
        <v>33.333333333333336</v>
      </c>
      <c r="AG695" s="98">
        <f t="shared" si="882"/>
        <v>4000</v>
      </c>
      <c r="AH695" s="98">
        <f t="shared" si="883"/>
        <v>66.666666666666671</v>
      </c>
      <c r="AJ695" s="332">
        <v>2000</v>
      </c>
      <c r="AK695" s="332">
        <v>0</v>
      </c>
      <c r="AL695" s="332">
        <v>0</v>
      </c>
      <c r="AM695" s="98">
        <f t="shared" si="884"/>
        <v>2000</v>
      </c>
      <c r="AN695" s="98">
        <f>AM695/(S695/100)</f>
        <v>33.333333333333336</v>
      </c>
      <c r="AP695" s="98"/>
      <c r="AQ695" s="98"/>
      <c r="AR695" s="98"/>
      <c r="AS695" s="98">
        <f t="shared" si="885"/>
        <v>0</v>
      </c>
      <c r="AT695" s="98">
        <f>AS695/(S695/100)</f>
        <v>0</v>
      </c>
      <c r="AV695" s="98">
        <f t="shared" si="886"/>
        <v>2000</v>
      </c>
      <c r="AW695" s="98">
        <f t="shared" si="887"/>
        <v>33.333333333333336</v>
      </c>
      <c r="AY695" s="98">
        <f t="shared" si="888"/>
        <v>6000</v>
      </c>
      <c r="AZ695" s="98">
        <f t="shared" si="889"/>
        <v>100</v>
      </c>
      <c r="BB695" s="98">
        <f t="shared" si="876"/>
        <v>0</v>
      </c>
      <c r="BC695" s="98">
        <f t="shared" si="877"/>
        <v>0</v>
      </c>
      <c r="BD695" s="98">
        <f t="shared" si="878"/>
        <v>6000</v>
      </c>
      <c r="BE695" s="483"/>
      <c r="BF695" s="90">
        <f t="shared" si="842"/>
        <v>0</v>
      </c>
    </row>
    <row r="696" spans="1:58" ht="30" customHeight="1" x14ac:dyDescent="0.2">
      <c r="A696" s="12"/>
      <c r="B696" s="3"/>
      <c r="C696" s="3"/>
      <c r="D696" s="8"/>
      <c r="E696" s="7"/>
      <c r="F696" s="3"/>
      <c r="G696" s="4"/>
      <c r="H696" s="5"/>
      <c r="I696" s="6"/>
      <c r="J696" s="7"/>
      <c r="K696" s="59">
        <v>5</v>
      </c>
      <c r="L696" s="142"/>
      <c r="M696" s="8"/>
      <c r="N696" s="41" t="s">
        <v>19</v>
      </c>
      <c r="O696" s="45">
        <v>1000</v>
      </c>
      <c r="P696" s="98"/>
      <c r="Q696" s="98"/>
      <c r="R696" s="98"/>
      <c r="S696" s="332">
        <v>1000</v>
      </c>
      <c r="T696" s="98"/>
      <c r="U696" s="332">
        <v>1000</v>
      </c>
      <c r="V696" s="332">
        <v>0</v>
      </c>
      <c r="W696" s="332">
        <v>0</v>
      </c>
      <c r="X696" s="98">
        <f t="shared" si="879"/>
        <v>1000</v>
      </c>
      <c r="Y696" s="98">
        <f t="shared" si="880"/>
        <v>100</v>
      </c>
      <c r="AA696" s="332"/>
      <c r="AB696" s="332"/>
      <c r="AC696" s="332"/>
      <c r="AD696" s="98">
        <f t="shared" si="881"/>
        <v>0</v>
      </c>
      <c r="AE696" s="98">
        <f>AD696/(S696/100)</f>
        <v>0</v>
      </c>
      <c r="AG696" s="98">
        <f t="shared" si="882"/>
        <v>1000</v>
      </c>
      <c r="AH696" s="98">
        <f t="shared" si="883"/>
        <v>100</v>
      </c>
      <c r="AJ696" s="332"/>
      <c r="AK696" s="332"/>
      <c r="AL696" s="332"/>
      <c r="AM696" s="98">
        <f t="shared" si="884"/>
        <v>0</v>
      </c>
      <c r="AN696" s="98">
        <f>AM696/(S696/100)</f>
        <v>0</v>
      </c>
      <c r="AP696" s="98"/>
      <c r="AQ696" s="98"/>
      <c r="AR696" s="98"/>
      <c r="AS696" s="98">
        <f t="shared" si="885"/>
        <v>0</v>
      </c>
      <c r="AT696" s="98">
        <f>AS696/(S696/100)</f>
        <v>0</v>
      </c>
      <c r="AV696" s="98">
        <f t="shared" si="886"/>
        <v>0</v>
      </c>
      <c r="AW696" s="98">
        <f t="shared" si="887"/>
        <v>0</v>
      </c>
      <c r="AY696" s="98">
        <f t="shared" si="888"/>
        <v>1000</v>
      </c>
      <c r="AZ696" s="98">
        <f t="shared" si="889"/>
        <v>100</v>
      </c>
      <c r="BB696" s="98">
        <f t="shared" si="876"/>
        <v>0</v>
      </c>
      <c r="BC696" s="98">
        <f t="shared" si="877"/>
        <v>0</v>
      </c>
      <c r="BD696" s="98">
        <f t="shared" si="878"/>
        <v>1000</v>
      </c>
      <c r="BE696" s="483"/>
      <c r="BF696" s="90">
        <f t="shared" si="842"/>
        <v>0</v>
      </c>
    </row>
    <row r="697" spans="1:58" ht="30" customHeight="1" x14ac:dyDescent="0.2">
      <c r="A697" s="12"/>
      <c r="B697" s="3"/>
      <c r="C697" s="3"/>
      <c r="D697" s="8"/>
      <c r="E697" s="7"/>
      <c r="F697" s="3"/>
      <c r="G697" s="4"/>
      <c r="H697" s="5"/>
      <c r="I697" s="6"/>
      <c r="J697" s="7"/>
      <c r="K697" s="59">
        <v>7</v>
      </c>
      <c r="L697" s="142"/>
      <c r="M697" s="8"/>
      <c r="N697" s="41" t="s">
        <v>110</v>
      </c>
      <c r="O697" s="45">
        <v>2000</v>
      </c>
      <c r="P697" s="98"/>
      <c r="Q697" s="98"/>
      <c r="R697" s="98"/>
      <c r="S697" s="332">
        <v>2000</v>
      </c>
      <c r="T697" s="98"/>
      <c r="U697" s="332">
        <v>1000</v>
      </c>
      <c r="V697" s="332">
        <v>1000</v>
      </c>
      <c r="W697" s="332">
        <v>0</v>
      </c>
      <c r="X697" s="98">
        <f t="shared" si="879"/>
        <v>2000</v>
      </c>
      <c r="Y697" s="98">
        <f t="shared" si="880"/>
        <v>100</v>
      </c>
      <c r="AA697" s="332">
        <v>0</v>
      </c>
      <c r="AB697" s="332"/>
      <c r="AC697" s="332"/>
      <c r="AD697" s="98">
        <f t="shared" si="881"/>
        <v>0</v>
      </c>
      <c r="AE697" s="98">
        <f>AD697/(S697/100)</f>
        <v>0</v>
      </c>
      <c r="AG697" s="98">
        <f t="shared" si="882"/>
        <v>2000</v>
      </c>
      <c r="AH697" s="98">
        <f t="shared" si="883"/>
        <v>100</v>
      </c>
      <c r="AJ697" s="332"/>
      <c r="AK697" s="332"/>
      <c r="AL697" s="332"/>
      <c r="AM697" s="98">
        <f t="shared" si="884"/>
        <v>0</v>
      </c>
      <c r="AN697" s="98">
        <f>AM697/(S697/100)</f>
        <v>0</v>
      </c>
      <c r="AP697" s="98"/>
      <c r="AQ697" s="98"/>
      <c r="AR697" s="98"/>
      <c r="AS697" s="98">
        <f t="shared" si="885"/>
        <v>0</v>
      </c>
      <c r="AT697" s="98">
        <f>AS697/(S697/100)</f>
        <v>0</v>
      </c>
      <c r="AV697" s="98">
        <f t="shared" si="886"/>
        <v>0</v>
      </c>
      <c r="AW697" s="98">
        <f t="shared" si="887"/>
        <v>0</v>
      </c>
      <c r="AY697" s="98">
        <f t="shared" si="888"/>
        <v>2000</v>
      </c>
      <c r="AZ697" s="98">
        <f t="shared" si="889"/>
        <v>100</v>
      </c>
      <c r="BB697" s="98">
        <f t="shared" si="876"/>
        <v>0</v>
      </c>
      <c r="BC697" s="98">
        <f t="shared" si="877"/>
        <v>0</v>
      </c>
      <c r="BD697" s="98">
        <f t="shared" si="878"/>
        <v>2000</v>
      </c>
      <c r="BE697" s="483"/>
      <c r="BF697" s="90">
        <f t="shared" si="842"/>
        <v>0</v>
      </c>
    </row>
    <row r="698" spans="1:58" ht="30" customHeight="1" x14ac:dyDescent="0.2">
      <c r="A698" s="307"/>
      <c r="B698" s="308"/>
      <c r="C698" s="308"/>
      <c r="D698" s="309" t="s">
        <v>68</v>
      </c>
      <c r="E698" s="310"/>
      <c r="F698" s="308"/>
      <c r="G698" s="311"/>
      <c r="H698" s="312"/>
      <c r="I698" s="313"/>
      <c r="J698" s="310"/>
      <c r="K698" s="314"/>
      <c r="L698" s="315"/>
      <c r="M698" s="316"/>
      <c r="N698" s="195" t="s">
        <v>134</v>
      </c>
      <c r="O698" s="196">
        <v>4383000</v>
      </c>
      <c r="P698" s="197">
        <f t="shared" ref="P698:S702" si="890">P699</f>
        <v>0</v>
      </c>
      <c r="Q698" s="198">
        <f t="shared" si="890"/>
        <v>0</v>
      </c>
      <c r="R698" s="199">
        <f t="shared" si="890"/>
        <v>0</v>
      </c>
      <c r="S698" s="197">
        <f t="shared" si="890"/>
        <v>7503000</v>
      </c>
      <c r="T698" s="197"/>
      <c r="U698" s="197">
        <f t="shared" ref="U698:V702" si="891">U699</f>
        <v>1125000</v>
      </c>
      <c r="V698" s="197">
        <f t="shared" si="891"/>
        <v>428000</v>
      </c>
      <c r="W698" s="197">
        <f>W1342+W699+W1032+W1088+W1286</f>
        <v>430000</v>
      </c>
      <c r="X698" s="197">
        <f t="shared" si="861"/>
        <v>1983000</v>
      </c>
      <c r="Y698" s="197">
        <f t="shared" si="862"/>
        <v>26.429428228708517</v>
      </c>
      <c r="Z698" s="306"/>
      <c r="AA698" s="197">
        <f t="shared" ref="AA698:AB702" si="892">AA699</f>
        <v>673000</v>
      </c>
      <c r="AB698" s="197">
        <f t="shared" si="892"/>
        <v>673000</v>
      </c>
      <c r="AC698" s="197">
        <f>AC1342+AC699+AC1032+AC1088+AC1286</f>
        <v>673000</v>
      </c>
      <c r="AD698" s="197">
        <f t="shared" si="863"/>
        <v>2019000</v>
      </c>
      <c r="AE698" s="197">
        <f t="shared" si="864"/>
        <v>26.909236305477808</v>
      </c>
      <c r="AF698" s="306"/>
      <c r="AG698" s="197">
        <f t="shared" si="865"/>
        <v>4002000</v>
      </c>
      <c r="AH698" s="197">
        <f t="shared" si="866"/>
        <v>53.338664534186329</v>
      </c>
      <c r="AI698" s="306"/>
      <c r="AJ698" s="197">
        <f t="shared" ref="AJ698:AK702" si="893">AJ699</f>
        <v>688000</v>
      </c>
      <c r="AK698" s="197">
        <f t="shared" si="893"/>
        <v>687000</v>
      </c>
      <c r="AL698" s="197">
        <f>AL1342+AL699+AL1032+AL1088+AL1286</f>
        <v>686000</v>
      </c>
      <c r="AM698" s="197">
        <f t="shared" si="867"/>
        <v>2061000</v>
      </c>
      <c r="AN698" s="197">
        <f t="shared" si="868"/>
        <v>27.469012395041982</v>
      </c>
      <c r="AO698" s="306"/>
      <c r="AP698" s="197">
        <f t="shared" ref="AP698:AQ702" si="894">AP699</f>
        <v>360000</v>
      </c>
      <c r="AQ698" s="197">
        <f t="shared" si="894"/>
        <v>537000</v>
      </c>
      <c r="AR698" s="197">
        <f>AR1342+AR699+AR1032+AR1088+AR1286</f>
        <v>543000</v>
      </c>
      <c r="AS698" s="197">
        <f t="shared" si="870"/>
        <v>1440000</v>
      </c>
      <c r="AT698" s="197">
        <f t="shared" si="871"/>
        <v>19.192323070771693</v>
      </c>
      <c r="AU698" s="306"/>
      <c r="AV698" s="197">
        <f t="shared" si="872"/>
        <v>3501000</v>
      </c>
      <c r="AW698" s="197">
        <f t="shared" si="873"/>
        <v>46.661335465813671</v>
      </c>
      <c r="AX698" s="306"/>
      <c r="AY698" s="197">
        <f t="shared" si="874"/>
        <v>7503000</v>
      </c>
      <c r="AZ698" s="197">
        <f t="shared" si="875"/>
        <v>100</v>
      </c>
      <c r="BA698" s="306"/>
      <c r="BB698" s="196">
        <f t="shared" si="876"/>
        <v>0</v>
      </c>
      <c r="BC698" s="197">
        <f t="shared" si="877"/>
        <v>0</v>
      </c>
      <c r="BD698" s="197">
        <f t="shared" si="878"/>
        <v>7503000</v>
      </c>
      <c r="BE698" s="483"/>
      <c r="BF698" s="90">
        <f t="shared" si="842"/>
        <v>0</v>
      </c>
    </row>
    <row r="699" spans="1:58" ht="30" customHeight="1" x14ac:dyDescent="0.2">
      <c r="A699" s="12"/>
      <c r="B699" s="3"/>
      <c r="C699" s="3"/>
      <c r="D699" s="8"/>
      <c r="E699" s="1" t="s">
        <v>74</v>
      </c>
      <c r="F699" s="3"/>
      <c r="G699" s="4"/>
      <c r="H699" s="5"/>
      <c r="I699" s="6"/>
      <c r="J699" s="7"/>
      <c r="K699" s="27"/>
      <c r="L699" s="142"/>
      <c r="M699" s="8"/>
      <c r="N699" s="40" t="s">
        <v>29</v>
      </c>
      <c r="O699" s="43">
        <v>4383000</v>
      </c>
      <c r="P699" s="99">
        <f t="shared" si="890"/>
        <v>0</v>
      </c>
      <c r="Q699" s="50">
        <f t="shared" si="890"/>
        <v>0</v>
      </c>
      <c r="R699" s="192">
        <f t="shared" si="890"/>
        <v>0</v>
      </c>
      <c r="S699" s="99">
        <f t="shared" si="890"/>
        <v>7503000</v>
      </c>
      <c r="T699" s="99"/>
      <c r="U699" s="99">
        <f t="shared" si="891"/>
        <v>1125000</v>
      </c>
      <c r="V699" s="99">
        <f t="shared" si="891"/>
        <v>428000</v>
      </c>
      <c r="W699" s="99">
        <f>W1343+W700+W1033+W1089+W1287</f>
        <v>430000</v>
      </c>
      <c r="X699" s="99">
        <f t="shared" si="861"/>
        <v>1983000</v>
      </c>
      <c r="Y699" s="99">
        <f t="shared" si="862"/>
        <v>26.429428228708517</v>
      </c>
      <c r="AA699" s="99">
        <f t="shared" si="892"/>
        <v>673000</v>
      </c>
      <c r="AB699" s="99">
        <f t="shared" si="892"/>
        <v>673000</v>
      </c>
      <c r="AC699" s="99">
        <f>AC1343+AC700+AC1033+AC1089+AC1287</f>
        <v>673000</v>
      </c>
      <c r="AD699" s="99">
        <f t="shared" si="863"/>
        <v>2019000</v>
      </c>
      <c r="AE699" s="99">
        <f t="shared" si="864"/>
        <v>26.909236305477808</v>
      </c>
      <c r="AG699" s="99">
        <f t="shared" si="865"/>
        <v>4002000</v>
      </c>
      <c r="AH699" s="99">
        <f t="shared" si="866"/>
        <v>53.338664534186329</v>
      </c>
      <c r="AJ699" s="99">
        <f t="shared" si="893"/>
        <v>688000</v>
      </c>
      <c r="AK699" s="99">
        <f t="shared" si="893"/>
        <v>687000</v>
      </c>
      <c r="AL699" s="99">
        <f>AL1343+AL700+AL1033+AL1089+AL1287</f>
        <v>686000</v>
      </c>
      <c r="AM699" s="99">
        <f t="shared" si="867"/>
        <v>2061000</v>
      </c>
      <c r="AN699" s="99">
        <f t="shared" si="868"/>
        <v>27.469012395041982</v>
      </c>
      <c r="AP699" s="99">
        <f t="shared" si="894"/>
        <v>360000</v>
      </c>
      <c r="AQ699" s="99">
        <f t="shared" si="894"/>
        <v>537000</v>
      </c>
      <c r="AR699" s="99">
        <f>AR1343+AR700+AR1033+AR1089+AR1287</f>
        <v>543000</v>
      </c>
      <c r="AS699" s="99">
        <f t="shared" si="870"/>
        <v>1440000</v>
      </c>
      <c r="AT699" s="99">
        <f t="shared" si="871"/>
        <v>19.192323070771693</v>
      </c>
      <c r="AV699" s="99">
        <f t="shared" si="872"/>
        <v>3501000</v>
      </c>
      <c r="AW699" s="99">
        <f t="shared" si="873"/>
        <v>46.661335465813671</v>
      </c>
      <c r="AY699" s="99">
        <f t="shared" si="874"/>
        <v>7503000</v>
      </c>
      <c r="AZ699" s="99">
        <f t="shared" si="875"/>
        <v>100</v>
      </c>
      <c r="BB699" s="43">
        <f t="shared" si="876"/>
        <v>0</v>
      </c>
      <c r="BC699" s="99">
        <f t="shared" si="877"/>
        <v>0</v>
      </c>
      <c r="BD699" s="99">
        <f t="shared" si="878"/>
        <v>7503000</v>
      </c>
      <c r="BE699" s="483"/>
      <c r="BF699" s="90">
        <f t="shared" si="842"/>
        <v>0</v>
      </c>
    </row>
    <row r="700" spans="1:58" ht="30" customHeight="1" x14ac:dyDescent="0.2">
      <c r="A700" s="12"/>
      <c r="B700" s="3"/>
      <c r="C700" s="3"/>
      <c r="D700" s="8"/>
      <c r="E700" s="7"/>
      <c r="F700" s="17">
        <v>3</v>
      </c>
      <c r="G700" s="4"/>
      <c r="H700" s="5"/>
      <c r="I700" s="6"/>
      <c r="J700" s="7"/>
      <c r="K700" s="27"/>
      <c r="L700" s="142"/>
      <c r="M700" s="8"/>
      <c r="N700" s="31" t="s">
        <v>30</v>
      </c>
      <c r="O700" s="44">
        <v>4383000</v>
      </c>
      <c r="P700" s="97">
        <f t="shared" si="890"/>
        <v>0</v>
      </c>
      <c r="Q700" s="193">
        <f t="shared" si="890"/>
        <v>0</v>
      </c>
      <c r="R700" s="194">
        <f t="shared" si="890"/>
        <v>0</v>
      </c>
      <c r="S700" s="97">
        <f t="shared" si="890"/>
        <v>7503000</v>
      </c>
      <c r="T700" s="97"/>
      <c r="U700" s="97">
        <f t="shared" si="891"/>
        <v>1125000</v>
      </c>
      <c r="V700" s="97">
        <f t="shared" si="891"/>
        <v>428000</v>
      </c>
      <c r="W700" s="97">
        <f>W1344+W701+W1034+W1090+W1288</f>
        <v>430000</v>
      </c>
      <c r="X700" s="97">
        <f t="shared" si="861"/>
        <v>1983000</v>
      </c>
      <c r="Y700" s="97">
        <f t="shared" si="862"/>
        <v>26.429428228708517</v>
      </c>
      <c r="AA700" s="97">
        <f t="shared" si="892"/>
        <v>673000</v>
      </c>
      <c r="AB700" s="97">
        <f t="shared" si="892"/>
        <v>673000</v>
      </c>
      <c r="AC700" s="97">
        <f>AC1344+AC701+AC1034+AC1090+AC1288</f>
        <v>673000</v>
      </c>
      <c r="AD700" s="97">
        <f t="shared" si="863"/>
        <v>2019000</v>
      </c>
      <c r="AE700" s="97">
        <f t="shared" si="864"/>
        <v>26.909236305477808</v>
      </c>
      <c r="AG700" s="97">
        <f t="shared" si="865"/>
        <v>4002000</v>
      </c>
      <c r="AH700" s="97">
        <f t="shared" si="866"/>
        <v>53.338664534186329</v>
      </c>
      <c r="AJ700" s="97">
        <f t="shared" si="893"/>
        <v>688000</v>
      </c>
      <c r="AK700" s="97">
        <f t="shared" si="893"/>
        <v>687000</v>
      </c>
      <c r="AL700" s="97">
        <f>AL1344+AL701+AL1034+AL1090+AL1288</f>
        <v>686000</v>
      </c>
      <c r="AM700" s="97">
        <f t="shared" si="867"/>
        <v>2061000</v>
      </c>
      <c r="AN700" s="97">
        <f t="shared" si="868"/>
        <v>27.469012395041982</v>
      </c>
      <c r="AP700" s="97">
        <f t="shared" si="894"/>
        <v>360000</v>
      </c>
      <c r="AQ700" s="97">
        <f t="shared" si="894"/>
        <v>537000</v>
      </c>
      <c r="AR700" s="97">
        <f>AR1344+AR701+AR1034+AR1090+AR1288</f>
        <v>543000</v>
      </c>
      <c r="AS700" s="97">
        <f t="shared" si="870"/>
        <v>1440000</v>
      </c>
      <c r="AT700" s="97">
        <f t="shared" si="871"/>
        <v>19.192323070771693</v>
      </c>
      <c r="AV700" s="97">
        <f t="shared" si="872"/>
        <v>3501000</v>
      </c>
      <c r="AW700" s="97">
        <f t="shared" si="873"/>
        <v>46.661335465813671</v>
      </c>
      <c r="AY700" s="97">
        <f t="shared" si="874"/>
        <v>7503000</v>
      </c>
      <c r="AZ700" s="97">
        <f t="shared" si="875"/>
        <v>100</v>
      </c>
      <c r="BB700" s="44">
        <f t="shared" si="876"/>
        <v>0</v>
      </c>
      <c r="BC700" s="97">
        <f t="shared" si="877"/>
        <v>0</v>
      </c>
      <c r="BD700" s="97">
        <f t="shared" si="878"/>
        <v>7503000</v>
      </c>
      <c r="BE700" s="483"/>
      <c r="BF700" s="90">
        <f t="shared" si="842"/>
        <v>0</v>
      </c>
    </row>
    <row r="701" spans="1:58" ht="30" customHeight="1" x14ac:dyDescent="0.2">
      <c r="A701" s="12"/>
      <c r="B701" s="3"/>
      <c r="C701" s="3"/>
      <c r="D701" s="8"/>
      <c r="E701" s="7"/>
      <c r="F701" s="3"/>
      <c r="G701" s="21">
        <v>9</v>
      </c>
      <c r="H701" s="22"/>
      <c r="I701" s="6"/>
      <c r="J701" s="7"/>
      <c r="K701" s="27"/>
      <c r="L701" s="142"/>
      <c r="M701" s="8"/>
      <c r="N701" s="31" t="s">
        <v>111</v>
      </c>
      <c r="O701" s="44">
        <v>4383000</v>
      </c>
      <c r="P701" s="97">
        <f t="shared" si="890"/>
        <v>0</v>
      </c>
      <c r="Q701" s="193">
        <f t="shared" si="890"/>
        <v>0</v>
      </c>
      <c r="R701" s="194">
        <f t="shared" si="890"/>
        <v>0</v>
      </c>
      <c r="S701" s="97">
        <f t="shared" si="890"/>
        <v>7503000</v>
      </c>
      <c r="T701" s="97"/>
      <c r="U701" s="97">
        <f t="shared" si="891"/>
        <v>1125000</v>
      </c>
      <c r="V701" s="97">
        <f t="shared" si="891"/>
        <v>428000</v>
      </c>
      <c r="W701" s="97">
        <f>W1345+W702+W1035+W1091+W1289</f>
        <v>430000</v>
      </c>
      <c r="X701" s="97">
        <f t="shared" si="861"/>
        <v>1983000</v>
      </c>
      <c r="Y701" s="97">
        <f t="shared" si="862"/>
        <v>26.429428228708517</v>
      </c>
      <c r="AA701" s="97">
        <f t="shared" si="892"/>
        <v>673000</v>
      </c>
      <c r="AB701" s="97">
        <f t="shared" si="892"/>
        <v>673000</v>
      </c>
      <c r="AC701" s="97">
        <f>AC1345+AC702+AC1035+AC1091+AC1289</f>
        <v>673000</v>
      </c>
      <c r="AD701" s="97">
        <f t="shared" si="863"/>
        <v>2019000</v>
      </c>
      <c r="AE701" s="97">
        <f t="shared" si="864"/>
        <v>26.909236305477808</v>
      </c>
      <c r="AG701" s="97">
        <f t="shared" si="865"/>
        <v>4002000</v>
      </c>
      <c r="AH701" s="97">
        <f t="shared" si="866"/>
        <v>53.338664534186329</v>
      </c>
      <c r="AJ701" s="97">
        <f t="shared" si="893"/>
        <v>688000</v>
      </c>
      <c r="AK701" s="97">
        <f t="shared" si="893"/>
        <v>687000</v>
      </c>
      <c r="AL701" s="97">
        <f>AL1345+AL702+AL1035+AL1091+AL1289</f>
        <v>686000</v>
      </c>
      <c r="AM701" s="97">
        <f t="shared" si="867"/>
        <v>2061000</v>
      </c>
      <c r="AN701" s="97">
        <f t="shared" si="868"/>
        <v>27.469012395041982</v>
      </c>
      <c r="AP701" s="97">
        <f t="shared" si="894"/>
        <v>360000</v>
      </c>
      <c r="AQ701" s="97">
        <f t="shared" si="894"/>
        <v>537000</v>
      </c>
      <c r="AR701" s="97">
        <f>AR1345+AR702+AR1035+AR1091+AR1289</f>
        <v>543000</v>
      </c>
      <c r="AS701" s="97">
        <f t="shared" si="870"/>
        <v>1440000</v>
      </c>
      <c r="AT701" s="97">
        <f t="shared" si="871"/>
        <v>19.192323070771693</v>
      </c>
      <c r="AV701" s="97">
        <f t="shared" si="872"/>
        <v>3501000</v>
      </c>
      <c r="AW701" s="97">
        <f t="shared" si="873"/>
        <v>46.661335465813671</v>
      </c>
      <c r="AY701" s="97">
        <f t="shared" si="874"/>
        <v>7503000</v>
      </c>
      <c r="AZ701" s="97">
        <f t="shared" si="875"/>
        <v>100</v>
      </c>
      <c r="BB701" s="44">
        <f t="shared" si="876"/>
        <v>0</v>
      </c>
      <c r="BC701" s="97">
        <f t="shared" si="877"/>
        <v>0</v>
      </c>
      <c r="BD701" s="97">
        <f t="shared" si="878"/>
        <v>7503000</v>
      </c>
      <c r="BE701" s="483"/>
      <c r="BF701" s="90">
        <f t="shared" si="842"/>
        <v>0</v>
      </c>
    </row>
    <row r="702" spans="1:58" ht="30" customHeight="1" x14ac:dyDescent="0.2">
      <c r="A702" s="12"/>
      <c r="B702" s="3"/>
      <c r="C702" s="3"/>
      <c r="D702" s="8"/>
      <c r="E702" s="7"/>
      <c r="F702" s="3"/>
      <c r="G702" s="21"/>
      <c r="H702" s="92" t="s">
        <v>97</v>
      </c>
      <c r="I702" s="6"/>
      <c r="J702" s="7"/>
      <c r="K702" s="27"/>
      <c r="L702" s="142"/>
      <c r="M702" s="8"/>
      <c r="N702" s="31" t="s">
        <v>111</v>
      </c>
      <c r="O702" s="44">
        <v>4383000</v>
      </c>
      <c r="P702" s="97">
        <f t="shared" si="890"/>
        <v>0</v>
      </c>
      <c r="Q702" s="193">
        <f t="shared" si="890"/>
        <v>0</v>
      </c>
      <c r="R702" s="194">
        <f t="shared" si="890"/>
        <v>0</v>
      </c>
      <c r="S702" s="97">
        <f t="shared" si="890"/>
        <v>7503000</v>
      </c>
      <c r="T702" s="97"/>
      <c r="U702" s="97">
        <f t="shared" si="891"/>
        <v>1125000</v>
      </c>
      <c r="V702" s="97">
        <f t="shared" si="891"/>
        <v>428000</v>
      </c>
      <c r="W702" s="97">
        <f>W1346+W703+W1036+W1092+W1290</f>
        <v>430000</v>
      </c>
      <c r="X702" s="97">
        <f t="shared" si="861"/>
        <v>1983000</v>
      </c>
      <c r="Y702" s="97">
        <f t="shared" si="862"/>
        <v>26.429428228708517</v>
      </c>
      <c r="AA702" s="97">
        <f t="shared" si="892"/>
        <v>673000</v>
      </c>
      <c r="AB702" s="97">
        <f t="shared" si="892"/>
        <v>673000</v>
      </c>
      <c r="AC702" s="97">
        <f>AC1346+AC703+AC1036+AC1092+AC1290</f>
        <v>673000</v>
      </c>
      <c r="AD702" s="97">
        <f t="shared" si="863"/>
        <v>2019000</v>
      </c>
      <c r="AE702" s="97">
        <f t="shared" si="864"/>
        <v>26.909236305477808</v>
      </c>
      <c r="AG702" s="97">
        <f t="shared" si="865"/>
        <v>4002000</v>
      </c>
      <c r="AH702" s="97">
        <f t="shared" si="866"/>
        <v>53.338664534186329</v>
      </c>
      <c r="AJ702" s="97">
        <f t="shared" si="893"/>
        <v>688000</v>
      </c>
      <c r="AK702" s="97">
        <f t="shared" si="893"/>
        <v>687000</v>
      </c>
      <c r="AL702" s="97">
        <f>AL1346+AL703+AL1036+AL1092+AL1290</f>
        <v>686000</v>
      </c>
      <c r="AM702" s="97">
        <f t="shared" si="867"/>
        <v>2061000</v>
      </c>
      <c r="AN702" s="97">
        <f t="shared" si="868"/>
        <v>27.469012395041982</v>
      </c>
      <c r="AP702" s="97">
        <f t="shared" si="894"/>
        <v>360000</v>
      </c>
      <c r="AQ702" s="97">
        <f t="shared" si="894"/>
        <v>537000</v>
      </c>
      <c r="AR702" s="97">
        <f>AR1346+AR703+AR1036+AR1092+AR1290</f>
        <v>543000</v>
      </c>
      <c r="AS702" s="97">
        <f t="shared" si="870"/>
        <v>1440000</v>
      </c>
      <c r="AT702" s="97">
        <f t="shared" si="871"/>
        <v>19.192323070771693</v>
      </c>
      <c r="AV702" s="97">
        <f t="shared" si="872"/>
        <v>3501000</v>
      </c>
      <c r="AW702" s="97">
        <f t="shared" si="873"/>
        <v>46.661335465813671</v>
      </c>
      <c r="AY702" s="97">
        <f t="shared" si="874"/>
        <v>7503000</v>
      </c>
      <c r="AZ702" s="97">
        <f t="shared" si="875"/>
        <v>100</v>
      </c>
      <c r="BB702" s="44">
        <f t="shared" si="876"/>
        <v>0</v>
      </c>
      <c r="BC702" s="97">
        <f t="shared" si="877"/>
        <v>0</v>
      </c>
      <c r="BD702" s="97">
        <f t="shared" si="878"/>
        <v>7503000</v>
      </c>
      <c r="BE702" s="483"/>
      <c r="BF702" s="90">
        <f t="shared" si="842"/>
        <v>0</v>
      </c>
    </row>
    <row r="703" spans="1:58" ht="30" customHeight="1" thickBot="1" x14ac:dyDescent="0.25">
      <c r="A703" s="12"/>
      <c r="B703" s="3"/>
      <c r="C703" s="3"/>
      <c r="D703" s="8"/>
      <c r="E703" s="7"/>
      <c r="F703" s="3"/>
      <c r="G703" s="4"/>
      <c r="H703" s="5"/>
      <c r="I703" s="23">
        <v>2</v>
      </c>
      <c r="J703" s="7"/>
      <c r="K703" s="27"/>
      <c r="L703" s="142"/>
      <c r="M703" s="8"/>
      <c r="N703" s="30" t="s">
        <v>126</v>
      </c>
      <c r="O703" s="46">
        <v>4383000</v>
      </c>
      <c r="P703" s="100">
        <f>P704+P706+P708</f>
        <v>0</v>
      </c>
      <c r="Q703" s="202">
        <f>Q704+Q706+Q708</f>
        <v>0</v>
      </c>
      <c r="R703" s="203">
        <f>R704+R706+R708</f>
        <v>0</v>
      </c>
      <c r="S703" s="100">
        <f>S704+S706+S708</f>
        <v>7503000</v>
      </c>
      <c r="T703" s="100"/>
      <c r="U703" s="100">
        <f>U704+U706+U708</f>
        <v>1125000</v>
      </c>
      <c r="V703" s="100">
        <f>V704+V706+V708</f>
        <v>428000</v>
      </c>
      <c r="W703" s="100">
        <f>W704+W706+W708</f>
        <v>430000</v>
      </c>
      <c r="X703" s="100">
        <f t="shared" si="861"/>
        <v>1983000</v>
      </c>
      <c r="Y703" s="100">
        <f t="shared" si="862"/>
        <v>26.429428228708517</v>
      </c>
      <c r="AA703" s="100">
        <f>AA704+AA706+AA708</f>
        <v>673000</v>
      </c>
      <c r="AB703" s="100">
        <f>AB704+AB706+AB708</f>
        <v>673000</v>
      </c>
      <c r="AC703" s="100">
        <f>AC704+AC706+AC708</f>
        <v>673000</v>
      </c>
      <c r="AD703" s="100">
        <f t="shared" si="863"/>
        <v>2019000</v>
      </c>
      <c r="AE703" s="100">
        <f t="shared" si="864"/>
        <v>26.909236305477808</v>
      </c>
      <c r="AG703" s="100">
        <f t="shared" si="865"/>
        <v>4002000</v>
      </c>
      <c r="AH703" s="100">
        <f t="shared" si="866"/>
        <v>53.338664534186329</v>
      </c>
      <c r="AJ703" s="100">
        <f>AJ704+AJ706+AJ708</f>
        <v>688000</v>
      </c>
      <c r="AK703" s="100">
        <f>AK704+AK706+AK708</f>
        <v>687000</v>
      </c>
      <c r="AL703" s="100">
        <f>AL704+AL706+AL708</f>
        <v>686000</v>
      </c>
      <c r="AM703" s="100">
        <f t="shared" si="867"/>
        <v>2061000</v>
      </c>
      <c r="AN703" s="100">
        <f t="shared" si="868"/>
        <v>27.469012395041982</v>
      </c>
      <c r="AP703" s="100">
        <f>AP704+AP706+AP708</f>
        <v>360000</v>
      </c>
      <c r="AQ703" s="100">
        <f>AQ704+AQ706+AQ708</f>
        <v>537000</v>
      </c>
      <c r="AR703" s="100">
        <f>AR704+AR706+AR708</f>
        <v>543000</v>
      </c>
      <c r="AS703" s="100">
        <f t="shared" si="870"/>
        <v>1440000</v>
      </c>
      <c r="AT703" s="100">
        <f t="shared" si="871"/>
        <v>19.192323070771693</v>
      </c>
      <c r="AV703" s="100">
        <f t="shared" si="872"/>
        <v>3501000</v>
      </c>
      <c r="AW703" s="100">
        <f t="shared" si="873"/>
        <v>46.661335465813671</v>
      </c>
      <c r="AY703" s="100">
        <f t="shared" si="874"/>
        <v>7503000</v>
      </c>
      <c r="AZ703" s="100">
        <f t="shared" si="875"/>
        <v>100</v>
      </c>
      <c r="BB703" s="46">
        <f t="shared" si="876"/>
        <v>0</v>
      </c>
      <c r="BC703" s="100">
        <f t="shared" si="877"/>
        <v>0</v>
      </c>
      <c r="BD703" s="100">
        <f t="shared" si="878"/>
        <v>7503000</v>
      </c>
      <c r="BE703" s="483"/>
      <c r="BF703" s="90">
        <f t="shared" si="842"/>
        <v>0</v>
      </c>
    </row>
    <row r="704" spans="1:58" ht="30" customHeight="1" thickBot="1" x14ac:dyDescent="0.25">
      <c r="A704" s="12"/>
      <c r="B704" s="3"/>
      <c r="C704" s="3"/>
      <c r="D704" s="8"/>
      <c r="E704" s="7"/>
      <c r="F704" s="3"/>
      <c r="G704" s="4"/>
      <c r="H704" s="5"/>
      <c r="I704" s="6"/>
      <c r="J704" s="24" t="s">
        <v>74</v>
      </c>
      <c r="K704" s="27"/>
      <c r="L704" s="142"/>
      <c r="M704" s="8"/>
      <c r="N704" s="31" t="s">
        <v>24</v>
      </c>
      <c r="O704" s="97">
        <v>3708000</v>
      </c>
      <c r="P704" s="97">
        <f>P705</f>
        <v>0</v>
      </c>
      <c r="Q704" s="193">
        <f>Q705</f>
        <v>0</v>
      </c>
      <c r="R704" s="194">
        <f>R705</f>
        <v>0</v>
      </c>
      <c r="S704" s="97">
        <f>S705</f>
        <v>6610000</v>
      </c>
      <c r="T704" s="97"/>
      <c r="U704" s="97">
        <f>U705</f>
        <v>992000</v>
      </c>
      <c r="V704" s="97">
        <f>V705</f>
        <v>376000</v>
      </c>
      <c r="W704" s="97">
        <f>W705</f>
        <v>376000</v>
      </c>
      <c r="X704" s="97">
        <f t="shared" si="861"/>
        <v>1744000</v>
      </c>
      <c r="Y704" s="97">
        <f t="shared" si="862"/>
        <v>26.384266263237517</v>
      </c>
      <c r="AA704" s="97">
        <f>AA705</f>
        <v>600000</v>
      </c>
      <c r="AB704" s="97">
        <f>AB705</f>
        <v>600000</v>
      </c>
      <c r="AC704" s="97">
        <f>AC705</f>
        <v>600000</v>
      </c>
      <c r="AD704" s="97">
        <f t="shared" si="863"/>
        <v>1800000</v>
      </c>
      <c r="AE704" s="96" t="e">
        <f>AD704/(P704/100)</f>
        <v>#DIV/0!</v>
      </c>
      <c r="AG704" s="97">
        <f t="shared" si="865"/>
        <v>3544000</v>
      </c>
      <c r="AH704" s="97">
        <f t="shared" si="866"/>
        <v>53.615733736762479</v>
      </c>
      <c r="AJ704" s="97">
        <f>AJ705</f>
        <v>600000</v>
      </c>
      <c r="AK704" s="97">
        <f>AK705</f>
        <v>600000</v>
      </c>
      <c r="AL704" s="97">
        <f>AL705</f>
        <v>600000</v>
      </c>
      <c r="AM704" s="97">
        <f t="shared" si="867"/>
        <v>1800000</v>
      </c>
      <c r="AN704" s="96" t="e">
        <f>AM704/(P704/100)</f>
        <v>#DIV/0!</v>
      </c>
      <c r="AP704" s="97">
        <f>AP705</f>
        <v>300000</v>
      </c>
      <c r="AQ704" s="97">
        <f>AQ705</f>
        <v>480000</v>
      </c>
      <c r="AR704" s="97">
        <f>AR705</f>
        <v>486000</v>
      </c>
      <c r="AS704" s="97">
        <f t="shared" si="870"/>
        <v>1266000</v>
      </c>
      <c r="AT704" s="96" t="e">
        <f>AS704/(P704/100)</f>
        <v>#DIV/0!</v>
      </c>
      <c r="AV704" s="97">
        <f t="shared" si="872"/>
        <v>3066000</v>
      </c>
      <c r="AW704" s="97">
        <f t="shared" si="873"/>
        <v>46.384266263237521</v>
      </c>
      <c r="AY704" s="97">
        <f t="shared" si="874"/>
        <v>6610000</v>
      </c>
      <c r="AZ704" s="97">
        <f t="shared" si="875"/>
        <v>100</v>
      </c>
      <c r="BB704" s="44">
        <f t="shared" si="876"/>
        <v>0</v>
      </c>
      <c r="BC704" s="97">
        <f t="shared" si="877"/>
        <v>0</v>
      </c>
      <c r="BD704" s="97">
        <f t="shared" si="878"/>
        <v>6610000</v>
      </c>
      <c r="BE704" s="483"/>
      <c r="BF704" s="90">
        <f t="shared" si="842"/>
        <v>0</v>
      </c>
    </row>
    <row r="705" spans="1:58" ht="30" customHeight="1" thickBot="1" x14ac:dyDescent="0.25">
      <c r="A705" s="12"/>
      <c r="B705" s="3"/>
      <c r="C705" s="3"/>
      <c r="D705" s="8"/>
      <c r="E705" s="7"/>
      <c r="F705" s="3"/>
      <c r="G705" s="4"/>
      <c r="H705" s="5"/>
      <c r="I705" s="6"/>
      <c r="J705" s="7"/>
      <c r="K705" s="59">
        <v>1</v>
      </c>
      <c r="L705" s="142"/>
      <c r="M705" s="8"/>
      <c r="N705" s="41" t="s">
        <v>31</v>
      </c>
      <c r="O705" s="98">
        <v>3708000</v>
      </c>
      <c r="P705" s="98"/>
      <c r="Q705" s="98"/>
      <c r="R705" s="98"/>
      <c r="S705" s="332">
        <v>6610000</v>
      </c>
      <c r="T705" s="98"/>
      <c r="U705" s="332">
        <v>992000</v>
      </c>
      <c r="V705" s="332">
        <v>376000</v>
      </c>
      <c r="W705" s="332">
        <v>376000</v>
      </c>
      <c r="X705" s="98">
        <f>U705+V705+W705</f>
        <v>1744000</v>
      </c>
      <c r="Y705" s="98">
        <f>X705/(S705/100)</f>
        <v>26.384266263237517</v>
      </c>
      <c r="AA705" s="332">
        <v>600000</v>
      </c>
      <c r="AB705" s="332">
        <v>600000</v>
      </c>
      <c r="AC705" s="332">
        <v>600000</v>
      </c>
      <c r="AD705" s="98">
        <f t="shared" si="863"/>
        <v>1800000</v>
      </c>
      <c r="AE705" s="96" t="e">
        <f>AD705/(P705/100)</f>
        <v>#DIV/0!</v>
      </c>
      <c r="AG705" s="98">
        <f>X705+AD705</f>
        <v>3544000</v>
      </c>
      <c r="AH705" s="98">
        <f>AG705/(S705/100)</f>
        <v>53.615733736762479</v>
      </c>
      <c r="AJ705" s="332">
        <v>600000</v>
      </c>
      <c r="AK705" s="332">
        <v>600000</v>
      </c>
      <c r="AL705" s="332">
        <v>600000</v>
      </c>
      <c r="AM705" s="98">
        <f t="shared" si="867"/>
        <v>1800000</v>
      </c>
      <c r="AN705" s="96" t="e">
        <f>AM705/(P705/100)</f>
        <v>#DIV/0!</v>
      </c>
      <c r="AP705" s="332">
        <v>300000</v>
      </c>
      <c r="AQ705" s="332">
        <v>480000</v>
      </c>
      <c r="AR705" s="332">
        <v>486000</v>
      </c>
      <c r="AS705" s="98">
        <f t="shared" si="870"/>
        <v>1266000</v>
      </c>
      <c r="AT705" s="96" t="e">
        <f>AS705/(P705/100)</f>
        <v>#DIV/0!</v>
      </c>
      <c r="AV705" s="98">
        <f>AM705+AS705</f>
        <v>3066000</v>
      </c>
      <c r="AW705" s="98">
        <f>AV705/(S705/100)</f>
        <v>46.384266263237521</v>
      </c>
      <c r="AY705" s="98">
        <f>AG705+AV705</f>
        <v>6610000</v>
      </c>
      <c r="AZ705" s="98">
        <f>AY705/(S705/100)</f>
        <v>100</v>
      </c>
      <c r="BB705" s="98">
        <f t="shared" si="876"/>
        <v>0</v>
      </c>
      <c r="BC705" s="98">
        <f t="shared" si="877"/>
        <v>0</v>
      </c>
      <c r="BD705" s="98">
        <f t="shared" si="878"/>
        <v>6610000</v>
      </c>
      <c r="BE705" s="483"/>
      <c r="BF705" s="90">
        <f t="shared" si="842"/>
        <v>0</v>
      </c>
    </row>
    <row r="706" spans="1:58" ht="30" customHeight="1" thickBot="1" x14ac:dyDescent="0.25">
      <c r="A706" s="12"/>
      <c r="B706" s="3"/>
      <c r="C706" s="3"/>
      <c r="D706" s="8"/>
      <c r="E706" s="7"/>
      <c r="F706" s="3"/>
      <c r="G706" s="4"/>
      <c r="H706" s="5"/>
      <c r="I706" s="6"/>
      <c r="J706" s="24" t="s">
        <v>68</v>
      </c>
      <c r="K706" s="27"/>
      <c r="L706" s="142"/>
      <c r="M706" s="8"/>
      <c r="N706" s="31" t="s">
        <v>32</v>
      </c>
      <c r="O706" s="97">
        <v>623000</v>
      </c>
      <c r="P706" s="97">
        <f>P707</f>
        <v>0</v>
      </c>
      <c r="Q706" s="193">
        <f>Q707</f>
        <v>0</v>
      </c>
      <c r="R706" s="194">
        <f>R707</f>
        <v>0</v>
      </c>
      <c r="S706" s="97">
        <f>S707</f>
        <v>850000</v>
      </c>
      <c r="T706" s="97"/>
      <c r="U706" s="97">
        <f>U707</f>
        <v>128000</v>
      </c>
      <c r="V706" s="97">
        <f>V707</f>
        <v>50000</v>
      </c>
      <c r="W706" s="97">
        <f>W707</f>
        <v>50000</v>
      </c>
      <c r="X706" s="97">
        <f t="shared" si="861"/>
        <v>228000</v>
      </c>
      <c r="Y706" s="97">
        <f t="shared" si="862"/>
        <v>26.823529411764707</v>
      </c>
      <c r="AA706" s="97">
        <f>AA707</f>
        <v>70000</v>
      </c>
      <c r="AB706" s="97">
        <f>AB707</f>
        <v>70000</v>
      </c>
      <c r="AC706" s="97">
        <f>AC707</f>
        <v>70000</v>
      </c>
      <c r="AD706" s="97">
        <f t="shared" si="863"/>
        <v>210000</v>
      </c>
      <c r="AE706" s="96" t="e">
        <f>AD706/(P706/100)</f>
        <v>#DIV/0!</v>
      </c>
      <c r="AG706" s="97">
        <f t="shared" si="865"/>
        <v>438000</v>
      </c>
      <c r="AH706" s="97">
        <f t="shared" si="866"/>
        <v>51.529411764705884</v>
      </c>
      <c r="AJ706" s="97">
        <f>AJ707</f>
        <v>82000</v>
      </c>
      <c r="AK706" s="97">
        <f>AK707</f>
        <v>82000</v>
      </c>
      <c r="AL706" s="97">
        <f>AL707</f>
        <v>82000</v>
      </c>
      <c r="AM706" s="97">
        <f t="shared" si="867"/>
        <v>246000</v>
      </c>
      <c r="AN706" s="96" t="e">
        <f>AM706/(P706/100)</f>
        <v>#DIV/0!</v>
      </c>
      <c r="AP706" s="97">
        <f>AP707</f>
        <v>55000</v>
      </c>
      <c r="AQ706" s="97">
        <f>AQ707</f>
        <v>55000</v>
      </c>
      <c r="AR706" s="97">
        <f>AR707</f>
        <v>56000</v>
      </c>
      <c r="AS706" s="97">
        <f t="shared" si="870"/>
        <v>166000</v>
      </c>
      <c r="AT706" s="96" t="e">
        <f>AS706/(P706/100)</f>
        <v>#DIV/0!</v>
      </c>
      <c r="AV706" s="97">
        <f t="shared" si="872"/>
        <v>412000</v>
      </c>
      <c r="AW706" s="97">
        <f t="shared" si="873"/>
        <v>48.470588235294116</v>
      </c>
      <c r="AY706" s="97">
        <f t="shared" si="874"/>
        <v>850000</v>
      </c>
      <c r="AZ706" s="97">
        <f t="shared" si="875"/>
        <v>100</v>
      </c>
      <c r="BB706" s="44">
        <f t="shared" si="876"/>
        <v>0</v>
      </c>
      <c r="BC706" s="97">
        <f t="shared" si="877"/>
        <v>0</v>
      </c>
      <c r="BD706" s="97">
        <f t="shared" si="878"/>
        <v>850000</v>
      </c>
      <c r="BE706" s="483"/>
      <c r="BF706" s="90">
        <f t="shared" si="842"/>
        <v>0</v>
      </c>
    </row>
    <row r="707" spans="1:58" ht="30" customHeight="1" x14ac:dyDescent="0.2">
      <c r="A707" s="12"/>
      <c r="B707" s="3"/>
      <c r="C707" s="3"/>
      <c r="D707" s="8"/>
      <c r="E707" s="7"/>
      <c r="F707" s="3"/>
      <c r="G707" s="4"/>
      <c r="H707" s="5"/>
      <c r="I707" s="6"/>
      <c r="J707" s="7"/>
      <c r="K707" s="59">
        <v>1</v>
      </c>
      <c r="L707" s="142"/>
      <c r="M707" s="8"/>
      <c r="N707" s="41" t="s">
        <v>31</v>
      </c>
      <c r="O707" s="98">
        <v>623000</v>
      </c>
      <c r="P707" s="98"/>
      <c r="Q707" s="98"/>
      <c r="R707" s="98"/>
      <c r="S707" s="332">
        <v>850000</v>
      </c>
      <c r="T707" s="98"/>
      <c r="U707" s="332">
        <v>128000</v>
      </c>
      <c r="V707" s="332">
        <v>50000</v>
      </c>
      <c r="W707" s="332">
        <v>50000</v>
      </c>
      <c r="X707" s="98">
        <f t="shared" ref="X707:X712" si="895">U707+V707+W707</f>
        <v>228000</v>
      </c>
      <c r="Y707" s="98">
        <f t="shared" ref="Y707:Y712" si="896">X707/(S707/100)</f>
        <v>26.823529411764707</v>
      </c>
      <c r="AA707" s="332">
        <v>70000</v>
      </c>
      <c r="AB707" s="332">
        <v>70000</v>
      </c>
      <c r="AC707" s="332">
        <v>70000</v>
      </c>
      <c r="AD707" s="98">
        <f t="shared" si="863"/>
        <v>210000</v>
      </c>
      <c r="AE707" s="96" t="e">
        <f>AD707/(P707/100)</f>
        <v>#DIV/0!</v>
      </c>
      <c r="AG707" s="98">
        <f t="shared" ref="AG707:AG712" si="897">X707+AD707</f>
        <v>438000</v>
      </c>
      <c r="AH707" s="98">
        <f t="shared" ref="AH707:AH712" si="898">AG707/(S707/100)</f>
        <v>51.529411764705884</v>
      </c>
      <c r="AJ707" s="332">
        <v>82000</v>
      </c>
      <c r="AK707" s="332">
        <v>82000</v>
      </c>
      <c r="AL707" s="332">
        <v>82000</v>
      </c>
      <c r="AM707" s="98">
        <f t="shared" si="867"/>
        <v>246000</v>
      </c>
      <c r="AN707" s="96" t="e">
        <f>AM707/(P707/100)</f>
        <v>#DIV/0!</v>
      </c>
      <c r="AP707" s="332">
        <v>55000</v>
      </c>
      <c r="AQ707" s="332">
        <v>55000</v>
      </c>
      <c r="AR707" s="332">
        <v>56000</v>
      </c>
      <c r="AS707" s="98">
        <f t="shared" si="870"/>
        <v>166000</v>
      </c>
      <c r="AT707" s="96" t="e">
        <f>AS707/(P707/100)</f>
        <v>#DIV/0!</v>
      </c>
      <c r="AV707" s="98">
        <f t="shared" ref="AV707:AV712" si="899">AM707+AS707</f>
        <v>412000</v>
      </c>
      <c r="AW707" s="98">
        <f t="shared" ref="AW707:AW712" si="900">AV707/(S707/100)</f>
        <v>48.470588235294116</v>
      </c>
      <c r="AY707" s="98">
        <f t="shared" ref="AY707:AY712" si="901">AG707+AV707</f>
        <v>850000</v>
      </c>
      <c r="AZ707" s="98">
        <f t="shared" ref="AZ707:AZ712" si="902">AY707/(S707/100)</f>
        <v>100</v>
      </c>
      <c r="BB707" s="98">
        <f t="shared" si="876"/>
        <v>0</v>
      </c>
      <c r="BC707" s="98">
        <f t="shared" si="877"/>
        <v>0</v>
      </c>
      <c r="BD707" s="98">
        <f t="shared" si="878"/>
        <v>850000</v>
      </c>
      <c r="BE707" s="483"/>
      <c r="BF707" s="90">
        <f t="shared" si="842"/>
        <v>0</v>
      </c>
    </row>
    <row r="708" spans="1:58" ht="30" customHeight="1" x14ac:dyDescent="0.2">
      <c r="A708" s="12"/>
      <c r="B708" s="3"/>
      <c r="C708" s="3"/>
      <c r="D708" s="8"/>
      <c r="E708" s="7"/>
      <c r="F708" s="3"/>
      <c r="G708" s="4"/>
      <c r="H708" s="5"/>
      <c r="I708" s="6"/>
      <c r="J708" s="24" t="s">
        <v>69</v>
      </c>
      <c r="K708" s="27"/>
      <c r="L708" s="142"/>
      <c r="M708" s="8"/>
      <c r="N708" s="31" t="s">
        <v>16</v>
      </c>
      <c r="O708" s="44">
        <v>52000</v>
      </c>
      <c r="P708" s="97">
        <f>P709+P710+P711+P712</f>
        <v>0</v>
      </c>
      <c r="Q708" s="193">
        <f>Q709+Q710+Q711+Q712</f>
        <v>0</v>
      </c>
      <c r="R708" s="194">
        <f>R709+R710+R711+R712</f>
        <v>0</v>
      </c>
      <c r="S708" s="97">
        <f>S709+S710+S711+S712</f>
        <v>43000</v>
      </c>
      <c r="T708" s="97"/>
      <c r="U708" s="97">
        <f>U709+U710+U711+U712</f>
        <v>5000</v>
      </c>
      <c r="V708" s="97">
        <f>V709+V710+V711+V712</f>
        <v>2000</v>
      </c>
      <c r="W708" s="97">
        <f>W709+W710+W711+W712</f>
        <v>4000</v>
      </c>
      <c r="X708" s="97">
        <f t="shared" si="895"/>
        <v>11000</v>
      </c>
      <c r="Y708" s="97">
        <f t="shared" si="896"/>
        <v>25.581395348837209</v>
      </c>
      <c r="AA708" s="97">
        <f>AA709+AA710+AA711+AA712</f>
        <v>3000</v>
      </c>
      <c r="AB708" s="97">
        <f>AB709+AB710+AB711+AB712</f>
        <v>3000</v>
      </c>
      <c r="AC708" s="97">
        <f>AC709+AC710+AC711+AC712</f>
        <v>3000</v>
      </c>
      <c r="AD708" s="97">
        <f t="shared" si="863"/>
        <v>9000</v>
      </c>
      <c r="AE708" s="97">
        <f>AD708/(S708/100)</f>
        <v>20.930232558139537</v>
      </c>
      <c r="AG708" s="97">
        <f t="shared" si="897"/>
        <v>20000</v>
      </c>
      <c r="AH708" s="97">
        <f t="shared" si="898"/>
        <v>46.511627906976742</v>
      </c>
      <c r="AJ708" s="97">
        <f>AJ709+AJ710+AJ711+AJ712</f>
        <v>6000</v>
      </c>
      <c r="AK708" s="97">
        <f>AK709+AK710+AK711+AK712</f>
        <v>5000</v>
      </c>
      <c r="AL708" s="97">
        <f>AL709+AL710+AL711+AL712</f>
        <v>4000</v>
      </c>
      <c r="AM708" s="97">
        <f t="shared" si="867"/>
        <v>15000</v>
      </c>
      <c r="AN708" s="97">
        <f>AM708/(S708/100)</f>
        <v>34.883720930232556</v>
      </c>
      <c r="AP708" s="97">
        <f>AP709+AP710+AP711+AP712</f>
        <v>5000</v>
      </c>
      <c r="AQ708" s="97">
        <f>AQ709+AQ710+AQ711+AQ712</f>
        <v>2000</v>
      </c>
      <c r="AR708" s="97">
        <f>AR709+AR710+AR711+AR712</f>
        <v>1000</v>
      </c>
      <c r="AS708" s="97">
        <f t="shared" si="870"/>
        <v>8000</v>
      </c>
      <c r="AT708" s="97">
        <f>AS708/(S708/100)</f>
        <v>18.604651162790699</v>
      </c>
      <c r="AV708" s="97">
        <f t="shared" si="899"/>
        <v>23000</v>
      </c>
      <c r="AW708" s="97">
        <f t="shared" si="900"/>
        <v>53.488372093023258</v>
      </c>
      <c r="AY708" s="97">
        <f t="shared" si="901"/>
        <v>43000</v>
      </c>
      <c r="AZ708" s="97">
        <f t="shared" si="902"/>
        <v>100</v>
      </c>
      <c r="BB708" s="44">
        <f t="shared" si="876"/>
        <v>0</v>
      </c>
      <c r="BC708" s="97">
        <f t="shared" si="877"/>
        <v>0</v>
      </c>
      <c r="BD708" s="97">
        <f t="shared" si="878"/>
        <v>43000</v>
      </c>
      <c r="BE708" s="483"/>
      <c r="BF708" s="90">
        <f t="shared" si="842"/>
        <v>0</v>
      </c>
    </row>
    <row r="709" spans="1:58" ht="30" customHeight="1" x14ac:dyDescent="0.2">
      <c r="A709" s="12"/>
      <c r="B709" s="3"/>
      <c r="C709" s="3"/>
      <c r="D709" s="8"/>
      <c r="E709" s="7"/>
      <c r="F709" s="3"/>
      <c r="G709" s="4"/>
      <c r="H709" s="5"/>
      <c r="I709" s="6"/>
      <c r="J709" s="7"/>
      <c r="K709" s="59">
        <v>2</v>
      </c>
      <c r="L709" s="142"/>
      <c r="M709" s="8"/>
      <c r="N709" s="41" t="s">
        <v>17</v>
      </c>
      <c r="O709" s="45">
        <v>4000</v>
      </c>
      <c r="P709" s="98"/>
      <c r="Q709" s="98"/>
      <c r="R709" s="98"/>
      <c r="S709" s="332">
        <v>2000</v>
      </c>
      <c r="T709" s="98"/>
      <c r="U709" s="332">
        <v>1000</v>
      </c>
      <c r="V709" s="332">
        <v>0</v>
      </c>
      <c r="W709" s="332">
        <v>1000</v>
      </c>
      <c r="X709" s="98">
        <f t="shared" si="895"/>
        <v>2000</v>
      </c>
      <c r="Y709" s="98">
        <f t="shared" si="896"/>
        <v>100</v>
      </c>
      <c r="AA709" s="332"/>
      <c r="AB709" s="332"/>
      <c r="AC709" s="332"/>
      <c r="AD709" s="98">
        <f t="shared" si="863"/>
        <v>0</v>
      </c>
      <c r="AE709" s="98">
        <f>AD709/(S709/100)</f>
        <v>0</v>
      </c>
      <c r="AG709" s="98">
        <f t="shared" si="897"/>
        <v>2000</v>
      </c>
      <c r="AH709" s="98">
        <f t="shared" si="898"/>
        <v>100</v>
      </c>
      <c r="AJ709" s="332"/>
      <c r="AK709" s="332"/>
      <c r="AL709" s="332"/>
      <c r="AM709" s="98">
        <f t="shared" si="867"/>
        <v>0</v>
      </c>
      <c r="AN709" s="98">
        <f>AM709/(S709/100)</f>
        <v>0</v>
      </c>
      <c r="AP709" s="332"/>
      <c r="AQ709" s="332"/>
      <c r="AR709" s="332"/>
      <c r="AS709" s="98">
        <f t="shared" si="870"/>
        <v>0</v>
      </c>
      <c r="AT709" s="98">
        <f>AS709/(S709/100)</f>
        <v>0</v>
      </c>
      <c r="AV709" s="98">
        <f t="shared" si="899"/>
        <v>0</v>
      </c>
      <c r="AW709" s="98">
        <f t="shared" si="900"/>
        <v>0</v>
      </c>
      <c r="AY709" s="98">
        <f t="shared" si="901"/>
        <v>2000</v>
      </c>
      <c r="AZ709" s="98">
        <f t="shared" si="902"/>
        <v>100</v>
      </c>
      <c r="BB709" s="98">
        <f t="shared" si="876"/>
        <v>0</v>
      </c>
      <c r="BC709" s="98">
        <f t="shared" si="877"/>
        <v>0</v>
      </c>
      <c r="BD709" s="98">
        <f t="shared" si="878"/>
        <v>2000</v>
      </c>
      <c r="BE709" s="483"/>
      <c r="BF709" s="90">
        <f t="shared" si="842"/>
        <v>0</v>
      </c>
    </row>
    <row r="710" spans="1:58" ht="30" customHeight="1" x14ac:dyDescent="0.2">
      <c r="A710" s="12"/>
      <c r="B710" s="3"/>
      <c r="C710" s="3"/>
      <c r="D710" s="8"/>
      <c r="E710" s="7"/>
      <c r="F710" s="3"/>
      <c r="G710" s="4"/>
      <c r="H710" s="5"/>
      <c r="I710" s="6"/>
      <c r="J710" s="7"/>
      <c r="K710" s="59">
        <v>3</v>
      </c>
      <c r="L710" s="142"/>
      <c r="M710" s="8"/>
      <c r="N710" s="41" t="s">
        <v>18</v>
      </c>
      <c r="O710" s="45">
        <v>9000</v>
      </c>
      <c r="P710" s="98"/>
      <c r="Q710" s="98"/>
      <c r="R710" s="98"/>
      <c r="S710" s="332">
        <v>31000</v>
      </c>
      <c r="T710" s="98"/>
      <c r="U710" s="332">
        <v>2000</v>
      </c>
      <c r="V710" s="332">
        <v>2000</v>
      </c>
      <c r="W710" s="332">
        <v>2000</v>
      </c>
      <c r="X710" s="98">
        <f t="shared" si="895"/>
        <v>6000</v>
      </c>
      <c r="Y710" s="98">
        <f t="shared" si="896"/>
        <v>19.35483870967742</v>
      </c>
      <c r="AA710" s="332">
        <v>2000</v>
      </c>
      <c r="AB710" s="332">
        <v>2000</v>
      </c>
      <c r="AC710" s="332">
        <v>2000</v>
      </c>
      <c r="AD710" s="98">
        <f t="shared" si="863"/>
        <v>6000</v>
      </c>
      <c r="AE710" s="98">
        <f>AD710/(S710/100)</f>
        <v>19.35483870967742</v>
      </c>
      <c r="AG710" s="98">
        <f t="shared" si="897"/>
        <v>12000</v>
      </c>
      <c r="AH710" s="98">
        <f t="shared" si="898"/>
        <v>38.70967741935484</v>
      </c>
      <c r="AJ710" s="332">
        <v>5000</v>
      </c>
      <c r="AK710" s="332">
        <v>5000</v>
      </c>
      <c r="AL710" s="332">
        <v>4000</v>
      </c>
      <c r="AM710" s="98">
        <f t="shared" si="867"/>
        <v>14000</v>
      </c>
      <c r="AN710" s="98">
        <f>AM710/(S710/100)</f>
        <v>45.161290322580648</v>
      </c>
      <c r="AP710" s="332">
        <v>2000</v>
      </c>
      <c r="AQ710" s="332">
        <v>2000</v>
      </c>
      <c r="AR710" s="332">
        <v>1000</v>
      </c>
      <c r="AS710" s="98">
        <f t="shared" si="870"/>
        <v>5000</v>
      </c>
      <c r="AT710" s="98">
        <f>AS710/(S710/100)</f>
        <v>16.129032258064516</v>
      </c>
      <c r="AV710" s="98">
        <f t="shared" si="899"/>
        <v>19000</v>
      </c>
      <c r="AW710" s="98">
        <f t="shared" si="900"/>
        <v>61.29032258064516</v>
      </c>
      <c r="AY710" s="98">
        <f t="shared" si="901"/>
        <v>31000</v>
      </c>
      <c r="AZ710" s="98">
        <f t="shared" si="902"/>
        <v>100</v>
      </c>
      <c r="BB710" s="98">
        <f t="shared" si="876"/>
        <v>0</v>
      </c>
      <c r="BC710" s="98">
        <f t="shared" si="877"/>
        <v>0</v>
      </c>
      <c r="BD710" s="98">
        <f t="shared" si="878"/>
        <v>31000</v>
      </c>
      <c r="BE710" s="483"/>
      <c r="BF710" s="90">
        <f t="shared" si="842"/>
        <v>0</v>
      </c>
    </row>
    <row r="711" spans="1:58" ht="30" customHeight="1" x14ac:dyDescent="0.2">
      <c r="A711" s="12"/>
      <c r="B711" s="3"/>
      <c r="C711" s="3"/>
      <c r="D711" s="8"/>
      <c r="E711" s="7"/>
      <c r="F711" s="3"/>
      <c r="G711" s="4"/>
      <c r="H711" s="5"/>
      <c r="I711" s="6"/>
      <c r="J711" s="7"/>
      <c r="K711" s="59">
        <v>5</v>
      </c>
      <c r="L711" s="142"/>
      <c r="M711" s="8"/>
      <c r="N711" s="41" t="s">
        <v>19</v>
      </c>
      <c r="O711" s="45">
        <v>32000</v>
      </c>
      <c r="P711" s="98"/>
      <c r="Q711" s="98"/>
      <c r="R711" s="98"/>
      <c r="S711" s="332">
        <v>4000</v>
      </c>
      <c r="T711" s="98"/>
      <c r="U711" s="332">
        <v>1000</v>
      </c>
      <c r="V711" s="332">
        <v>0</v>
      </c>
      <c r="W711" s="332">
        <v>1000</v>
      </c>
      <c r="X711" s="98">
        <f t="shared" si="895"/>
        <v>2000</v>
      </c>
      <c r="Y711" s="98">
        <f t="shared" si="896"/>
        <v>50</v>
      </c>
      <c r="AA711" s="332">
        <v>0</v>
      </c>
      <c r="AB711" s="332">
        <v>0</v>
      </c>
      <c r="AC711" s="332">
        <v>1000</v>
      </c>
      <c r="AD711" s="98">
        <f t="shared" si="863"/>
        <v>1000</v>
      </c>
      <c r="AE711" s="98">
        <f>AD711/(S711/100)</f>
        <v>25</v>
      </c>
      <c r="AG711" s="98">
        <f t="shared" si="897"/>
        <v>3000</v>
      </c>
      <c r="AH711" s="98">
        <f t="shared" si="898"/>
        <v>75</v>
      </c>
      <c r="AJ711" s="332"/>
      <c r="AK711" s="332"/>
      <c r="AL711" s="332"/>
      <c r="AM711" s="98">
        <f t="shared" si="867"/>
        <v>0</v>
      </c>
      <c r="AN711" s="98">
        <f>AM711/(S711/100)</f>
        <v>0</v>
      </c>
      <c r="AP711" s="332">
        <v>1000</v>
      </c>
      <c r="AQ711" s="332">
        <v>0</v>
      </c>
      <c r="AR711" s="332">
        <v>0</v>
      </c>
      <c r="AS711" s="98">
        <f t="shared" si="870"/>
        <v>1000</v>
      </c>
      <c r="AT711" s="98">
        <f>AS711/(S711/100)</f>
        <v>25</v>
      </c>
      <c r="AV711" s="98">
        <f t="shared" si="899"/>
        <v>1000</v>
      </c>
      <c r="AW711" s="98">
        <f t="shared" si="900"/>
        <v>25</v>
      </c>
      <c r="AY711" s="98">
        <f t="shared" si="901"/>
        <v>4000</v>
      </c>
      <c r="AZ711" s="98">
        <f t="shared" si="902"/>
        <v>100</v>
      </c>
      <c r="BB711" s="98">
        <f t="shared" si="876"/>
        <v>0</v>
      </c>
      <c r="BC711" s="98">
        <f t="shared" si="877"/>
        <v>0</v>
      </c>
      <c r="BD711" s="98">
        <f t="shared" si="878"/>
        <v>4000</v>
      </c>
      <c r="BE711" s="483"/>
      <c r="BF711" s="90">
        <f t="shared" si="842"/>
        <v>0</v>
      </c>
    </row>
    <row r="712" spans="1:58" ht="30" customHeight="1" x14ac:dyDescent="0.2">
      <c r="A712" s="12"/>
      <c r="B712" s="3"/>
      <c r="C712" s="3"/>
      <c r="D712" s="8"/>
      <c r="E712" s="7"/>
      <c r="F712" s="3"/>
      <c r="G712" s="4"/>
      <c r="H712" s="5"/>
      <c r="I712" s="6"/>
      <c r="J712" s="7"/>
      <c r="K712" s="59">
        <v>7</v>
      </c>
      <c r="L712" s="142"/>
      <c r="M712" s="8"/>
      <c r="N712" s="41" t="s">
        <v>110</v>
      </c>
      <c r="O712" s="45">
        <v>7000</v>
      </c>
      <c r="P712" s="98"/>
      <c r="Q712" s="98"/>
      <c r="R712" s="98"/>
      <c r="S712" s="332">
        <v>6000</v>
      </c>
      <c r="T712" s="98"/>
      <c r="U712" s="332">
        <v>1000</v>
      </c>
      <c r="V712" s="332"/>
      <c r="W712" s="332"/>
      <c r="X712" s="98">
        <f t="shared" si="895"/>
        <v>1000</v>
      </c>
      <c r="Y712" s="98">
        <f t="shared" si="896"/>
        <v>16.666666666666668</v>
      </c>
      <c r="AA712" s="332">
        <v>1000</v>
      </c>
      <c r="AB712" s="332">
        <v>1000</v>
      </c>
      <c r="AC712" s="332"/>
      <c r="AD712" s="98">
        <f t="shared" si="863"/>
        <v>2000</v>
      </c>
      <c r="AE712" s="98">
        <f>AD712/(S712/100)</f>
        <v>33.333333333333336</v>
      </c>
      <c r="AG712" s="98">
        <f t="shared" si="897"/>
        <v>3000</v>
      </c>
      <c r="AH712" s="98">
        <f t="shared" si="898"/>
        <v>50</v>
      </c>
      <c r="AJ712" s="332">
        <v>1000</v>
      </c>
      <c r="AK712" s="332">
        <v>0</v>
      </c>
      <c r="AL712" s="332">
        <v>0</v>
      </c>
      <c r="AM712" s="98">
        <f t="shared" si="867"/>
        <v>1000</v>
      </c>
      <c r="AN712" s="98">
        <f>AM712/(S712/100)</f>
        <v>16.666666666666668</v>
      </c>
      <c r="AP712" s="332">
        <v>2000</v>
      </c>
      <c r="AQ712" s="332">
        <v>0</v>
      </c>
      <c r="AR712" s="332">
        <v>0</v>
      </c>
      <c r="AS712" s="98">
        <f t="shared" si="870"/>
        <v>2000</v>
      </c>
      <c r="AT712" s="98">
        <f>AS712/(S712/100)</f>
        <v>33.333333333333336</v>
      </c>
      <c r="AV712" s="98">
        <f t="shared" si="899"/>
        <v>3000</v>
      </c>
      <c r="AW712" s="98">
        <f t="shared" si="900"/>
        <v>50</v>
      </c>
      <c r="AY712" s="98">
        <f t="shared" si="901"/>
        <v>6000</v>
      </c>
      <c r="AZ712" s="98">
        <f t="shared" si="902"/>
        <v>100</v>
      </c>
      <c r="BB712" s="98">
        <f t="shared" si="876"/>
        <v>0</v>
      </c>
      <c r="BC712" s="98">
        <f t="shared" si="877"/>
        <v>0</v>
      </c>
      <c r="BD712" s="98">
        <f t="shared" si="878"/>
        <v>6000</v>
      </c>
      <c r="BE712" s="483"/>
      <c r="BF712" s="90">
        <f t="shared" si="842"/>
        <v>0</v>
      </c>
    </row>
    <row r="713" spans="1:58" ht="30" customHeight="1" x14ac:dyDescent="0.2">
      <c r="A713" s="12"/>
      <c r="B713" s="3"/>
      <c r="C713" s="3"/>
      <c r="D713" s="14" t="s">
        <v>70</v>
      </c>
      <c r="E713" s="7"/>
      <c r="F713" s="3"/>
      <c r="G713" s="4"/>
      <c r="H713" s="5"/>
      <c r="I713" s="6"/>
      <c r="J713" s="7"/>
      <c r="K713" s="27"/>
      <c r="L713" s="142"/>
      <c r="M713" s="8"/>
      <c r="N713" s="195" t="s">
        <v>135</v>
      </c>
      <c r="O713" s="196">
        <v>24171000</v>
      </c>
      <c r="P713" s="196">
        <f>P714+P739+P746+P753+P760</f>
        <v>0</v>
      </c>
      <c r="Q713" s="196">
        <f>Q714+Q739+Q746+Q753+Q760</f>
        <v>0</v>
      </c>
      <c r="R713" s="196">
        <f>R714+R739+R746+R753+R760</f>
        <v>0</v>
      </c>
      <c r="S713" s="196">
        <f>S714+S739+S746+S753+S760</f>
        <v>44740000</v>
      </c>
      <c r="T713" s="196"/>
      <c r="U713" s="196">
        <f>U714+U739+U746+U753+U760</f>
        <v>3032000</v>
      </c>
      <c r="V713" s="196">
        <f>V714+V739+V746+V753+V760</f>
        <v>1371000</v>
      </c>
      <c r="W713" s="196">
        <f>W714+W739+W746+W753+W760</f>
        <v>2155000</v>
      </c>
      <c r="X713" s="196">
        <f t="shared" si="861"/>
        <v>6558000</v>
      </c>
      <c r="Y713" s="196">
        <f t="shared" si="862"/>
        <v>14.658024139472507</v>
      </c>
      <c r="AA713" s="196">
        <f>AA714+AA739+AA746+AA753+AA760</f>
        <v>3905000</v>
      </c>
      <c r="AB713" s="196">
        <f>AB714+AB739+AB746+AB753+AB760</f>
        <v>3892000</v>
      </c>
      <c r="AC713" s="196">
        <f>AC714+AC739+AC746+AC753+AC760</f>
        <v>3900000</v>
      </c>
      <c r="AD713" s="196">
        <f t="shared" si="863"/>
        <v>11697000</v>
      </c>
      <c r="AE713" s="196">
        <f t="shared" si="864"/>
        <v>26.144389807778275</v>
      </c>
      <c r="AG713" s="196">
        <f t="shared" si="865"/>
        <v>18255000</v>
      </c>
      <c r="AH713" s="196">
        <f t="shared" si="866"/>
        <v>40.802413947250784</v>
      </c>
      <c r="AJ713" s="196">
        <f>AJ714+AJ739+AJ746+AJ753+AJ760</f>
        <v>4941000</v>
      </c>
      <c r="AK713" s="196">
        <f>AK714+AK739+AK746+AK753+AK760</f>
        <v>4937000</v>
      </c>
      <c r="AL713" s="196">
        <f>AL714+AL739+AL746+AL753+AL760</f>
        <v>5013000</v>
      </c>
      <c r="AM713" s="196">
        <f t="shared" si="867"/>
        <v>14891000</v>
      </c>
      <c r="AN713" s="196">
        <f t="shared" si="868"/>
        <v>33.283415288332591</v>
      </c>
      <c r="AP713" s="196">
        <f>AP714+AP739+AP746+AP753+AP760</f>
        <v>3961000</v>
      </c>
      <c r="AQ713" s="196">
        <f>AQ714+AQ739+AQ746+AQ753+AQ760</f>
        <v>3813000</v>
      </c>
      <c r="AR713" s="196">
        <f>AR714+AR739+AR746+AR753+AR760</f>
        <v>3820000</v>
      </c>
      <c r="AS713" s="196">
        <f t="shared" si="870"/>
        <v>11594000</v>
      </c>
      <c r="AT713" s="196">
        <f t="shared" si="871"/>
        <v>25.914170764416628</v>
      </c>
      <c r="AV713" s="196">
        <f t="shared" si="872"/>
        <v>26485000</v>
      </c>
      <c r="AW713" s="196">
        <f t="shared" si="873"/>
        <v>59.197586052749216</v>
      </c>
      <c r="AY713" s="196">
        <f t="shared" si="874"/>
        <v>44740000</v>
      </c>
      <c r="AZ713" s="196">
        <f t="shared" si="875"/>
        <v>100</v>
      </c>
      <c r="BB713" s="196">
        <f t="shared" si="876"/>
        <v>0</v>
      </c>
      <c r="BC713" s="196">
        <f t="shared" si="877"/>
        <v>0</v>
      </c>
      <c r="BD713" s="196">
        <f t="shared" si="878"/>
        <v>44740000</v>
      </c>
      <c r="BE713" s="485"/>
      <c r="BF713" s="90">
        <f t="shared" si="842"/>
        <v>0</v>
      </c>
    </row>
    <row r="714" spans="1:58" ht="30" customHeight="1" x14ac:dyDescent="0.2">
      <c r="A714" s="12"/>
      <c r="B714" s="3"/>
      <c r="C714" s="3"/>
      <c r="D714" s="8"/>
      <c r="E714" s="1" t="s">
        <v>74</v>
      </c>
      <c r="F714" s="3"/>
      <c r="G714" s="4"/>
      <c r="H714" s="5"/>
      <c r="I714" s="6"/>
      <c r="J714" s="7"/>
      <c r="K714" s="27"/>
      <c r="L714" s="142"/>
      <c r="M714" s="8"/>
      <c r="N714" s="40" t="s">
        <v>29</v>
      </c>
      <c r="O714" s="43">
        <v>3984000</v>
      </c>
      <c r="P714" s="99">
        <f t="shared" ref="P714:S715" si="903">P715</f>
        <v>0</v>
      </c>
      <c r="Q714" s="99">
        <f t="shared" si="903"/>
        <v>0</v>
      </c>
      <c r="R714" s="99">
        <f t="shared" si="903"/>
        <v>0</v>
      </c>
      <c r="S714" s="99">
        <f t="shared" si="903"/>
        <v>7683000</v>
      </c>
      <c r="T714" s="99"/>
      <c r="U714" s="99">
        <f>U715</f>
        <v>894000</v>
      </c>
      <c r="V714" s="99">
        <f>V715</f>
        <v>427000</v>
      </c>
      <c r="W714" s="99">
        <f>W1358+W715+W1048+W1104+W1302</f>
        <v>426000</v>
      </c>
      <c r="X714" s="99">
        <f t="shared" si="861"/>
        <v>1747000</v>
      </c>
      <c r="Y714" s="99">
        <f t="shared" si="862"/>
        <v>22.738513601457765</v>
      </c>
      <c r="AA714" s="99">
        <f>AA715</f>
        <v>658000</v>
      </c>
      <c r="AB714" s="99">
        <f>AB715</f>
        <v>656000</v>
      </c>
      <c r="AC714" s="99">
        <f>AC1358+AC715+AC1048+AC1104+AC1302</f>
        <v>656000</v>
      </c>
      <c r="AD714" s="99">
        <f t="shared" si="863"/>
        <v>1970000</v>
      </c>
      <c r="AE714" s="99">
        <f t="shared" si="864"/>
        <v>25.641025641025642</v>
      </c>
      <c r="AG714" s="99">
        <f t="shared" si="865"/>
        <v>3717000</v>
      </c>
      <c r="AH714" s="99">
        <f t="shared" si="866"/>
        <v>48.379539242483403</v>
      </c>
      <c r="AJ714" s="99">
        <f>AJ715</f>
        <v>737000</v>
      </c>
      <c r="AK714" s="99">
        <f>AK715</f>
        <v>736000</v>
      </c>
      <c r="AL714" s="99">
        <f>AL1358+AL715+AL1048+AL1104+AL1302</f>
        <v>737000</v>
      </c>
      <c r="AM714" s="99">
        <f t="shared" si="867"/>
        <v>2210000</v>
      </c>
      <c r="AN714" s="99">
        <f t="shared" si="868"/>
        <v>28.764805414551606</v>
      </c>
      <c r="AP714" s="99">
        <f>AP715</f>
        <v>694000</v>
      </c>
      <c r="AQ714" s="99">
        <f>AQ715</f>
        <v>549000</v>
      </c>
      <c r="AR714" s="99">
        <f>AR1358+AR715+AR1048+AR1104+AR1302</f>
        <v>513000</v>
      </c>
      <c r="AS714" s="99">
        <f t="shared" si="870"/>
        <v>1756000</v>
      </c>
      <c r="AT714" s="99">
        <f t="shared" si="871"/>
        <v>22.855655342964987</v>
      </c>
      <c r="AV714" s="99">
        <f t="shared" si="872"/>
        <v>3966000</v>
      </c>
      <c r="AW714" s="99">
        <f t="shared" si="873"/>
        <v>51.620460757516597</v>
      </c>
      <c r="AY714" s="99">
        <f t="shared" si="874"/>
        <v>7683000</v>
      </c>
      <c r="AZ714" s="99">
        <f t="shared" si="875"/>
        <v>100</v>
      </c>
      <c r="BB714" s="43">
        <f t="shared" si="876"/>
        <v>0</v>
      </c>
      <c r="BC714" s="99">
        <f t="shared" si="877"/>
        <v>0</v>
      </c>
      <c r="BD714" s="99">
        <f t="shared" si="878"/>
        <v>7683000</v>
      </c>
      <c r="BE714" s="483"/>
      <c r="BF714" s="90">
        <f t="shared" si="842"/>
        <v>0</v>
      </c>
    </row>
    <row r="715" spans="1:58" ht="30" customHeight="1" x14ac:dyDescent="0.2">
      <c r="A715" s="12"/>
      <c r="B715" s="3"/>
      <c r="C715" s="3"/>
      <c r="D715" s="8"/>
      <c r="E715" s="7"/>
      <c r="F715" s="17">
        <v>3</v>
      </c>
      <c r="G715" s="4"/>
      <c r="H715" s="5"/>
      <c r="I715" s="6"/>
      <c r="J715" s="7"/>
      <c r="K715" s="27"/>
      <c r="L715" s="142"/>
      <c r="M715" s="8"/>
      <c r="N715" s="31" t="s">
        <v>30</v>
      </c>
      <c r="O715" s="44">
        <v>3984000</v>
      </c>
      <c r="P715" s="97">
        <f t="shared" si="903"/>
        <v>0</v>
      </c>
      <c r="Q715" s="97">
        <f t="shared" si="903"/>
        <v>0</v>
      </c>
      <c r="R715" s="97">
        <f t="shared" si="903"/>
        <v>0</v>
      </c>
      <c r="S715" s="97">
        <f t="shared" si="903"/>
        <v>7683000</v>
      </c>
      <c r="T715" s="97"/>
      <c r="U715" s="97">
        <f>U716</f>
        <v>894000</v>
      </c>
      <c r="V715" s="97">
        <f>V716</f>
        <v>427000</v>
      </c>
      <c r="W715" s="97">
        <f>W1359+W716+W1049+W1105+W1303</f>
        <v>426000</v>
      </c>
      <c r="X715" s="97">
        <f t="shared" si="861"/>
        <v>1747000</v>
      </c>
      <c r="Y715" s="97">
        <f t="shared" si="862"/>
        <v>22.738513601457765</v>
      </c>
      <c r="AA715" s="97">
        <f>AA716</f>
        <v>658000</v>
      </c>
      <c r="AB715" s="97">
        <f>AB716</f>
        <v>656000</v>
      </c>
      <c r="AC715" s="97">
        <f>AC1359+AC716+AC1049+AC1105+AC1303</f>
        <v>656000</v>
      </c>
      <c r="AD715" s="97">
        <f t="shared" si="863"/>
        <v>1970000</v>
      </c>
      <c r="AE715" s="97">
        <f t="shared" si="864"/>
        <v>25.641025641025642</v>
      </c>
      <c r="AG715" s="97">
        <f t="shared" si="865"/>
        <v>3717000</v>
      </c>
      <c r="AH715" s="97">
        <f t="shared" si="866"/>
        <v>48.379539242483403</v>
      </c>
      <c r="AJ715" s="97">
        <f>AJ716</f>
        <v>737000</v>
      </c>
      <c r="AK715" s="97">
        <f>AK716</f>
        <v>736000</v>
      </c>
      <c r="AL715" s="97">
        <f>AL1359+AL716+AL1049+AL1105+AL1303</f>
        <v>737000</v>
      </c>
      <c r="AM715" s="97">
        <f t="shared" si="867"/>
        <v>2210000</v>
      </c>
      <c r="AN715" s="97">
        <f t="shared" si="868"/>
        <v>28.764805414551606</v>
      </c>
      <c r="AP715" s="97">
        <f>AP716</f>
        <v>694000</v>
      </c>
      <c r="AQ715" s="97">
        <f>AQ716</f>
        <v>549000</v>
      </c>
      <c r="AR715" s="97">
        <f>AR1359+AR716+AR1049+AR1105+AR1303</f>
        <v>513000</v>
      </c>
      <c r="AS715" s="97">
        <f t="shared" si="870"/>
        <v>1756000</v>
      </c>
      <c r="AT715" s="97">
        <f t="shared" si="871"/>
        <v>22.855655342964987</v>
      </c>
      <c r="AV715" s="97">
        <f t="shared" si="872"/>
        <v>3966000</v>
      </c>
      <c r="AW715" s="97">
        <f t="shared" si="873"/>
        <v>51.620460757516597</v>
      </c>
      <c r="AY715" s="97">
        <f t="shared" si="874"/>
        <v>7683000</v>
      </c>
      <c r="AZ715" s="97">
        <f t="shared" si="875"/>
        <v>100</v>
      </c>
      <c r="BB715" s="44">
        <f t="shared" si="876"/>
        <v>0</v>
      </c>
      <c r="BC715" s="97">
        <f t="shared" si="877"/>
        <v>0</v>
      </c>
      <c r="BD715" s="97">
        <f t="shared" si="878"/>
        <v>7683000</v>
      </c>
      <c r="BE715" s="483"/>
      <c r="BF715" s="90">
        <f t="shared" si="842"/>
        <v>0</v>
      </c>
    </row>
    <row r="716" spans="1:58" ht="30" customHeight="1" x14ac:dyDescent="0.2">
      <c r="A716" s="12"/>
      <c r="B716" s="3"/>
      <c r="C716" s="3"/>
      <c r="D716" s="8"/>
      <c r="E716" s="7"/>
      <c r="F716" s="3"/>
      <c r="G716" s="21">
        <v>9</v>
      </c>
      <c r="H716" s="22"/>
      <c r="I716" s="6"/>
      <c r="J716" s="7"/>
      <c r="K716" s="27"/>
      <c r="L716" s="142"/>
      <c r="M716" s="8"/>
      <c r="N716" s="31" t="s">
        <v>111</v>
      </c>
      <c r="O716" s="44">
        <v>3984000</v>
      </c>
      <c r="P716" s="97">
        <f>P717+P731</f>
        <v>0</v>
      </c>
      <c r="Q716" s="97">
        <f>Q717+Q731</f>
        <v>0</v>
      </c>
      <c r="R716" s="97">
        <f>R717+R731</f>
        <v>0</v>
      </c>
      <c r="S716" s="97">
        <f>S717+S731</f>
        <v>7683000</v>
      </c>
      <c r="T716" s="97"/>
      <c r="U716" s="97">
        <f>U717+U731</f>
        <v>894000</v>
      </c>
      <c r="V716" s="97">
        <f>V717+V731</f>
        <v>427000</v>
      </c>
      <c r="W716" s="97">
        <f>W717+W731</f>
        <v>426000</v>
      </c>
      <c r="X716" s="97">
        <f t="shared" si="861"/>
        <v>1747000</v>
      </c>
      <c r="Y716" s="97">
        <f t="shared" si="862"/>
        <v>22.738513601457765</v>
      </c>
      <c r="AA716" s="97">
        <f>AA717+AA731</f>
        <v>658000</v>
      </c>
      <c r="AB716" s="97">
        <f>AB717+AB731</f>
        <v>656000</v>
      </c>
      <c r="AC716" s="97">
        <f>AC717+AC731</f>
        <v>656000</v>
      </c>
      <c r="AD716" s="97">
        <f t="shared" si="863"/>
        <v>1970000</v>
      </c>
      <c r="AE716" s="97">
        <f t="shared" si="864"/>
        <v>25.641025641025642</v>
      </c>
      <c r="AG716" s="97">
        <f t="shared" si="865"/>
        <v>3717000</v>
      </c>
      <c r="AH716" s="97">
        <f t="shared" si="866"/>
        <v>48.379539242483403</v>
      </c>
      <c r="AJ716" s="97">
        <f>AJ717+AJ731</f>
        <v>737000</v>
      </c>
      <c r="AK716" s="97">
        <f>AK717+AK731</f>
        <v>736000</v>
      </c>
      <c r="AL716" s="97">
        <f>AL717+AL731</f>
        <v>737000</v>
      </c>
      <c r="AM716" s="97">
        <f t="shared" si="867"/>
        <v>2210000</v>
      </c>
      <c r="AN716" s="97">
        <f t="shared" si="868"/>
        <v>28.764805414551606</v>
      </c>
      <c r="AP716" s="97">
        <f>AP717+AP731</f>
        <v>694000</v>
      </c>
      <c r="AQ716" s="97">
        <f>AQ717+AQ731</f>
        <v>549000</v>
      </c>
      <c r="AR716" s="97">
        <f>AR717+AR731</f>
        <v>513000</v>
      </c>
      <c r="AS716" s="97">
        <f t="shared" si="870"/>
        <v>1756000</v>
      </c>
      <c r="AT716" s="97">
        <f t="shared" si="871"/>
        <v>22.855655342964987</v>
      </c>
      <c r="AV716" s="97">
        <f t="shared" si="872"/>
        <v>3966000</v>
      </c>
      <c r="AW716" s="97">
        <f t="shared" si="873"/>
        <v>51.620460757516597</v>
      </c>
      <c r="AY716" s="97">
        <f t="shared" si="874"/>
        <v>7683000</v>
      </c>
      <c r="AZ716" s="97">
        <f t="shared" si="875"/>
        <v>100</v>
      </c>
      <c r="BB716" s="44">
        <f t="shared" si="876"/>
        <v>0</v>
      </c>
      <c r="BC716" s="97">
        <f t="shared" si="877"/>
        <v>0</v>
      </c>
      <c r="BD716" s="97">
        <f t="shared" si="878"/>
        <v>7683000</v>
      </c>
      <c r="BE716" s="483"/>
      <c r="BF716" s="90">
        <f t="shared" ref="BF716:BF779" si="904">S716-AY716</f>
        <v>0</v>
      </c>
    </row>
    <row r="717" spans="1:58" ht="30" customHeight="1" x14ac:dyDescent="0.2">
      <c r="A717" s="12"/>
      <c r="B717" s="3"/>
      <c r="C717" s="3"/>
      <c r="D717" s="8"/>
      <c r="E717" s="7"/>
      <c r="F717" s="3"/>
      <c r="G717" s="21"/>
      <c r="H717" s="92" t="s">
        <v>97</v>
      </c>
      <c r="I717" s="6"/>
      <c r="J717" s="7"/>
      <c r="K717" s="27"/>
      <c r="L717" s="142"/>
      <c r="M717" s="8"/>
      <c r="N717" s="31" t="s">
        <v>111</v>
      </c>
      <c r="O717" s="44">
        <v>3562000</v>
      </c>
      <c r="P717" s="97">
        <f>P718</f>
        <v>0</v>
      </c>
      <c r="Q717" s="97">
        <f>Q718</f>
        <v>0</v>
      </c>
      <c r="R717" s="97">
        <f>R718</f>
        <v>0</v>
      </c>
      <c r="S717" s="97">
        <f>S718</f>
        <v>5367000</v>
      </c>
      <c r="T717" s="97"/>
      <c r="U717" s="97">
        <f>U718</f>
        <v>716000</v>
      </c>
      <c r="V717" s="97">
        <f>V718</f>
        <v>341000</v>
      </c>
      <c r="W717" s="97">
        <f>W1361+W718+W1051+W1107+W1305</f>
        <v>340000</v>
      </c>
      <c r="X717" s="97">
        <f t="shared" si="861"/>
        <v>1397000</v>
      </c>
      <c r="Y717" s="97">
        <f t="shared" si="862"/>
        <v>26.029439165269238</v>
      </c>
      <c r="AA717" s="97">
        <f>AA718</f>
        <v>457000</v>
      </c>
      <c r="AB717" s="97">
        <f>AB718</f>
        <v>455000</v>
      </c>
      <c r="AC717" s="97">
        <f>AC1361+AC718+AC1051+AC1107+AC1305</f>
        <v>455000</v>
      </c>
      <c r="AD717" s="97">
        <f t="shared" si="863"/>
        <v>1367000</v>
      </c>
      <c r="AE717" s="97">
        <f t="shared" si="864"/>
        <v>25.470467672815353</v>
      </c>
      <c r="AG717" s="97">
        <f t="shared" si="865"/>
        <v>2764000</v>
      </c>
      <c r="AH717" s="97">
        <f t="shared" si="866"/>
        <v>51.499906838084591</v>
      </c>
      <c r="AJ717" s="97">
        <f>AJ718</f>
        <v>485000</v>
      </c>
      <c r="AK717" s="97">
        <f>AK718</f>
        <v>484000</v>
      </c>
      <c r="AL717" s="97">
        <f>AL1361+AL718+AL1051+AL1107+AL1305</f>
        <v>485000</v>
      </c>
      <c r="AM717" s="97">
        <f t="shared" si="867"/>
        <v>1454000</v>
      </c>
      <c r="AN717" s="97">
        <f t="shared" si="868"/>
        <v>27.09148500093162</v>
      </c>
      <c r="AP717" s="97">
        <f>AP718</f>
        <v>486000</v>
      </c>
      <c r="AQ717" s="97">
        <f>AQ718</f>
        <v>341000</v>
      </c>
      <c r="AR717" s="97">
        <f>AR1361+AR718+AR1051+AR1107+AR1305</f>
        <v>322000</v>
      </c>
      <c r="AS717" s="97">
        <f t="shared" si="870"/>
        <v>1149000</v>
      </c>
      <c r="AT717" s="97">
        <f t="shared" si="871"/>
        <v>21.408608160983789</v>
      </c>
      <c r="AV717" s="97">
        <f t="shared" si="872"/>
        <v>2603000</v>
      </c>
      <c r="AW717" s="97">
        <f t="shared" si="873"/>
        <v>48.500093161915409</v>
      </c>
      <c r="AY717" s="97">
        <f t="shared" si="874"/>
        <v>5367000</v>
      </c>
      <c r="AZ717" s="97">
        <f t="shared" si="875"/>
        <v>100</v>
      </c>
      <c r="BB717" s="44">
        <f t="shared" si="876"/>
        <v>0</v>
      </c>
      <c r="BC717" s="97">
        <f t="shared" si="877"/>
        <v>0</v>
      </c>
      <c r="BD717" s="97">
        <f t="shared" si="878"/>
        <v>5367000</v>
      </c>
      <c r="BE717" s="483"/>
      <c r="BF717" s="90">
        <f t="shared" si="904"/>
        <v>0</v>
      </c>
    </row>
    <row r="718" spans="1:58" ht="30" customHeight="1" thickBot="1" x14ac:dyDescent="0.25">
      <c r="A718" s="12"/>
      <c r="B718" s="3"/>
      <c r="C718" s="3"/>
      <c r="D718" s="8"/>
      <c r="E718" s="7"/>
      <c r="F718" s="3"/>
      <c r="G718" s="4"/>
      <c r="H718" s="5"/>
      <c r="I718" s="23">
        <v>2</v>
      </c>
      <c r="J718" s="7"/>
      <c r="K718" s="27"/>
      <c r="L718" s="142"/>
      <c r="M718" s="8"/>
      <c r="N718" s="30" t="s">
        <v>126</v>
      </c>
      <c r="O718" s="46">
        <v>3562000</v>
      </c>
      <c r="P718" s="100">
        <f>P719+P722+P725+P729</f>
        <v>0</v>
      </c>
      <c r="Q718" s="100">
        <f>Q719+Q722+Q725+Q729</f>
        <v>0</v>
      </c>
      <c r="R718" s="100">
        <f>R719+R722+R725+R729</f>
        <v>0</v>
      </c>
      <c r="S718" s="100">
        <f>S719+S722+S725+S729</f>
        <v>5367000</v>
      </c>
      <c r="T718" s="100"/>
      <c r="U718" s="100">
        <f>U719+U722+U725+U729</f>
        <v>716000</v>
      </c>
      <c r="V718" s="100">
        <f>V719+V722+V725+V729</f>
        <v>341000</v>
      </c>
      <c r="W718" s="100">
        <f>W719+W722+W725+W729</f>
        <v>340000</v>
      </c>
      <c r="X718" s="100">
        <f t="shared" si="861"/>
        <v>1397000</v>
      </c>
      <c r="Y718" s="100">
        <f t="shared" si="862"/>
        <v>26.029439165269238</v>
      </c>
      <c r="AA718" s="100">
        <f>AA719+AA722+AA725+AA729</f>
        <v>457000</v>
      </c>
      <c r="AB718" s="100">
        <f>AB719+AB722+AB725+AB729</f>
        <v>455000</v>
      </c>
      <c r="AC718" s="100">
        <f>AC719+AC722+AC725+AC729</f>
        <v>455000</v>
      </c>
      <c r="AD718" s="100">
        <f t="shared" si="863"/>
        <v>1367000</v>
      </c>
      <c r="AE718" s="100">
        <f t="shared" si="864"/>
        <v>25.470467672815353</v>
      </c>
      <c r="AG718" s="100">
        <f t="shared" si="865"/>
        <v>2764000</v>
      </c>
      <c r="AH718" s="100">
        <f t="shared" si="866"/>
        <v>51.499906838084591</v>
      </c>
      <c r="AJ718" s="100">
        <f>AJ719+AJ722+AJ725+AJ729</f>
        <v>485000</v>
      </c>
      <c r="AK718" s="100">
        <f>AK719+AK722+AK725+AK729</f>
        <v>484000</v>
      </c>
      <c r="AL718" s="100">
        <f>AL719+AL722+AL725+AL729</f>
        <v>485000</v>
      </c>
      <c r="AM718" s="100">
        <f t="shared" si="867"/>
        <v>1454000</v>
      </c>
      <c r="AN718" s="100">
        <f t="shared" si="868"/>
        <v>27.09148500093162</v>
      </c>
      <c r="AP718" s="100">
        <f>AP719+AP722+AP725+AP729</f>
        <v>486000</v>
      </c>
      <c r="AQ718" s="100">
        <f>AQ719+AQ722+AQ725+AQ729</f>
        <v>341000</v>
      </c>
      <c r="AR718" s="100">
        <f>AR719+AR722+AR725+AR729</f>
        <v>322000</v>
      </c>
      <c r="AS718" s="100">
        <f t="shared" si="870"/>
        <v>1149000</v>
      </c>
      <c r="AT718" s="100">
        <f t="shared" si="871"/>
        <v>21.408608160983789</v>
      </c>
      <c r="AV718" s="100">
        <f t="shared" si="872"/>
        <v>2603000</v>
      </c>
      <c r="AW718" s="100">
        <f t="shared" si="873"/>
        <v>48.500093161915409</v>
      </c>
      <c r="AY718" s="100">
        <f t="shared" si="874"/>
        <v>5367000</v>
      </c>
      <c r="AZ718" s="100">
        <f t="shared" si="875"/>
        <v>100</v>
      </c>
      <c r="BB718" s="46">
        <f t="shared" si="876"/>
        <v>0</v>
      </c>
      <c r="BC718" s="100">
        <f t="shared" si="877"/>
        <v>0</v>
      </c>
      <c r="BD718" s="100">
        <f t="shared" si="878"/>
        <v>5367000</v>
      </c>
      <c r="BE718" s="483"/>
      <c r="BF718" s="90">
        <f t="shared" si="904"/>
        <v>0</v>
      </c>
    </row>
    <row r="719" spans="1:58" ht="30" customHeight="1" thickBot="1" x14ac:dyDescent="0.25">
      <c r="A719" s="12"/>
      <c r="B719" s="3"/>
      <c r="C719" s="3"/>
      <c r="D719" s="8"/>
      <c r="E719" s="7"/>
      <c r="F719" s="3"/>
      <c r="G719" s="4"/>
      <c r="H719" s="5"/>
      <c r="I719" s="6"/>
      <c r="J719" s="24" t="s">
        <v>74</v>
      </c>
      <c r="K719" s="27"/>
      <c r="L719" s="142"/>
      <c r="M719" s="8"/>
      <c r="N719" s="31" t="s">
        <v>24</v>
      </c>
      <c r="O719" s="97">
        <v>2159000</v>
      </c>
      <c r="P719" s="97">
        <f>P720+P721</f>
        <v>0</v>
      </c>
      <c r="Q719" s="193">
        <f>Q720+Q721</f>
        <v>0</v>
      </c>
      <c r="R719" s="194">
        <f>R720+R721</f>
        <v>0</v>
      </c>
      <c r="S719" s="97">
        <f>S720+S721</f>
        <v>3537000</v>
      </c>
      <c r="T719" s="97"/>
      <c r="U719" s="97">
        <f>U720+U721</f>
        <v>531000</v>
      </c>
      <c r="V719" s="97">
        <f>V720+V721</f>
        <v>208000</v>
      </c>
      <c r="W719" s="97">
        <f>W720+W721</f>
        <v>208000</v>
      </c>
      <c r="X719" s="97">
        <f t="shared" si="861"/>
        <v>947000</v>
      </c>
      <c r="Y719" s="97">
        <f t="shared" si="862"/>
        <v>26.774102346621429</v>
      </c>
      <c r="AA719" s="97">
        <f>AA720+AA721</f>
        <v>312000</v>
      </c>
      <c r="AB719" s="97">
        <f>AB720+AB721</f>
        <v>312000</v>
      </c>
      <c r="AC719" s="97">
        <f>AC720+AC721</f>
        <v>312000</v>
      </c>
      <c r="AD719" s="97">
        <f t="shared" si="863"/>
        <v>936000</v>
      </c>
      <c r="AE719" s="96" t="e">
        <f t="shared" ref="AE719:AE724" si="905">AD719/(P719/100)</f>
        <v>#DIV/0!</v>
      </c>
      <c r="AG719" s="97">
        <f t="shared" si="865"/>
        <v>1883000</v>
      </c>
      <c r="AH719" s="97">
        <f t="shared" si="866"/>
        <v>53.237206672321179</v>
      </c>
      <c r="AJ719" s="97">
        <f>AJ720+AJ721</f>
        <v>312000</v>
      </c>
      <c r="AK719" s="97">
        <f>AK720+AK721</f>
        <v>312000</v>
      </c>
      <c r="AL719" s="97">
        <f>AL720+AL721</f>
        <v>312000</v>
      </c>
      <c r="AM719" s="97">
        <f t="shared" si="867"/>
        <v>936000</v>
      </c>
      <c r="AN719" s="96" t="e">
        <f t="shared" ref="AN719:AN724" si="906">AM719/(P719/100)</f>
        <v>#DIV/0!</v>
      </c>
      <c r="AP719" s="97">
        <f>AP720+AP721</f>
        <v>339000</v>
      </c>
      <c r="AQ719" s="97">
        <f>AQ720+AQ721</f>
        <v>194000</v>
      </c>
      <c r="AR719" s="97">
        <f>AR720+AR721</f>
        <v>185000</v>
      </c>
      <c r="AS719" s="97">
        <f t="shared" si="870"/>
        <v>718000</v>
      </c>
      <c r="AT719" s="96" t="e">
        <f t="shared" ref="AT719:AT724" si="907">AS719/(P719/100)</f>
        <v>#DIV/0!</v>
      </c>
      <c r="AV719" s="97">
        <f t="shared" si="872"/>
        <v>1654000</v>
      </c>
      <c r="AW719" s="97">
        <f t="shared" si="873"/>
        <v>46.762793327678821</v>
      </c>
      <c r="AY719" s="97">
        <f t="shared" si="874"/>
        <v>3537000</v>
      </c>
      <c r="AZ719" s="97">
        <f t="shared" si="875"/>
        <v>100</v>
      </c>
      <c r="BB719" s="44">
        <f t="shared" si="876"/>
        <v>0</v>
      </c>
      <c r="BC719" s="97">
        <f t="shared" si="877"/>
        <v>0</v>
      </c>
      <c r="BD719" s="97">
        <f t="shared" si="878"/>
        <v>3537000</v>
      </c>
      <c r="BE719" s="483"/>
      <c r="BF719" s="90">
        <f t="shared" si="904"/>
        <v>0</v>
      </c>
    </row>
    <row r="720" spans="1:58" ht="30" customHeight="1" thickBot="1" x14ac:dyDescent="0.25">
      <c r="A720" s="12"/>
      <c r="B720" s="3"/>
      <c r="C720" s="3"/>
      <c r="D720" s="8"/>
      <c r="E720" s="7"/>
      <c r="F720" s="3"/>
      <c r="G720" s="4"/>
      <c r="H720" s="5"/>
      <c r="I720" s="6"/>
      <c r="J720" s="7"/>
      <c r="K720" s="59">
        <v>1</v>
      </c>
      <c r="L720" s="142"/>
      <c r="M720" s="8"/>
      <c r="N720" s="41" t="s">
        <v>31</v>
      </c>
      <c r="O720" s="98">
        <v>2081000</v>
      </c>
      <c r="P720" s="98"/>
      <c r="Q720" s="98"/>
      <c r="R720" s="98"/>
      <c r="S720" s="98">
        <v>3410000</v>
      </c>
      <c r="T720" s="98"/>
      <c r="U720" s="98">
        <v>511000</v>
      </c>
      <c r="V720" s="98">
        <v>200000</v>
      </c>
      <c r="W720" s="98">
        <v>200000</v>
      </c>
      <c r="X720" s="98">
        <f>U720+V720+W720</f>
        <v>911000</v>
      </c>
      <c r="Y720" s="98">
        <f>X720/(S720/100)</f>
        <v>26.715542521994134</v>
      </c>
      <c r="AA720" s="98">
        <v>300000</v>
      </c>
      <c r="AB720" s="98">
        <v>300000</v>
      </c>
      <c r="AC720" s="98">
        <v>300000</v>
      </c>
      <c r="AD720" s="98">
        <f>AA720+AB720+AC720</f>
        <v>900000</v>
      </c>
      <c r="AE720" s="96" t="e">
        <f t="shared" si="905"/>
        <v>#DIV/0!</v>
      </c>
      <c r="AG720" s="98">
        <f>X720+AD720</f>
        <v>1811000</v>
      </c>
      <c r="AH720" s="98">
        <f>AG720/(S720/100)</f>
        <v>53.10850439882698</v>
      </c>
      <c r="AJ720" s="98">
        <v>300000</v>
      </c>
      <c r="AK720" s="98">
        <v>300000</v>
      </c>
      <c r="AL720" s="98">
        <v>300000</v>
      </c>
      <c r="AM720" s="98">
        <f>AJ720+AK720+AL720</f>
        <v>900000</v>
      </c>
      <c r="AN720" s="96" t="e">
        <f t="shared" si="906"/>
        <v>#DIV/0!</v>
      </c>
      <c r="AP720" s="98">
        <v>330000</v>
      </c>
      <c r="AQ720" s="98">
        <v>185000</v>
      </c>
      <c r="AR720" s="98">
        <v>184000</v>
      </c>
      <c r="AS720" s="98">
        <f>AP720+AQ720+AR720</f>
        <v>699000</v>
      </c>
      <c r="AT720" s="96" t="e">
        <f t="shared" si="907"/>
        <v>#DIV/0!</v>
      </c>
      <c r="AV720" s="98">
        <f>AM720+AS720</f>
        <v>1599000</v>
      </c>
      <c r="AW720" s="98">
        <f>AV720/(S720/100)</f>
        <v>46.89149560117302</v>
      </c>
      <c r="AY720" s="98">
        <f>AG720+AV720</f>
        <v>3410000</v>
      </c>
      <c r="AZ720" s="98">
        <f>AY720/(S720/100)</f>
        <v>100</v>
      </c>
      <c r="BB720" s="98">
        <f t="shared" si="876"/>
        <v>0</v>
      </c>
      <c r="BC720" s="98">
        <f t="shared" si="877"/>
        <v>0</v>
      </c>
      <c r="BD720" s="98">
        <f t="shared" si="878"/>
        <v>3410000</v>
      </c>
      <c r="BE720" s="483"/>
      <c r="BF720" s="90">
        <f t="shared" si="904"/>
        <v>0</v>
      </c>
    </row>
    <row r="721" spans="1:58" s="185" customFormat="1" ht="30" customHeight="1" thickBot="1" x14ac:dyDescent="0.25">
      <c r="A721" s="12"/>
      <c r="B721" s="3"/>
      <c r="C721" s="3"/>
      <c r="D721" s="8"/>
      <c r="E721" s="7"/>
      <c r="F721" s="3"/>
      <c r="G721" s="4"/>
      <c r="H721" s="5"/>
      <c r="I721" s="6"/>
      <c r="J721" s="7"/>
      <c r="K721" s="59">
        <v>3</v>
      </c>
      <c r="L721" s="142"/>
      <c r="M721" s="8"/>
      <c r="N721" s="41" t="s">
        <v>35</v>
      </c>
      <c r="O721" s="98">
        <v>78000</v>
      </c>
      <c r="P721" s="98"/>
      <c r="Q721" s="98"/>
      <c r="R721" s="98"/>
      <c r="S721" s="98">
        <v>127000</v>
      </c>
      <c r="T721" s="98"/>
      <c r="U721" s="98">
        <v>20000</v>
      </c>
      <c r="V721" s="98">
        <v>8000</v>
      </c>
      <c r="W721" s="98">
        <v>8000</v>
      </c>
      <c r="X721" s="98">
        <f>U721+V721+W721</f>
        <v>36000</v>
      </c>
      <c r="Y721" s="98">
        <f>X721/(S721/100)</f>
        <v>28.346456692913385</v>
      </c>
      <c r="Z721" s="90"/>
      <c r="AA721" s="98">
        <v>12000</v>
      </c>
      <c r="AB721" s="98">
        <v>12000</v>
      </c>
      <c r="AC721" s="98">
        <v>12000</v>
      </c>
      <c r="AD721" s="98">
        <f>AA721+AB721+AC721</f>
        <v>36000</v>
      </c>
      <c r="AE721" s="96" t="e">
        <f t="shared" si="905"/>
        <v>#DIV/0!</v>
      </c>
      <c r="AF721" s="90"/>
      <c r="AG721" s="98">
        <f>X721+AD721</f>
        <v>72000</v>
      </c>
      <c r="AH721" s="98">
        <f>AG721/(S721/100)</f>
        <v>56.69291338582677</v>
      </c>
      <c r="AI721" s="90"/>
      <c r="AJ721" s="98">
        <v>12000</v>
      </c>
      <c r="AK721" s="98">
        <v>12000</v>
      </c>
      <c r="AL721" s="98">
        <v>12000</v>
      </c>
      <c r="AM721" s="98">
        <f>AJ721+AK721+AL721</f>
        <v>36000</v>
      </c>
      <c r="AN721" s="96" t="e">
        <f t="shared" si="906"/>
        <v>#DIV/0!</v>
      </c>
      <c r="AO721" s="90"/>
      <c r="AP721" s="98">
        <v>9000</v>
      </c>
      <c r="AQ721" s="98">
        <v>9000</v>
      </c>
      <c r="AR721" s="98">
        <v>1000</v>
      </c>
      <c r="AS721" s="98">
        <f>AP721+AQ721+AR721</f>
        <v>19000</v>
      </c>
      <c r="AT721" s="96" t="e">
        <f t="shared" si="907"/>
        <v>#DIV/0!</v>
      </c>
      <c r="AU721" s="90"/>
      <c r="AV721" s="98">
        <f>AM721+AS721</f>
        <v>55000</v>
      </c>
      <c r="AW721" s="98">
        <f>AV721/(S721/100)</f>
        <v>43.30708661417323</v>
      </c>
      <c r="AX721" s="90"/>
      <c r="AY721" s="98">
        <f>AG721+AV721</f>
        <v>127000</v>
      </c>
      <c r="AZ721" s="98">
        <f>AY721/(S721/100)</f>
        <v>100</v>
      </c>
      <c r="BA721" s="90"/>
      <c r="BB721" s="98">
        <f t="shared" si="876"/>
        <v>0</v>
      </c>
      <c r="BC721" s="98">
        <f t="shared" si="877"/>
        <v>0</v>
      </c>
      <c r="BD721" s="98">
        <f t="shared" si="878"/>
        <v>127000</v>
      </c>
      <c r="BE721" s="483"/>
      <c r="BF721" s="90">
        <f t="shared" si="904"/>
        <v>0</v>
      </c>
    </row>
    <row r="722" spans="1:58" s="185" customFormat="1" ht="30" customHeight="1" thickBot="1" x14ac:dyDescent="0.25">
      <c r="A722" s="12"/>
      <c r="B722" s="3"/>
      <c r="C722" s="3"/>
      <c r="D722" s="8"/>
      <c r="E722" s="7"/>
      <c r="F722" s="3"/>
      <c r="G722" s="4"/>
      <c r="H722" s="5"/>
      <c r="I722" s="6"/>
      <c r="J722" s="24" t="s">
        <v>68</v>
      </c>
      <c r="K722" s="27"/>
      <c r="L722" s="142"/>
      <c r="M722" s="8"/>
      <c r="N722" s="31" t="s">
        <v>32</v>
      </c>
      <c r="O722" s="97">
        <v>367000</v>
      </c>
      <c r="P722" s="97">
        <f>P723+P724</f>
        <v>0</v>
      </c>
      <c r="Q722" s="193">
        <f>Q723+Q724</f>
        <v>0</v>
      </c>
      <c r="R722" s="194">
        <f>R723+R724</f>
        <v>0</v>
      </c>
      <c r="S722" s="97">
        <f>S723+S724</f>
        <v>533000</v>
      </c>
      <c r="T722" s="97"/>
      <c r="U722" s="97">
        <f>U723+U724</f>
        <v>80000</v>
      </c>
      <c r="V722" s="97">
        <f>V723+V724</f>
        <v>27000</v>
      </c>
      <c r="W722" s="97">
        <f>W723+W724</f>
        <v>27000</v>
      </c>
      <c r="X722" s="97">
        <f t="shared" ref="X722:X729" si="908">U722+V722+W722</f>
        <v>134000</v>
      </c>
      <c r="Y722" s="97">
        <f t="shared" ref="Y722:Y729" si="909">X722/(S722/100)</f>
        <v>25.140712945590995</v>
      </c>
      <c r="Z722" s="184"/>
      <c r="AA722" s="97">
        <f>AA723+AA724</f>
        <v>47000</v>
      </c>
      <c r="AB722" s="97">
        <f>AB723+AB724</f>
        <v>46000</v>
      </c>
      <c r="AC722" s="97">
        <f>AC723+AC724</f>
        <v>46000</v>
      </c>
      <c r="AD722" s="97">
        <f t="shared" ref="AD722:AD729" si="910">AA722+AB722+AC722</f>
        <v>139000</v>
      </c>
      <c r="AE722" s="96" t="e">
        <f t="shared" si="905"/>
        <v>#DIV/0!</v>
      </c>
      <c r="AF722" s="184"/>
      <c r="AG722" s="97">
        <f t="shared" ref="AG722:AG729" si="911">X722+AD722</f>
        <v>273000</v>
      </c>
      <c r="AH722" s="97">
        <f t="shared" ref="AH722:AH729" si="912">AG722/(S722/100)</f>
        <v>51.219512195121951</v>
      </c>
      <c r="AI722" s="184"/>
      <c r="AJ722" s="97">
        <f>AJ723+AJ724</f>
        <v>46000</v>
      </c>
      <c r="AK722" s="97">
        <f>AK723+AK724</f>
        <v>46000</v>
      </c>
      <c r="AL722" s="97">
        <f>AL723+AL724</f>
        <v>46000</v>
      </c>
      <c r="AM722" s="97">
        <f t="shared" ref="AM722:AM729" si="913">AJ722+AK722+AL722</f>
        <v>138000</v>
      </c>
      <c r="AN722" s="96" t="e">
        <f t="shared" si="906"/>
        <v>#DIV/0!</v>
      </c>
      <c r="AO722" s="184"/>
      <c r="AP722" s="97">
        <f>AP723+AP724</f>
        <v>41000</v>
      </c>
      <c r="AQ722" s="97">
        <f>AQ723+AQ724</f>
        <v>41000</v>
      </c>
      <c r="AR722" s="97">
        <f>AR723+AR724</f>
        <v>40000</v>
      </c>
      <c r="AS722" s="97">
        <f t="shared" ref="AS722:AS729" si="914">AP722+AQ722+AR722</f>
        <v>122000</v>
      </c>
      <c r="AT722" s="96" t="e">
        <f t="shared" si="907"/>
        <v>#DIV/0!</v>
      </c>
      <c r="AU722" s="184"/>
      <c r="AV722" s="97">
        <f t="shared" ref="AV722:AV729" si="915">AM722+AS722</f>
        <v>260000</v>
      </c>
      <c r="AW722" s="97">
        <f t="shared" ref="AW722:AW729" si="916">AV722/(S722/100)</f>
        <v>48.780487804878049</v>
      </c>
      <c r="AX722" s="184"/>
      <c r="AY722" s="97">
        <f t="shared" ref="AY722:AY729" si="917">AG722+AV722</f>
        <v>533000</v>
      </c>
      <c r="AZ722" s="97">
        <f t="shared" ref="AZ722:AZ729" si="918">AY722/(S722/100)</f>
        <v>100</v>
      </c>
      <c r="BA722" s="184"/>
      <c r="BB722" s="44">
        <f t="shared" ref="BB722:BB738" si="919">S722-AY722</f>
        <v>0</v>
      </c>
      <c r="BC722" s="97">
        <f t="shared" ref="BC722:BC732" si="920">BB722/(S722/100)</f>
        <v>0</v>
      </c>
      <c r="BD722" s="97">
        <f t="shared" ref="BD722:BD738" si="921">S722-BB722</f>
        <v>533000</v>
      </c>
      <c r="BE722" s="483"/>
      <c r="BF722" s="90">
        <f t="shared" si="904"/>
        <v>0</v>
      </c>
    </row>
    <row r="723" spans="1:58" s="185" customFormat="1" ht="30" customHeight="1" thickBot="1" x14ac:dyDescent="0.25">
      <c r="A723" s="12"/>
      <c r="B723" s="3"/>
      <c r="C723" s="3"/>
      <c r="D723" s="8"/>
      <c r="E723" s="7"/>
      <c r="F723" s="3"/>
      <c r="G723" s="4"/>
      <c r="H723" s="5"/>
      <c r="I723" s="6"/>
      <c r="J723" s="7"/>
      <c r="K723" s="59">
        <v>1</v>
      </c>
      <c r="L723" s="142"/>
      <c r="M723" s="8"/>
      <c r="N723" s="41" t="s">
        <v>31</v>
      </c>
      <c r="O723" s="98">
        <v>350000</v>
      </c>
      <c r="P723" s="98"/>
      <c r="Q723" s="98"/>
      <c r="R723" s="98"/>
      <c r="S723" s="98">
        <v>520000</v>
      </c>
      <c r="T723" s="98"/>
      <c r="U723" s="98">
        <v>78000</v>
      </c>
      <c r="V723" s="98">
        <v>26000</v>
      </c>
      <c r="W723" s="98">
        <v>26000</v>
      </c>
      <c r="X723" s="98">
        <f>U723+V723+W723</f>
        <v>130000</v>
      </c>
      <c r="Y723" s="98">
        <f>X723/(S723/100)</f>
        <v>25</v>
      </c>
      <c r="Z723" s="90"/>
      <c r="AA723" s="98">
        <v>45000</v>
      </c>
      <c r="AB723" s="98">
        <v>45000</v>
      </c>
      <c r="AC723" s="98">
        <v>45000</v>
      </c>
      <c r="AD723" s="98">
        <f>AA723+AB723+AC723</f>
        <v>135000</v>
      </c>
      <c r="AE723" s="96" t="e">
        <f t="shared" si="905"/>
        <v>#DIV/0!</v>
      </c>
      <c r="AF723" s="90"/>
      <c r="AG723" s="98">
        <f>X723+AD723</f>
        <v>265000</v>
      </c>
      <c r="AH723" s="98">
        <f>AG723/(S723/100)</f>
        <v>50.96153846153846</v>
      </c>
      <c r="AI723" s="90"/>
      <c r="AJ723" s="98">
        <v>45000</v>
      </c>
      <c r="AK723" s="98">
        <v>45000</v>
      </c>
      <c r="AL723" s="98">
        <v>45000</v>
      </c>
      <c r="AM723" s="98">
        <f>AJ723+AK723+AL723</f>
        <v>135000</v>
      </c>
      <c r="AN723" s="96" t="e">
        <f t="shared" si="906"/>
        <v>#DIV/0!</v>
      </c>
      <c r="AO723" s="90"/>
      <c r="AP723" s="98">
        <v>40000</v>
      </c>
      <c r="AQ723" s="98">
        <v>40000</v>
      </c>
      <c r="AR723" s="98">
        <v>40000</v>
      </c>
      <c r="AS723" s="98">
        <f>AP723+AQ723+AR723</f>
        <v>120000</v>
      </c>
      <c r="AT723" s="96" t="e">
        <f t="shared" si="907"/>
        <v>#DIV/0!</v>
      </c>
      <c r="AU723" s="90"/>
      <c r="AV723" s="98">
        <f>AM723+AS723</f>
        <v>255000</v>
      </c>
      <c r="AW723" s="98">
        <f>AV723/(S723/100)</f>
        <v>49.03846153846154</v>
      </c>
      <c r="AX723" s="90"/>
      <c r="AY723" s="98">
        <f>AG723+AV723</f>
        <v>520000</v>
      </c>
      <c r="AZ723" s="98">
        <f>AY723/(S723/100)</f>
        <v>100</v>
      </c>
      <c r="BA723" s="90"/>
      <c r="BB723" s="98">
        <f t="shared" si="919"/>
        <v>0</v>
      </c>
      <c r="BC723" s="98">
        <f t="shared" si="920"/>
        <v>0</v>
      </c>
      <c r="BD723" s="98">
        <f t="shared" si="921"/>
        <v>520000</v>
      </c>
      <c r="BE723" s="483"/>
      <c r="BF723" s="90">
        <f t="shared" si="904"/>
        <v>0</v>
      </c>
    </row>
    <row r="724" spans="1:58" s="185" customFormat="1" ht="30" customHeight="1" x14ac:dyDescent="0.2">
      <c r="A724" s="12"/>
      <c r="B724" s="3"/>
      <c r="C724" s="3"/>
      <c r="D724" s="8"/>
      <c r="E724" s="7"/>
      <c r="F724" s="3"/>
      <c r="G724" s="4"/>
      <c r="H724" s="5"/>
      <c r="I724" s="6"/>
      <c r="J724" s="7"/>
      <c r="K724" s="59">
        <v>3</v>
      </c>
      <c r="L724" s="142"/>
      <c r="M724" s="8"/>
      <c r="N724" s="41" t="s">
        <v>35</v>
      </c>
      <c r="O724" s="98">
        <v>17000</v>
      </c>
      <c r="P724" s="98"/>
      <c r="Q724" s="98"/>
      <c r="R724" s="98"/>
      <c r="S724" s="98">
        <v>13000</v>
      </c>
      <c r="T724" s="98"/>
      <c r="U724" s="98">
        <v>2000</v>
      </c>
      <c r="V724" s="98">
        <v>1000</v>
      </c>
      <c r="W724" s="98">
        <v>1000</v>
      </c>
      <c r="X724" s="98">
        <f>U724+V724+W724</f>
        <v>4000</v>
      </c>
      <c r="Y724" s="98">
        <f>X724/(S724/100)</f>
        <v>30.76923076923077</v>
      </c>
      <c r="Z724" s="90"/>
      <c r="AA724" s="98">
        <v>2000</v>
      </c>
      <c r="AB724" s="98">
        <v>1000</v>
      </c>
      <c r="AC724" s="98">
        <v>1000</v>
      </c>
      <c r="AD724" s="98">
        <f>AA724+AB724+AC724</f>
        <v>4000</v>
      </c>
      <c r="AE724" s="96" t="e">
        <f t="shared" si="905"/>
        <v>#DIV/0!</v>
      </c>
      <c r="AF724" s="90"/>
      <c r="AG724" s="98">
        <f>X724+AD724</f>
        <v>8000</v>
      </c>
      <c r="AH724" s="98">
        <f>AG724/(S724/100)</f>
        <v>61.53846153846154</v>
      </c>
      <c r="AI724" s="90"/>
      <c r="AJ724" s="98">
        <v>1000</v>
      </c>
      <c r="AK724" s="98">
        <v>1000</v>
      </c>
      <c r="AL724" s="98">
        <v>1000</v>
      </c>
      <c r="AM724" s="98">
        <f>AJ724+AK724+AL724</f>
        <v>3000</v>
      </c>
      <c r="AN724" s="96" t="e">
        <f t="shared" si="906"/>
        <v>#DIV/0!</v>
      </c>
      <c r="AO724" s="90"/>
      <c r="AP724" s="98">
        <v>1000</v>
      </c>
      <c r="AQ724" s="98">
        <v>1000</v>
      </c>
      <c r="AR724" s="98"/>
      <c r="AS724" s="98">
        <f>AP724+AQ724+AR724</f>
        <v>2000</v>
      </c>
      <c r="AT724" s="96" t="e">
        <f t="shared" si="907"/>
        <v>#DIV/0!</v>
      </c>
      <c r="AU724" s="90"/>
      <c r="AV724" s="98">
        <f>AM724+AS724</f>
        <v>5000</v>
      </c>
      <c r="AW724" s="98">
        <f>AV724/(S724/100)</f>
        <v>38.46153846153846</v>
      </c>
      <c r="AX724" s="90"/>
      <c r="AY724" s="98">
        <f>AG724+AV724</f>
        <v>13000</v>
      </c>
      <c r="AZ724" s="98">
        <f>AY724/(S724/100)</f>
        <v>100</v>
      </c>
      <c r="BA724" s="90"/>
      <c r="BB724" s="98">
        <f t="shared" si="919"/>
        <v>0</v>
      </c>
      <c r="BC724" s="98">
        <f t="shared" si="920"/>
        <v>0</v>
      </c>
      <c r="BD724" s="98">
        <f t="shared" si="921"/>
        <v>13000</v>
      </c>
      <c r="BE724" s="483"/>
      <c r="BF724" s="90">
        <f t="shared" si="904"/>
        <v>0</v>
      </c>
    </row>
    <row r="725" spans="1:58" s="185" customFormat="1" ht="30" customHeight="1" x14ac:dyDescent="0.2">
      <c r="A725" s="12"/>
      <c r="B725" s="3"/>
      <c r="C725" s="3"/>
      <c r="D725" s="8"/>
      <c r="E725" s="7"/>
      <c r="F725" s="3"/>
      <c r="G725" s="4"/>
      <c r="H725" s="5"/>
      <c r="I725" s="6"/>
      <c r="J725" s="24" t="s">
        <v>69</v>
      </c>
      <c r="K725" s="27"/>
      <c r="L725" s="142"/>
      <c r="M725" s="8"/>
      <c r="N725" s="31" t="s">
        <v>16</v>
      </c>
      <c r="O725" s="44">
        <v>139000</v>
      </c>
      <c r="P725" s="97">
        <f>P726+P727+P728</f>
        <v>0</v>
      </c>
      <c r="Q725" s="193">
        <f>Q726+Q727+Q728</f>
        <v>0</v>
      </c>
      <c r="R725" s="194">
        <f>R726+R727+R728</f>
        <v>0</v>
      </c>
      <c r="S725" s="97">
        <f>S726+S727+S728</f>
        <v>97000</v>
      </c>
      <c r="T725" s="97"/>
      <c r="U725" s="97">
        <f>U726+U727+U728</f>
        <v>9000</v>
      </c>
      <c r="V725" s="97">
        <f>V726+V727+V728</f>
        <v>4000</v>
      </c>
      <c r="W725" s="97">
        <f>W726+W727+W728</f>
        <v>3000</v>
      </c>
      <c r="X725" s="97">
        <f t="shared" si="908"/>
        <v>16000</v>
      </c>
      <c r="Y725" s="97">
        <f t="shared" si="909"/>
        <v>16.494845360824741</v>
      </c>
      <c r="Z725" s="184"/>
      <c r="AA725" s="97">
        <f>AA726+AA727+AA728</f>
        <v>10000</v>
      </c>
      <c r="AB725" s="97">
        <f>AB726+AB727+AB728</f>
        <v>9000</v>
      </c>
      <c r="AC725" s="97">
        <f>AC726+AC727+AC728</f>
        <v>9000</v>
      </c>
      <c r="AD725" s="97">
        <f t="shared" si="910"/>
        <v>28000</v>
      </c>
      <c r="AE725" s="97">
        <f t="shared" ref="AE725:AE730" si="922">AD725/(S725/100)</f>
        <v>28.865979381443299</v>
      </c>
      <c r="AF725" s="184"/>
      <c r="AG725" s="97">
        <f t="shared" si="911"/>
        <v>44000</v>
      </c>
      <c r="AH725" s="97">
        <f t="shared" si="912"/>
        <v>45.360824742268044</v>
      </c>
      <c r="AI725" s="184"/>
      <c r="AJ725" s="97">
        <f>AJ726+AJ727+AJ728</f>
        <v>11000</v>
      </c>
      <c r="AK725" s="97">
        <f>AK726+AK727+AK728</f>
        <v>10000</v>
      </c>
      <c r="AL725" s="97">
        <f>AL726+AL727+AL728</f>
        <v>11000</v>
      </c>
      <c r="AM725" s="97">
        <f t="shared" si="913"/>
        <v>32000</v>
      </c>
      <c r="AN725" s="97">
        <f t="shared" ref="AN725:AN730" si="923">AM725/(S725/100)</f>
        <v>32.989690721649481</v>
      </c>
      <c r="AO725" s="184"/>
      <c r="AP725" s="97">
        <f>AP726+AP727+AP728</f>
        <v>10000</v>
      </c>
      <c r="AQ725" s="97">
        <f>AQ726+AQ727+AQ728</f>
        <v>10000</v>
      </c>
      <c r="AR725" s="97">
        <f>AR726+AR727+AR728</f>
        <v>1000</v>
      </c>
      <c r="AS725" s="97">
        <f t="shared" si="914"/>
        <v>21000</v>
      </c>
      <c r="AT725" s="97">
        <f t="shared" ref="AT725:AT730" si="924">AS725/(S725/100)</f>
        <v>21.649484536082475</v>
      </c>
      <c r="AU725" s="184"/>
      <c r="AV725" s="97">
        <f t="shared" si="915"/>
        <v>53000</v>
      </c>
      <c r="AW725" s="97">
        <f t="shared" si="916"/>
        <v>54.639175257731956</v>
      </c>
      <c r="AX725" s="184"/>
      <c r="AY725" s="97">
        <f t="shared" si="917"/>
        <v>97000</v>
      </c>
      <c r="AZ725" s="97">
        <f t="shared" si="918"/>
        <v>100</v>
      </c>
      <c r="BA725" s="184"/>
      <c r="BB725" s="44">
        <f t="shared" si="919"/>
        <v>0</v>
      </c>
      <c r="BC725" s="97">
        <f t="shared" si="920"/>
        <v>0</v>
      </c>
      <c r="BD725" s="97">
        <f t="shared" si="921"/>
        <v>97000</v>
      </c>
      <c r="BE725" s="483"/>
      <c r="BF725" s="90">
        <f t="shared" si="904"/>
        <v>0</v>
      </c>
    </row>
    <row r="726" spans="1:58" s="185" customFormat="1" ht="30" customHeight="1" x14ac:dyDescent="0.2">
      <c r="A726" s="12"/>
      <c r="B726" s="3"/>
      <c r="C726" s="3"/>
      <c r="D726" s="8"/>
      <c r="E726" s="7"/>
      <c r="F726" s="3"/>
      <c r="G726" s="4"/>
      <c r="H726" s="5"/>
      <c r="I726" s="6"/>
      <c r="J726" s="7"/>
      <c r="K726" s="59">
        <v>2</v>
      </c>
      <c r="L726" s="142"/>
      <c r="M726" s="8"/>
      <c r="N726" s="41" t="s">
        <v>17</v>
      </c>
      <c r="O726" s="45">
        <v>112000</v>
      </c>
      <c r="P726" s="98"/>
      <c r="Q726" s="98"/>
      <c r="R726" s="98"/>
      <c r="S726" s="98">
        <v>74000</v>
      </c>
      <c r="T726" s="98"/>
      <c r="U726" s="98">
        <v>6000</v>
      </c>
      <c r="V726" s="98">
        <v>3000</v>
      </c>
      <c r="W726" s="98">
        <v>2000</v>
      </c>
      <c r="X726" s="98">
        <f t="shared" si="908"/>
        <v>11000</v>
      </c>
      <c r="Y726" s="98">
        <f t="shared" si="909"/>
        <v>14.864864864864865</v>
      </c>
      <c r="Z726" s="184"/>
      <c r="AA726" s="98">
        <v>7000</v>
      </c>
      <c r="AB726" s="98">
        <v>7000</v>
      </c>
      <c r="AC726" s="98">
        <v>7000</v>
      </c>
      <c r="AD726" s="98">
        <f t="shared" si="910"/>
        <v>21000</v>
      </c>
      <c r="AE726" s="98">
        <f t="shared" si="922"/>
        <v>28.378378378378379</v>
      </c>
      <c r="AF726" s="184"/>
      <c r="AG726" s="98">
        <f t="shared" si="911"/>
        <v>32000</v>
      </c>
      <c r="AH726" s="98">
        <f t="shared" si="912"/>
        <v>43.243243243243242</v>
      </c>
      <c r="AI726" s="184"/>
      <c r="AJ726" s="98">
        <v>9000</v>
      </c>
      <c r="AK726" s="98">
        <v>9000</v>
      </c>
      <c r="AL726" s="98">
        <v>9000</v>
      </c>
      <c r="AM726" s="98">
        <f t="shared" si="913"/>
        <v>27000</v>
      </c>
      <c r="AN726" s="98">
        <f t="shared" si="923"/>
        <v>36.486486486486484</v>
      </c>
      <c r="AO726" s="184"/>
      <c r="AP726" s="98">
        <v>7000</v>
      </c>
      <c r="AQ726" s="98">
        <v>7000</v>
      </c>
      <c r="AR726" s="98">
        <v>1000</v>
      </c>
      <c r="AS726" s="98">
        <f t="shared" si="914"/>
        <v>15000</v>
      </c>
      <c r="AT726" s="98">
        <f t="shared" si="924"/>
        <v>20.27027027027027</v>
      </c>
      <c r="AU726" s="184"/>
      <c r="AV726" s="98">
        <f t="shared" si="915"/>
        <v>42000</v>
      </c>
      <c r="AW726" s="98">
        <f t="shared" si="916"/>
        <v>56.756756756756758</v>
      </c>
      <c r="AX726" s="184"/>
      <c r="AY726" s="98">
        <f t="shared" si="917"/>
        <v>74000</v>
      </c>
      <c r="AZ726" s="98">
        <f t="shared" si="918"/>
        <v>100</v>
      </c>
      <c r="BA726" s="184"/>
      <c r="BB726" s="98">
        <f t="shared" si="919"/>
        <v>0</v>
      </c>
      <c r="BC726" s="98">
        <f t="shared" si="920"/>
        <v>0</v>
      </c>
      <c r="BD726" s="98">
        <f t="shared" si="921"/>
        <v>74000</v>
      </c>
      <c r="BE726" s="483"/>
      <c r="BF726" s="90">
        <f t="shared" si="904"/>
        <v>0</v>
      </c>
    </row>
    <row r="727" spans="1:58" s="185" customFormat="1" ht="30" customHeight="1" x14ac:dyDescent="0.2">
      <c r="A727" s="12"/>
      <c r="B727" s="3"/>
      <c r="C727" s="3"/>
      <c r="D727" s="8"/>
      <c r="E727" s="7"/>
      <c r="F727" s="3"/>
      <c r="G727" s="4"/>
      <c r="H727" s="5"/>
      <c r="I727" s="6"/>
      <c r="J727" s="7"/>
      <c r="K727" s="59">
        <v>3</v>
      </c>
      <c r="L727" s="143"/>
      <c r="M727" s="14"/>
      <c r="N727" s="41" t="s">
        <v>18</v>
      </c>
      <c r="O727" s="45">
        <v>6000</v>
      </c>
      <c r="P727" s="98"/>
      <c r="Q727" s="98"/>
      <c r="R727" s="98"/>
      <c r="S727" s="98">
        <v>20000</v>
      </c>
      <c r="T727" s="98"/>
      <c r="U727" s="98">
        <v>2000</v>
      </c>
      <c r="V727" s="98">
        <v>1000</v>
      </c>
      <c r="W727" s="98">
        <v>1000</v>
      </c>
      <c r="X727" s="98">
        <f t="shared" si="908"/>
        <v>4000</v>
      </c>
      <c r="Y727" s="98">
        <f t="shared" si="909"/>
        <v>20</v>
      </c>
      <c r="Z727" s="90"/>
      <c r="AA727" s="98">
        <v>2000</v>
      </c>
      <c r="AB727" s="98">
        <v>2000</v>
      </c>
      <c r="AC727" s="98">
        <v>2000</v>
      </c>
      <c r="AD727" s="98">
        <f t="shared" si="910"/>
        <v>6000</v>
      </c>
      <c r="AE727" s="98">
        <f t="shared" si="922"/>
        <v>30</v>
      </c>
      <c r="AF727" s="90"/>
      <c r="AG727" s="98">
        <f t="shared" si="911"/>
        <v>10000</v>
      </c>
      <c r="AH727" s="98">
        <f t="shared" si="912"/>
        <v>50</v>
      </c>
      <c r="AI727" s="90"/>
      <c r="AJ727" s="98">
        <v>1000</v>
      </c>
      <c r="AK727" s="98">
        <v>1000</v>
      </c>
      <c r="AL727" s="98">
        <v>2000</v>
      </c>
      <c r="AM727" s="98">
        <f t="shared" si="913"/>
        <v>4000</v>
      </c>
      <c r="AN727" s="98">
        <f t="shared" si="923"/>
        <v>20</v>
      </c>
      <c r="AO727" s="90"/>
      <c r="AP727" s="98">
        <v>3000</v>
      </c>
      <c r="AQ727" s="98">
        <v>3000</v>
      </c>
      <c r="AR727" s="98"/>
      <c r="AS727" s="98">
        <f t="shared" si="914"/>
        <v>6000</v>
      </c>
      <c r="AT727" s="98">
        <f t="shared" si="924"/>
        <v>30</v>
      </c>
      <c r="AU727" s="184"/>
      <c r="AV727" s="98">
        <f t="shared" si="915"/>
        <v>10000</v>
      </c>
      <c r="AW727" s="98">
        <f t="shared" si="916"/>
        <v>50</v>
      </c>
      <c r="AX727" s="184"/>
      <c r="AY727" s="98">
        <f t="shared" si="917"/>
        <v>20000</v>
      </c>
      <c r="AZ727" s="98">
        <f t="shared" si="918"/>
        <v>100</v>
      </c>
      <c r="BA727" s="184"/>
      <c r="BB727" s="98">
        <f t="shared" si="919"/>
        <v>0</v>
      </c>
      <c r="BC727" s="98">
        <f t="shared" si="920"/>
        <v>0</v>
      </c>
      <c r="BD727" s="98">
        <f t="shared" si="921"/>
        <v>20000</v>
      </c>
      <c r="BE727" s="483"/>
      <c r="BF727" s="90">
        <f t="shared" si="904"/>
        <v>0</v>
      </c>
    </row>
    <row r="728" spans="1:58" ht="30" customHeight="1" x14ac:dyDescent="0.2">
      <c r="A728" s="12"/>
      <c r="B728" s="3"/>
      <c r="C728" s="3"/>
      <c r="D728" s="8"/>
      <c r="E728" s="7"/>
      <c r="F728" s="3"/>
      <c r="G728" s="4"/>
      <c r="H728" s="5"/>
      <c r="I728" s="6"/>
      <c r="J728" s="7"/>
      <c r="K728" s="59">
        <v>5</v>
      </c>
      <c r="L728" s="143"/>
      <c r="M728" s="14"/>
      <c r="N728" s="41" t="s">
        <v>19</v>
      </c>
      <c r="O728" s="45">
        <v>21000</v>
      </c>
      <c r="P728" s="98"/>
      <c r="Q728" s="98"/>
      <c r="R728" s="98"/>
      <c r="S728" s="98">
        <v>3000</v>
      </c>
      <c r="T728" s="98"/>
      <c r="U728" s="98">
        <v>1000</v>
      </c>
      <c r="V728" s="98"/>
      <c r="W728" s="98"/>
      <c r="X728" s="98">
        <f t="shared" si="908"/>
        <v>1000</v>
      </c>
      <c r="Y728" s="98">
        <f t="shared" si="909"/>
        <v>33.333333333333336</v>
      </c>
      <c r="Z728" s="112"/>
      <c r="AA728" s="98">
        <v>1000</v>
      </c>
      <c r="AB728" s="98"/>
      <c r="AC728" s="98"/>
      <c r="AD728" s="98">
        <f t="shared" si="910"/>
        <v>1000</v>
      </c>
      <c r="AE728" s="98">
        <f t="shared" si="922"/>
        <v>33.333333333333336</v>
      </c>
      <c r="AF728" s="112"/>
      <c r="AG728" s="98">
        <f t="shared" si="911"/>
        <v>2000</v>
      </c>
      <c r="AH728" s="98">
        <f t="shared" si="912"/>
        <v>66.666666666666671</v>
      </c>
      <c r="AI728" s="112"/>
      <c r="AJ728" s="98">
        <v>1000</v>
      </c>
      <c r="AK728" s="98">
        <v>0</v>
      </c>
      <c r="AL728" s="98">
        <v>0</v>
      </c>
      <c r="AM728" s="98">
        <f t="shared" si="913"/>
        <v>1000</v>
      </c>
      <c r="AN728" s="98">
        <f t="shared" si="923"/>
        <v>33.333333333333336</v>
      </c>
      <c r="AO728" s="112"/>
      <c r="AP728" s="98"/>
      <c r="AQ728" s="98"/>
      <c r="AR728" s="98"/>
      <c r="AS728" s="98">
        <f t="shared" si="914"/>
        <v>0</v>
      </c>
      <c r="AT728" s="98">
        <f t="shared" si="924"/>
        <v>0</v>
      </c>
      <c r="AU728" s="112"/>
      <c r="AV728" s="98">
        <f t="shared" si="915"/>
        <v>1000</v>
      </c>
      <c r="AW728" s="98">
        <f t="shared" si="916"/>
        <v>33.333333333333336</v>
      </c>
      <c r="AX728" s="112"/>
      <c r="AY728" s="98">
        <f t="shared" si="917"/>
        <v>3000</v>
      </c>
      <c r="AZ728" s="98">
        <f t="shared" si="918"/>
        <v>100</v>
      </c>
      <c r="BA728" s="112"/>
      <c r="BB728" s="98">
        <f t="shared" si="919"/>
        <v>0</v>
      </c>
      <c r="BC728" s="98">
        <f t="shared" si="920"/>
        <v>0</v>
      </c>
      <c r="BD728" s="98">
        <f t="shared" si="921"/>
        <v>3000</v>
      </c>
      <c r="BE728" s="483"/>
      <c r="BF728" s="90">
        <f t="shared" si="904"/>
        <v>0</v>
      </c>
    </row>
    <row r="729" spans="1:58" ht="30" customHeight="1" x14ac:dyDescent="0.2">
      <c r="A729" s="12"/>
      <c r="B729" s="3"/>
      <c r="C729" s="3"/>
      <c r="D729" s="8"/>
      <c r="E729" s="7"/>
      <c r="F729" s="3"/>
      <c r="G729" s="4"/>
      <c r="H729" s="5"/>
      <c r="I729" s="6"/>
      <c r="J729" s="24" t="s">
        <v>71</v>
      </c>
      <c r="K729" s="27"/>
      <c r="L729" s="142"/>
      <c r="M729" s="8"/>
      <c r="N729" s="31" t="s">
        <v>27</v>
      </c>
      <c r="O729" s="44">
        <v>897000</v>
      </c>
      <c r="P729" s="97">
        <f>P730</f>
        <v>0</v>
      </c>
      <c r="Q729" s="193">
        <f>Q730</f>
        <v>0</v>
      </c>
      <c r="R729" s="194">
        <f>R730</f>
        <v>0</v>
      </c>
      <c r="S729" s="97">
        <f>S730</f>
        <v>1200000</v>
      </c>
      <c r="T729" s="97"/>
      <c r="U729" s="97">
        <f>U730</f>
        <v>96000</v>
      </c>
      <c r="V729" s="97">
        <f>V730</f>
        <v>102000</v>
      </c>
      <c r="W729" s="97">
        <f>W730</f>
        <v>102000</v>
      </c>
      <c r="X729" s="97">
        <f t="shared" si="908"/>
        <v>300000</v>
      </c>
      <c r="Y729" s="97">
        <f t="shared" si="909"/>
        <v>25</v>
      </c>
      <c r="AA729" s="97">
        <f>AA730</f>
        <v>88000</v>
      </c>
      <c r="AB729" s="97">
        <f>AB730</f>
        <v>88000</v>
      </c>
      <c r="AC729" s="97">
        <f>AC730</f>
        <v>88000</v>
      </c>
      <c r="AD729" s="97">
        <f t="shared" si="910"/>
        <v>264000</v>
      </c>
      <c r="AE729" s="97">
        <f t="shared" si="922"/>
        <v>22</v>
      </c>
      <c r="AG729" s="97">
        <f t="shared" si="911"/>
        <v>564000</v>
      </c>
      <c r="AH729" s="97">
        <f t="shared" si="912"/>
        <v>47</v>
      </c>
      <c r="AJ729" s="97">
        <f>AJ730</f>
        <v>116000</v>
      </c>
      <c r="AK729" s="97">
        <f>AK730</f>
        <v>116000</v>
      </c>
      <c r="AL729" s="97">
        <f>AL730</f>
        <v>116000</v>
      </c>
      <c r="AM729" s="97">
        <f t="shared" si="913"/>
        <v>348000</v>
      </c>
      <c r="AN729" s="97">
        <f t="shared" si="923"/>
        <v>29</v>
      </c>
      <c r="AP729" s="97">
        <f>AP730</f>
        <v>96000</v>
      </c>
      <c r="AQ729" s="97">
        <f>AQ730</f>
        <v>96000</v>
      </c>
      <c r="AR729" s="97">
        <f>AR730</f>
        <v>96000</v>
      </c>
      <c r="AS729" s="97">
        <f t="shared" si="914"/>
        <v>288000</v>
      </c>
      <c r="AT729" s="97">
        <f t="shared" si="924"/>
        <v>24</v>
      </c>
      <c r="AV729" s="97">
        <f t="shared" si="915"/>
        <v>636000</v>
      </c>
      <c r="AW729" s="97">
        <f t="shared" si="916"/>
        <v>53</v>
      </c>
      <c r="AY729" s="97">
        <f t="shared" si="917"/>
        <v>1200000</v>
      </c>
      <c r="AZ729" s="97">
        <f t="shared" si="918"/>
        <v>100</v>
      </c>
      <c r="BB729" s="44">
        <f t="shared" si="919"/>
        <v>0</v>
      </c>
      <c r="BC729" s="97">
        <f t="shared" si="920"/>
        <v>0</v>
      </c>
      <c r="BD729" s="97">
        <f t="shared" si="921"/>
        <v>1200000</v>
      </c>
      <c r="BE729" s="483"/>
      <c r="BF729" s="90">
        <f t="shared" si="904"/>
        <v>0</v>
      </c>
    </row>
    <row r="730" spans="1:58" ht="36.75" customHeight="1" x14ac:dyDescent="0.2">
      <c r="A730" s="12"/>
      <c r="B730" s="3"/>
      <c r="C730" s="3"/>
      <c r="D730" s="8"/>
      <c r="E730" s="7"/>
      <c r="F730" s="3"/>
      <c r="G730" s="4"/>
      <c r="H730" s="5"/>
      <c r="I730" s="6"/>
      <c r="J730" s="7"/>
      <c r="K730" s="59">
        <v>3</v>
      </c>
      <c r="L730" s="142"/>
      <c r="M730" s="8"/>
      <c r="N730" s="41" t="s">
        <v>38</v>
      </c>
      <c r="O730" s="45">
        <v>897000</v>
      </c>
      <c r="P730" s="98"/>
      <c r="Q730" s="98"/>
      <c r="R730" s="98"/>
      <c r="S730" s="98">
        <v>1200000</v>
      </c>
      <c r="T730" s="98"/>
      <c r="U730" s="98">
        <v>96000</v>
      </c>
      <c r="V730" s="98">
        <v>102000</v>
      </c>
      <c r="W730" s="98">
        <v>102000</v>
      </c>
      <c r="X730" s="98">
        <f>U730+V730+W730</f>
        <v>300000</v>
      </c>
      <c r="Y730" s="98">
        <f>X730/(S730/100)</f>
        <v>25</v>
      </c>
      <c r="AA730" s="98">
        <v>88000</v>
      </c>
      <c r="AB730" s="98">
        <v>88000</v>
      </c>
      <c r="AC730" s="98">
        <v>88000</v>
      </c>
      <c r="AD730" s="98">
        <f>AA730+AB730+AC730</f>
        <v>264000</v>
      </c>
      <c r="AE730" s="98">
        <f t="shared" si="922"/>
        <v>22</v>
      </c>
      <c r="AG730" s="98">
        <f>X730+AD730</f>
        <v>564000</v>
      </c>
      <c r="AH730" s="98">
        <f>AG730/(S730/100)</f>
        <v>47</v>
      </c>
      <c r="AJ730" s="98">
        <v>116000</v>
      </c>
      <c r="AK730" s="98">
        <v>116000</v>
      </c>
      <c r="AL730" s="98">
        <v>116000</v>
      </c>
      <c r="AM730" s="98">
        <f>AJ730+AK730+AL730</f>
        <v>348000</v>
      </c>
      <c r="AN730" s="98">
        <f t="shared" si="923"/>
        <v>29</v>
      </c>
      <c r="AP730" s="98">
        <v>96000</v>
      </c>
      <c r="AQ730" s="98">
        <v>96000</v>
      </c>
      <c r="AR730" s="98">
        <v>96000</v>
      </c>
      <c r="AS730" s="98">
        <f>AP730+AQ730+AR730</f>
        <v>288000</v>
      </c>
      <c r="AT730" s="98">
        <f t="shared" si="924"/>
        <v>24</v>
      </c>
      <c r="AV730" s="98">
        <f>AM730+AS730</f>
        <v>636000</v>
      </c>
      <c r="AW730" s="98">
        <f>AV730/(S730/100)</f>
        <v>53</v>
      </c>
      <c r="AY730" s="98">
        <f>AG730+AV730</f>
        <v>1200000</v>
      </c>
      <c r="AZ730" s="98">
        <f>AY730/(S730/100)</f>
        <v>100</v>
      </c>
      <c r="BB730" s="98">
        <f t="shared" si="919"/>
        <v>0</v>
      </c>
      <c r="BC730" s="98">
        <f t="shared" si="920"/>
        <v>0</v>
      </c>
      <c r="BD730" s="98">
        <f t="shared" si="921"/>
        <v>1200000</v>
      </c>
      <c r="BE730" s="483"/>
      <c r="BF730" s="90">
        <f t="shared" si="904"/>
        <v>0</v>
      </c>
    </row>
    <row r="731" spans="1:58" ht="30" customHeight="1" x14ac:dyDescent="0.2">
      <c r="A731" s="12"/>
      <c r="B731" s="3"/>
      <c r="C731" s="3"/>
      <c r="D731" s="8"/>
      <c r="E731" s="7"/>
      <c r="F731" s="3"/>
      <c r="G731" s="21"/>
      <c r="H731" s="81" t="s">
        <v>76</v>
      </c>
      <c r="I731" s="124"/>
      <c r="J731" s="110"/>
      <c r="K731" s="168"/>
      <c r="L731" s="144"/>
      <c r="M731" s="111"/>
      <c r="N731" s="82" t="s">
        <v>99</v>
      </c>
      <c r="O731" s="83">
        <v>422000</v>
      </c>
      <c r="P731" s="102">
        <f t="shared" ref="P731:S732" si="925">P732</f>
        <v>0</v>
      </c>
      <c r="Q731" s="289">
        <f t="shared" si="925"/>
        <v>0</v>
      </c>
      <c r="R731" s="290">
        <f t="shared" si="925"/>
        <v>0</v>
      </c>
      <c r="S731" s="102">
        <f t="shared" si="925"/>
        <v>2316000</v>
      </c>
      <c r="T731" s="102"/>
      <c r="U731" s="102">
        <f>U732</f>
        <v>178000</v>
      </c>
      <c r="V731" s="102">
        <f>V732</f>
        <v>86000</v>
      </c>
      <c r="W731" s="102">
        <f>W1375+W732+W1065+W1121+W1319</f>
        <v>86000</v>
      </c>
      <c r="X731" s="102">
        <f t="shared" ref="X731:X777" si="926">U731+V731+W731</f>
        <v>350000</v>
      </c>
      <c r="Y731" s="102">
        <f t="shared" ref="Y731:Y788" si="927">X731/(S731/100)</f>
        <v>15.112262521588946</v>
      </c>
      <c r="AA731" s="102">
        <f>AA732</f>
        <v>201000</v>
      </c>
      <c r="AB731" s="102">
        <f>AB732</f>
        <v>201000</v>
      </c>
      <c r="AC731" s="102">
        <f>AC1375+AC732+AC1065+AC1121+AC1319</f>
        <v>201000</v>
      </c>
      <c r="AD731" s="102">
        <f t="shared" ref="AD731:AD777" si="928">AA731+AB731+AC731</f>
        <v>603000</v>
      </c>
      <c r="AE731" s="102">
        <f t="shared" ref="AE731:AE788" si="929">AD731/(S731/100)</f>
        <v>26.036269430051814</v>
      </c>
      <c r="AG731" s="102">
        <f t="shared" ref="AG731:AG788" si="930">X731+AD731</f>
        <v>953000</v>
      </c>
      <c r="AH731" s="102">
        <f t="shared" ref="AH731:AH788" si="931">AG731/(S731/100)</f>
        <v>41.148531951640763</v>
      </c>
      <c r="AJ731" s="102">
        <f>AJ732</f>
        <v>252000</v>
      </c>
      <c r="AK731" s="102">
        <f>AK732</f>
        <v>252000</v>
      </c>
      <c r="AL731" s="102">
        <f>AL1375+AL732+AL1065+AL1121+AL1319</f>
        <v>252000</v>
      </c>
      <c r="AM731" s="102">
        <f t="shared" ref="AM731:AM777" si="932">AJ731+AK731+AL731</f>
        <v>756000</v>
      </c>
      <c r="AN731" s="102">
        <f t="shared" ref="AN731:AN788" si="933">AM731/(S731/100)</f>
        <v>32.642487046632127</v>
      </c>
      <c r="AP731" s="102">
        <f>AP732</f>
        <v>208000</v>
      </c>
      <c r="AQ731" s="102">
        <f>AQ732</f>
        <v>208000</v>
      </c>
      <c r="AR731" s="102">
        <f>AR1375+AR732+AR1065+AR1121+AR1319</f>
        <v>191000</v>
      </c>
      <c r="AS731" s="102">
        <f t="shared" ref="AS731:AS777" si="934">AP731+AQ731+AR731</f>
        <v>607000</v>
      </c>
      <c r="AT731" s="102">
        <f t="shared" ref="AT731:AT788" si="935">AS731/(S731/100)</f>
        <v>26.208981001727114</v>
      </c>
      <c r="AV731" s="102">
        <f t="shared" ref="AV731:AV777" si="936">AM731+AS731</f>
        <v>1363000</v>
      </c>
      <c r="AW731" s="102">
        <f t="shared" ref="AW731:AW788" si="937">AV731/(S731/100)</f>
        <v>58.851468048359237</v>
      </c>
      <c r="AY731" s="102">
        <f t="shared" ref="AY731:AY788" si="938">AG731+AV731</f>
        <v>2316000</v>
      </c>
      <c r="AZ731" s="102">
        <f t="shared" ref="AZ731:AZ788" si="939">AY731/(S731/100)</f>
        <v>100</v>
      </c>
      <c r="BB731" s="83">
        <f t="shared" si="919"/>
        <v>0</v>
      </c>
      <c r="BC731" s="102">
        <f t="shared" si="920"/>
        <v>0</v>
      </c>
      <c r="BD731" s="102">
        <f t="shared" si="921"/>
        <v>2316000</v>
      </c>
      <c r="BE731" s="483"/>
      <c r="BF731" s="90">
        <f t="shared" si="904"/>
        <v>0</v>
      </c>
    </row>
    <row r="732" spans="1:58" ht="30" customHeight="1" x14ac:dyDescent="0.2">
      <c r="A732" s="12"/>
      <c r="B732" s="3"/>
      <c r="C732" s="3"/>
      <c r="D732" s="8"/>
      <c r="E732" s="7"/>
      <c r="F732" s="3"/>
      <c r="G732" s="4"/>
      <c r="H732" s="5"/>
      <c r="I732" s="23">
        <v>2</v>
      </c>
      <c r="J732" s="7"/>
      <c r="K732" s="27"/>
      <c r="L732" s="142"/>
      <c r="M732" s="8"/>
      <c r="N732" s="30" t="s">
        <v>126</v>
      </c>
      <c r="O732" s="46">
        <v>422000</v>
      </c>
      <c r="P732" s="100">
        <f t="shared" si="925"/>
        <v>0</v>
      </c>
      <c r="Q732" s="202">
        <f t="shared" si="925"/>
        <v>0</v>
      </c>
      <c r="R732" s="203">
        <f t="shared" si="925"/>
        <v>0</v>
      </c>
      <c r="S732" s="100">
        <f t="shared" si="925"/>
        <v>2316000</v>
      </c>
      <c r="T732" s="100"/>
      <c r="U732" s="100">
        <f>U733</f>
        <v>178000</v>
      </c>
      <c r="V732" s="100">
        <f>V733</f>
        <v>86000</v>
      </c>
      <c r="W732" s="100">
        <f>W1376+W733+W1066+W1122+W1320</f>
        <v>86000</v>
      </c>
      <c r="X732" s="100">
        <f t="shared" si="926"/>
        <v>350000</v>
      </c>
      <c r="Y732" s="100">
        <f t="shared" si="927"/>
        <v>15.112262521588946</v>
      </c>
      <c r="AA732" s="100">
        <f>AA733</f>
        <v>201000</v>
      </c>
      <c r="AB732" s="100">
        <f>AB733</f>
        <v>201000</v>
      </c>
      <c r="AC732" s="100">
        <f>AC1376+AC733+AC1066+AC1122+AC1320</f>
        <v>201000</v>
      </c>
      <c r="AD732" s="100">
        <f t="shared" si="928"/>
        <v>603000</v>
      </c>
      <c r="AE732" s="100">
        <f t="shared" si="929"/>
        <v>26.036269430051814</v>
      </c>
      <c r="AG732" s="100">
        <f t="shared" si="930"/>
        <v>953000</v>
      </c>
      <c r="AH732" s="100">
        <f t="shared" si="931"/>
        <v>41.148531951640763</v>
      </c>
      <c r="AJ732" s="100">
        <f>AJ733</f>
        <v>252000</v>
      </c>
      <c r="AK732" s="100">
        <f>AK733</f>
        <v>252000</v>
      </c>
      <c r="AL732" s="100">
        <f>AL1376+AL733+AL1066+AL1122+AL1320</f>
        <v>252000</v>
      </c>
      <c r="AM732" s="100">
        <f t="shared" si="932"/>
        <v>756000</v>
      </c>
      <c r="AN732" s="100">
        <f t="shared" si="933"/>
        <v>32.642487046632127</v>
      </c>
      <c r="AP732" s="100">
        <f>AP733</f>
        <v>208000</v>
      </c>
      <c r="AQ732" s="100">
        <f>AQ733</f>
        <v>208000</v>
      </c>
      <c r="AR732" s="100">
        <f>AR1376+AR733+AR1066+AR1122+AR1320</f>
        <v>191000</v>
      </c>
      <c r="AS732" s="100">
        <f t="shared" si="934"/>
        <v>607000</v>
      </c>
      <c r="AT732" s="100">
        <f t="shared" si="935"/>
        <v>26.208981001727114</v>
      </c>
      <c r="AV732" s="100">
        <f t="shared" si="936"/>
        <v>1363000</v>
      </c>
      <c r="AW732" s="100">
        <f t="shared" si="937"/>
        <v>58.851468048359237</v>
      </c>
      <c r="AY732" s="100">
        <f t="shared" si="938"/>
        <v>2316000</v>
      </c>
      <c r="AZ732" s="100">
        <f t="shared" si="939"/>
        <v>100</v>
      </c>
      <c r="BB732" s="46">
        <f t="shared" si="919"/>
        <v>0</v>
      </c>
      <c r="BC732" s="100">
        <f t="shared" si="920"/>
        <v>0</v>
      </c>
      <c r="BD732" s="100">
        <f t="shared" si="921"/>
        <v>2316000</v>
      </c>
      <c r="BE732" s="483"/>
      <c r="BF732" s="90">
        <f t="shared" si="904"/>
        <v>0</v>
      </c>
    </row>
    <row r="733" spans="1:58" ht="30" customHeight="1" x14ac:dyDescent="0.2">
      <c r="A733" s="12"/>
      <c r="B733" s="3"/>
      <c r="C733" s="3"/>
      <c r="D733" s="8"/>
      <c r="E733" s="7"/>
      <c r="F733" s="3"/>
      <c r="G733" s="4"/>
      <c r="H733" s="5"/>
      <c r="I733" s="6"/>
      <c r="J733" s="24" t="s">
        <v>69</v>
      </c>
      <c r="K733" s="27"/>
      <c r="L733" s="142"/>
      <c r="M733" s="8"/>
      <c r="N733" s="31" t="s">
        <v>16</v>
      </c>
      <c r="O733" s="44">
        <v>422000</v>
      </c>
      <c r="P733" s="97">
        <f>P734+P735+P736+P737+P738</f>
        <v>0</v>
      </c>
      <c r="Q733" s="193">
        <f>Q734+Q735+Q736+Q737+Q738</f>
        <v>0</v>
      </c>
      <c r="R733" s="194">
        <f>R734+R735+R736+R737+R738</f>
        <v>0</v>
      </c>
      <c r="S733" s="97">
        <f>S734+S735+S736+S737+S738</f>
        <v>2316000</v>
      </c>
      <c r="T733" s="97"/>
      <c r="U733" s="97">
        <f>U734+U735+U736+U737+U738</f>
        <v>178000</v>
      </c>
      <c r="V733" s="97">
        <f>V734+V735+V736+V737+V738</f>
        <v>86000</v>
      </c>
      <c r="W733" s="97">
        <f>W734+W735+W736+W737+W738</f>
        <v>86000</v>
      </c>
      <c r="X733" s="97">
        <f>X734+X735+X736+X737+X738</f>
        <v>350000</v>
      </c>
      <c r="Y733" s="97">
        <f t="shared" si="927"/>
        <v>15.112262521588946</v>
      </c>
      <c r="AA733" s="97">
        <f>AA734+AA735+AA736+AA737+AA738</f>
        <v>201000</v>
      </c>
      <c r="AB733" s="97">
        <f>AB734+AB735+AB736+AB737+AB738</f>
        <v>201000</v>
      </c>
      <c r="AC733" s="97">
        <f>AC734+AC735+AC736+AC737+AC738</f>
        <v>201000</v>
      </c>
      <c r="AD733" s="97">
        <f>AD734+AD735+AD736+AD737+AD738</f>
        <v>603000</v>
      </c>
      <c r="AE733" s="97">
        <f t="shared" si="929"/>
        <v>26.036269430051814</v>
      </c>
      <c r="AG733" s="97">
        <f t="shared" si="930"/>
        <v>953000</v>
      </c>
      <c r="AH733" s="97">
        <f t="shared" si="931"/>
        <v>41.148531951640763</v>
      </c>
      <c r="AJ733" s="97">
        <f>AJ734+AJ735+AJ736+AJ737+AJ738</f>
        <v>252000</v>
      </c>
      <c r="AK733" s="97">
        <f>AK734+AK735+AK736+AK737+AK738</f>
        <v>252000</v>
      </c>
      <c r="AL733" s="97">
        <f>AL734+AL735+AL736+AL737+AL738</f>
        <v>252000</v>
      </c>
      <c r="AM733" s="97">
        <f>AM734+AM735+AM736+AM737+AM738</f>
        <v>756000</v>
      </c>
      <c r="AN733" s="97">
        <f t="shared" si="933"/>
        <v>32.642487046632127</v>
      </c>
      <c r="AP733" s="97">
        <f>AP734+AP735+AP736+AP737+AP738</f>
        <v>208000</v>
      </c>
      <c r="AQ733" s="97">
        <f>AQ734+AQ735+AQ736+AQ737+AQ738</f>
        <v>208000</v>
      </c>
      <c r="AR733" s="97">
        <f>AR734+AR735+AR736+AR737+AR738</f>
        <v>191000</v>
      </c>
      <c r="AS733" s="97">
        <f>AS734+AS735+AS736+AS737+AS738</f>
        <v>607000</v>
      </c>
      <c r="AT733" s="97">
        <f t="shared" si="935"/>
        <v>26.208981001727114</v>
      </c>
      <c r="AV733" s="97">
        <f>AV734+AV735+AV736+AV737+AV738</f>
        <v>1363000</v>
      </c>
      <c r="AW733" s="97" t="e">
        <f t="shared" ref="AW733:AW738" si="940">AV733/(P733/100)</f>
        <v>#DIV/0!</v>
      </c>
      <c r="AY733" s="97">
        <f t="shared" ref="AY733:AY738" si="941">AG733+AV733</f>
        <v>2316000</v>
      </c>
      <c r="AZ733" s="97">
        <f t="shared" ref="AZ733:AZ738" si="942">AY733/(S733/100)</f>
        <v>100</v>
      </c>
      <c r="BB733" s="44">
        <f t="shared" si="919"/>
        <v>0</v>
      </c>
      <c r="BC733" s="97" t="e">
        <f t="shared" ref="BC733:BC738" si="943">BB733/(P733/100)</f>
        <v>#DIV/0!</v>
      </c>
      <c r="BD733" s="97">
        <f t="shared" si="921"/>
        <v>2316000</v>
      </c>
      <c r="BE733" s="483"/>
      <c r="BF733" s="90">
        <f t="shared" si="904"/>
        <v>0</v>
      </c>
    </row>
    <row r="734" spans="1:58" ht="33" customHeight="1" x14ac:dyDescent="0.2">
      <c r="A734" s="12"/>
      <c r="B734" s="3"/>
      <c r="C734" s="3"/>
      <c r="D734" s="8"/>
      <c r="E734" s="7"/>
      <c r="F734" s="3"/>
      <c r="G734" s="4"/>
      <c r="H734" s="5"/>
      <c r="I734" s="6"/>
      <c r="J734" s="7"/>
      <c r="K734" s="59">
        <v>1</v>
      </c>
      <c r="L734" s="143"/>
      <c r="M734" s="14"/>
      <c r="N734" s="41" t="s">
        <v>36</v>
      </c>
      <c r="O734" s="45">
        <v>22000</v>
      </c>
      <c r="P734" s="98"/>
      <c r="Q734" s="98"/>
      <c r="R734" s="98"/>
      <c r="S734" s="98">
        <v>54000</v>
      </c>
      <c r="T734" s="98"/>
      <c r="U734" s="98">
        <v>5000</v>
      </c>
      <c r="V734" s="98">
        <v>2000</v>
      </c>
      <c r="W734" s="98">
        <v>2000</v>
      </c>
      <c r="X734" s="98">
        <f>SUM(U734:W734)</f>
        <v>9000</v>
      </c>
      <c r="Y734" s="97">
        <f t="shared" si="927"/>
        <v>16.666666666666668</v>
      </c>
      <c r="AA734" s="98">
        <v>5000</v>
      </c>
      <c r="AB734" s="98">
        <v>5000</v>
      </c>
      <c r="AC734" s="98">
        <v>5000</v>
      </c>
      <c r="AD734" s="98">
        <f>SUM(AA734:AC734)</f>
        <v>15000</v>
      </c>
      <c r="AE734" s="98">
        <f t="shared" si="929"/>
        <v>27.777777777777779</v>
      </c>
      <c r="AG734" s="98">
        <f t="shared" si="930"/>
        <v>24000</v>
      </c>
      <c r="AH734" s="98">
        <f t="shared" si="931"/>
        <v>44.444444444444443</v>
      </c>
      <c r="AJ734" s="98">
        <v>6000</v>
      </c>
      <c r="AK734" s="98">
        <v>6000</v>
      </c>
      <c r="AL734" s="98">
        <v>6000</v>
      </c>
      <c r="AM734" s="98">
        <f>SUM(AJ734:AL734)</f>
        <v>18000</v>
      </c>
      <c r="AN734" s="98">
        <f t="shared" si="933"/>
        <v>33.333333333333336</v>
      </c>
      <c r="AP734" s="98">
        <v>5000</v>
      </c>
      <c r="AQ734" s="98">
        <v>5000</v>
      </c>
      <c r="AR734" s="98">
        <v>2000</v>
      </c>
      <c r="AS734" s="98">
        <f>SUM(AP734:AR734)</f>
        <v>12000</v>
      </c>
      <c r="AT734" s="98">
        <f t="shared" si="935"/>
        <v>22.222222222222221</v>
      </c>
      <c r="AV734" s="98">
        <f>AM734+AS734</f>
        <v>30000</v>
      </c>
      <c r="AW734" s="98" t="e">
        <f t="shared" si="940"/>
        <v>#DIV/0!</v>
      </c>
      <c r="AY734" s="98">
        <f t="shared" si="941"/>
        <v>54000</v>
      </c>
      <c r="AZ734" s="98">
        <f t="shared" si="942"/>
        <v>100</v>
      </c>
      <c r="BB734" s="98">
        <f t="shared" si="919"/>
        <v>0</v>
      </c>
      <c r="BC734" s="98" t="e">
        <f t="shared" si="943"/>
        <v>#DIV/0!</v>
      </c>
      <c r="BD734" s="98">
        <f t="shared" si="921"/>
        <v>54000</v>
      </c>
      <c r="BE734" s="483"/>
      <c r="BF734" s="90">
        <f t="shared" si="904"/>
        <v>0</v>
      </c>
    </row>
    <row r="735" spans="1:58" ht="27.75" customHeight="1" x14ac:dyDescent="0.2">
      <c r="A735" s="12"/>
      <c r="B735" s="3"/>
      <c r="C735" s="3"/>
      <c r="D735" s="8"/>
      <c r="E735" s="7"/>
      <c r="F735" s="3"/>
      <c r="G735" s="4"/>
      <c r="H735" s="5"/>
      <c r="I735" s="6"/>
      <c r="J735" s="7"/>
      <c r="K735" s="59">
        <v>2</v>
      </c>
      <c r="L735" s="143"/>
      <c r="M735" s="14"/>
      <c r="N735" s="41" t="s">
        <v>17</v>
      </c>
      <c r="O735" s="45">
        <v>0</v>
      </c>
      <c r="P735" s="98"/>
      <c r="Q735" s="98"/>
      <c r="R735" s="98"/>
      <c r="S735" s="98">
        <v>171000</v>
      </c>
      <c r="T735" s="98"/>
      <c r="U735" s="98">
        <v>14000</v>
      </c>
      <c r="V735" s="98">
        <v>6000</v>
      </c>
      <c r="W735" s="98">
        <v>6000</v>
      </c>
      <c r="X735" s="98">
        <f>SUM(U735:W735)</f>
        <v>26000</v>
      </c>
      <c r="Y735" s="98">
        <f t="shared" si="927"/>
        <v>15.2046783625731</v>
      </c>
      <c r="AA735" s="98">
        <v>15000</v>
      </c>
      <c r="AB735" s="98">
        <v>15000</v>
      </c>
      <c r="AC735" s="98">
        <v>15000</v>
      </c>
      <c r="AD735" s="98">
        <f>SUM(AA735:AC735)</f>
        <v>45000</v>
      </c>
      <c r="AE735" s="98">
        <f t="shared" si="929"/>
        <v>26.315789473684209</v>
      </c>
      <c r="AG735" s="98">
        <f t="shared" si="930"/>
        <v>71000</v>
      </c>
      <c r="AH735" s="98">
        <f t="shared" si="931"/>
        <v>41.520467836257311</v>
      </c>
      <c r="AJ735" s="98">
        <v>19000</v>
      </c>
      <c r="AK735" s="98">
        <v>19000</v>
      </c>
      <c r="AL735" s="98">
        <v>19000</v>
      </c>
      <c r="AM735" s="98">
        <f>SUM(AJ735:AL735)</f>
        <v>57000</v>
      </c>
      <c r="AN735" s="98">
        <f t="shared" si="933"/>
        <v>33.333333333333336</v>
      </c>
      <c r="AP735" s="98">
        <v>16000</v>
      </c>
      <c r="AQ735" s="98">
        <v>16000</v>
      </c>
      <c r="AR735" s="98">
        <v>11000</v>
      </c>
      <c r="AS735" s="98">
        <f>SUM(AP735:AR735)</f>
        <v>43000</v>
      </c>
      <c r="AT735" s="98">
        <f t="shared" si="935"/>
        <v>25.146198830409357</v>
      </c>
      <c r="AV735" s="98">
        <f>AM735+AS735</f>
        <v>100000</v>
      </c>
      <c r="AW735" s="98" t="e">
        <f t="shared" si="940"/>
        <v>#DIV/0!</v>
      </c>
      <c r="AY735" s="98">
        <f t="shared" si="941"/>
        <v>171000</v>
      </c>
      <c r="AZ735" s="98">
        <f t="shared" si="942"/>
        <v>100</v>
      </c>
      <c r="BB735" s="98">
        <f t="shared" si="919"/>
        <v>0</v>
      </c>
      <c r="BC735" s="98" t="e">
        <f t="shared" si="943"/>
        <v>#DIV/0!</v>
      </c>
      <c r="BD735" s="98">
        <f t="shared" si="921"/>
        <v>171000</v>
      </c>
      <c r="BE735" s="483"/>
      <c r="BF735" s="90">
        <f t="shared" si="904"/>
        <v>0</v>
      </c>
    </row>
    <row r="736" spans="1:58" ht="27" customHeight="1" x14ac:dyDescent="0.2">
      <c r="A736" s="12"/>
      <c r="B736" s="3"/>
      <c r="C736" s="3"/>
      <c r="D736" s="8"/>
      <c r="E736" s="7"/>
      <c r="F736" s="3"/>
      <c r="G736" s="4"/>
      <c r="H736" s="5"/>
      <c r="I736" s="6"/>
      <c r="J736" s="7"/>
      <c r="K736" s="59">
        <v>5</v>
      </c>
      <c r="L736" s="143"/>
      <c r="M736" s="14"/>
      <c r="N736" s="41" t="s">
        <v>19</v>
      </c>
      <c r="O736" s="45">
        <v>375000</v>
      </c>
      <c r="P736" s="98"/>
      <c r="Q736" s="98"/>
      <c r="R736" s="98"/>
      <c r="S736" s="98">
        <v>1844000</v>
      </c>
      <c r="T736" s="98"/>
      <c r="U736" s="98">
        <v>148000</v>
      </c>
      <c r="V736" s="98">
        <v>65000</v>
      </c>
      <c r="W736" s="98">
        <v>65000</v>
      </c>
      <c r="X736" s="98">
        <f>SUM(U736:W736)</f>
        <v>278000</v>
      </c>
      <c r="Y736" s="98">
        <f t="shared" si="927"/>
        <v>15.07592190889371</v>
      </c>
      <c r="AA736" s="98">
        <v>154000</v>
      </c>
      <c r="AB736" s="98">
        <v>154000</v>
      </c>
      <c r="AC736" s="98">
        <v>154000</v>
      </c>
      <c r="AD736" s="98">
        <f>SUM(AA736:AC736)</f>
        <v>462000</v>
      </c>
      <c r="AE736" s="98">
        <f t="shared" si="929"/>
        <v>25.054229934924077</v>
      </c>
      <c r="AG736" s="98">
        <f t="shared" si="930"/>
        <v>740000</v>
      </c>
      <c r="AH736" s="98">
        <f t="shared" si="931"/>
        <v>40.130151843817785</v>
      </c>
      <c r="AJ736" s="98">
        <v>203000</v>
      </c>
      <c r="AK736" s="98">
        <v>203000</v>
      </c>
      <c r="AL736" s="98">
        <v>203000</v>
      </c>
      <c r="AM736" s="98">
        <f>SUM(AJ736:AL736)</f>
        <v>609000</v>
      </c>
      <c r="AN736" s="98">
        <f t="shared" si="933"/>
        <v>33.026030368763557</v>
      </c>
      <c r="AP736" s="98">
        <v>166000</v>
      </c>
      <c r="AQ736" s="98">
        <v>166000</v>
      </c>
      <c r="AR736" s="98">
        <v>163000</v>
      </c>
      <c r="AS736" s="98">
        <f>SUM(AP736:AR736)</f>
        <v>495000</v>
      </c>
      <c r="AT736" s="98">
        <f t="shared" si="935"/>
        <v>26.843817787418654</v>
      </c>
      <c r="AV736" s="98">
        <f>AM736+AS736</f>
        <v>1104000</v>
      </c>
      <c r="AW736" s="98" t="e">
        <f t="shared" si="940"/>
        <v>#DIV/0!</v>
      </c>
      <c r="AY736" s="98">
        <f t="shared" si="941"/>
        <v>1844000</v>
      </c>
      <c r="AZ736" s="98">
        <f t="shared" si="942"/>
        <v>100</v>
      </c>
      <c r="BB736" s="98">
        <f t="shared" si="919"/>
        <v>0</v>
      </c>
      <c r="BC736" s="98" t="e">
        <f t="shared" si="943"/>
        <v>#DIV/0!</v>
      </c>
      <c r="BD736" s="98">
        <f t="shared" si="921"/>
        <v>1844000</v>
      </c>
      <c r="BE736" s="483"/>
      <c r="BF736" s="90">
        <f t="shared" si="904"/>
        <v>0</v>
      </c>
    </row>
    <row r="737" spans="1:58" ht="42.75" customHeight="1" x14ac:dyDescent="0.2">
      <c r="A737" s="12"/>
      <c r="B737" s="3"/>
      <c r="C737" s="3"/>
      <c r="D737" s="8"/>
      <c r="E737" s="7"/>
      <c r="F737" s="3"/>
      <c r="G737" s="4"/>
      <c r="H737" s="5"/>
      <c r="I737" s="6"/>
      <c r="J737" s="7"/>
      <c r="K737" s="59">
        <v>7</v>
      </c>
      <c r="L737" s="142"/>
      <c r="M737" s="8"/>
      <c r="N737" s="41" t="s">
        <v>110</v>
      </c>
      <c r="O737" s="45">
        <v>0</v>
      </c>
      <c r="P737" s="98"/>
      <c r="Q737" s="98"/>
      <c r="R737" s="98"/>
      <c r="S737" s="98">
        <v>73000</v>
      </c>
      <c r="T737" s="98"/>
      <c r="U737" s="98">
        <v>6000</v>
      </c>
      <c r="V737" s="98">
        <v>3000</v>
      </c>
      <c r="W737" s="98">
        <v>3000</v>
      </c>
      <c r="X737" s="98">
        <f>SUM(U737:W737)</f>
        <v>12000</v>
      </c>
      <c r="Y737" s="98">
        <f t="shared" si="927"/>
        <v>16.438356164383563</v>
      </c>
      <c r="AA737" s="98">
        <v>7000</v>
      </c>
      <c r="AB737" s="98">
        <v>7000</v>
      </c>
      <c r="AC737" s="98">
        <v>7000</v>
      </c>
      <c r="AD737" s="98">
        <f>SUM(AA737:AC737)</f>
        <v>21000</v>
      </c>
      <c r="AE737" s="98">
        <f t="shared" si="929"/>
        <v>28.767123287671232</v>
      </c>
      <c r="AG737" s="98">
        <f t="shared" si="930"/>
        <v>33000</v>
      </c>
      <c r="AH737" s="98">
        <f t="shared" si="931"/>
        <v>45.205479452054796</v>
      </c>
      <c r="AJ737" s="98">
        <v>9000</v>
      </c>
      <c r="AK737" s="98">
        <v>9000</v>
      </c>
      <c r="AL737" s="98">
        <v>9000</v>
      </c>
      <c r="AM737" s="98">
        <f>SUM(AJ737:AL737)</f>
        <v>27000</v>
      </c>
      <c r="AN737" s="98">
        <f t="shared" si="933"/>
        <v>36.986301369863014</v>
      </c>
      <c r="AP737" s="98">
        <v>7000</v>
      </c>
      <c r="AQ737" s="98">
        <v>6000</v>
      </c>
      <c r="AR737" s="98">
        <v>0</v>
      </c>
      <c r="AS737" s="98">
        <f>SUM(AP737:AR737)</f>
        <v>13000</v>
      </c>
      <c r="AT737" s="98">
        <f t="shared" si="935"/>
        <v>17.80821917808219</v>
      </c>
      <c r="AV737" s="98">
        <f>AM737+AS737</f>
        <v>40000</v>
      </c>
      <c r="AW737" s="98" t="e">
        <f t="shared" si="940"/>
        <v>#DIV/0!</v>
      </c>
      <c r="AY737" s="98">
        <f t="shared" si="941"/>
        <v>73000</v>
      </c>
      <c r="AZ737" s="98">
        <f t="shared" si="942"/>
        <v>100</v>
      </c>
      <c r="BB737" s="98">
        <f t="shared" si="919"/>
        <v>0</v>
      </c>
      <c r="BC737" s="98" t="e">
        <f t="shared" si="943"/>
        <v>#DIV/0!</v>
      </c>
      <c r="BD737" s="98">
        <f t="shared" si="921"/>
        <v>73000</v>
      </c>
      <c r="BE737" s="483"/>
      <c r="BF737" s="90">
        <f t="shared" si="904"/>
        <v>0</v>
      </c>
    </row>
    <row r="738" spans="1:58" ht="34.5" customHeight="1" x14ac:dyDescent="0.2">
      <c r="A738" s="12"/>
      <c r="B738" s="3"/>
      <c r="C738" s="3"/>
      <c r="D738" s="8"/>
      <c r="E738" s="7"/>
      <c r="F738" s="3"/>
      <c r="G738" s="4"/>
      <c r="H738" s="5"/>
      <c r="I738" s="6"/>
      <c r="J738" s="7"/>
      <c r="K738" s="59">
        <v>8</v>
      </c>
      <c r="L738" s="142"/>
      <c r="M738" s="8"/>
      <c r="N738" s="41" t="s">
        <v>3</v>
      </c>
      <c r="O738" s="45">
        <v>25000</v>
      </c>
      <c r="P738" s="98"/>
      <c r="Q738" s="98"/>
      <c r="R738" s="98"/>
      <c r="S738" s="98">
        <v>174000</v>
      </c>
      <c r="T738" s="98"/>
      <c r="U738" s="98">
        <v>5000</v>
      </c>
      <c r="V738" s="98">
        <v>10000</v>
      </c>
      <c r="W738" s="98">
        <v>10000</v>
      </c>
      <c r="X738" s="98">
        <f>SUM(U738:W738)</f>
        <v>25000</v>
      </c>
      <c r="Y738" s="98">
        <f t="shared" si="927"/>
        <v>14.367816091954023</v>
      </c>
      <c r="AA738" s="98">
        <v>20000</v>
      </c>
      <c r="AB738" s="98">
        <v>20000</v>
      </c>
      <c r="AC738" s="98">
        <v>20000</v>
      </c>
      <c r="AD738" s="98">
        <f>SUM(AA738:AC738)</f>
        <v>60000</v>
      </c>
      <c r="AE738" s="98">
        <f t="shared" si="929"/>
        <v>34.482758620689658</v>
      </c>
      <c r="AG738" s="98">
        <f>X738+AD738</f>
        <v>85000</v>
      </c>
      <c r="AH738" s="98">
        <f t="shared" si="931"/>
        <v>48.850574712643677</v>
      </c>
      <c r="AJ738" s="98">
        <v>15000</v>
      </c>
      <c r="AK738" s="98">
        <v>15000</v>
      </c>
      <c r="AL738" s="98">
        <v>15000</v>
      </c>
      <c r="AM738" s="98">
        <f>SUM(AJ738:AL738)</f>
        <v>45000</v>
      </c>
      <c r="AN738" s="98">
        <f t="shared" si="933"/>
        <v>25.862068965517242</v>
      </c>
      <c r="AP738" s="98">
        <v>14000</v>
      </c>
      <c r="AQ738" s="98">
        <v>15000</v>
      </c>
      <c r="AR738" s="98">
        <v>15000</v>
      </c>
      <c r="AS738" s="98">
        <f>SUM(AP738:AR738)</f>
        <v>44000</v>
      </c>
      <c r="AT738" s="98">
        <f t="shared" si="935"/>
        <v>25.287356321839081</v>
      </c>
      <c r="AV738" s="98">
        <f>AM738+AS738</f>
        <v>89000</v>
      </c>
      <c r="AW738" s="98" t="e">
        <f t="shared" si="940"/>
        <v>#DIV/0!</v>
      </c>
      <c r="AY738" s="98">
        <f t="shared" si="941"/>
        <v>174000</v>
      </c>
      <c r="AZ738" s="98">
        <f t="shared" si="942"/>
        <v>100</v>
      </c>
      <c r="BB738" s="98">
        <f t="shared" si="919"/>
        <v>0</v>
      </c>
      <c r="BC738" s="98" t="e">
        <f t="shared" si="943"/>
        <v>#DIV/0!</v>
      </c>
      <c r="BD738" s="98">
        <f t="shared" si="921"/>
        <v>174000</v>
      </c>
      <c r="BE738" s="483"/>
      <c r="BF738" s="90">
        <f t="shared" si="904"/>
        <v>0</v>
      </c>
    </row>
    <row r="739" spans="1:58" ht="30" hidden="1" customHeight="1" x14ac:dyDescent="0.2">
      <c r="A739" s="12"/>
      <c r="B739" s="3"/>
      <c r="C739" s="3"/>
      <c r="D739" s="8"/>
      <c r="E739" s="1" t="s">
        <v>68</v>
      </c>
      <c r="F739" s="3"/>
      <c r="G739" s="4"/>
      <c r="H739" s="5"/>
      <c r="I739" s="6"/>
      <c r="J739" s="7"/>
      <c r="K739" s="27"/>
      <c r="L739" s="142"/>
      <c r="M739" s="8"/>
      <c r="N739" s="40" t="s">
        <v>33</v>
      </c>
      <c r="O739" s="43">
        <v>1000</v>
      </c>
      <c r="P739" s="99">
        <f t="shared" ref="P739:S744" si="944">P740</f>
        <v>0</v>
      </c>
      <c r="Q739" s="50">
        <f t="shared" si="944"/>
        <v>0</v>
      </c>
      <c r="R739" s="192">
        <f t="shared" si="944"/>
        <v>0</v>
      </c>
      <c r="S739" s="99">
        <f t="shared" si="944"/>
        <v>0</v>
      </c>
      <c r="T739" s="99"/>
      <c r="U739" s="99">
        <f t="shared" ref="U739:V742" si="945">U740</f>
        <v>0</v>
      </c>
      <c r="V739" s="99">
        <f t="shared" si="945"/>
        <v>0</v>
      </c>
      <c r="W739" s="99">
        <f>W1383+W740+W1073+W1129+W1327</f>
        <v>0</v>
      </c>
      <c r="X739" s="99">
        <f t="shared" si="926"/>
        <v>0</v>
      </c>
      <c r="Y739" s="99" t="e">
        <f t="shared" si="927"/>
        <v>#DIV/0!</v>
      </c>
      <c r="AA739" s="99">
        <f t="shared" ref="AA739:AB742" si="946">AA740</f>
        <v>0</v>
      </c>
      <c r="AB739" s="99">
        <f t="shared" si="946"/>
        <v>0</v>
      </c>
      <c r="AC739" s="99">
        <f>AC1383+AC740+AC1073+AC1129+AC1327</f>
        <v>0</v>
      </c>
      <c r="AD739" s="99">
        <f t="shared" si="928"/>
        <v>0</v>
      </c>
      <c r="AE739" s="99" t="e">
        <f t="shared" si="929"/>
        <v>#DIV/0!</v>
      </c>
      <c r="AG739" s="99">
        <f t="shared" si="930"/>
        <v>0</v>
      </c>
      <c r="AH739" s="99" t="e">
        <f t="shared" si="931"/>
        <v>#DIV/0!</v>
      </c>
      <c r="AJ739" s="99">
        <f t="shared" ref="AJ739:AK742" si="947">AJ740</f>
        <v>0</v>
      </c>
      <c r="AK739" s="99">
        <f t="shared" si="947"/>
        <v>0</v>
      </c>
      <c r="AL739" s="99">
        <f>AL1383+AL740+AL1073+AL1129+AL1327</f>
        <v>0</v>
      </c>
      <c r="AM739" s="99">
        <f t="shared" si="932"/>
        <v>0</v>
      </c>
      <c r="AN739" s="99" t="e">
        <f t="shared" si="933"/>
        <v>#DIV/0!</v>
      </c>
      <c r="AP739" s="99">
        <f t="shared" ref="AP739:AQ742" si="948">AP740</f>
        <v>0</v>
      </c>
      <c r="AQ739" s="99">
        <f t="shared" si="948"/>
        <v>0</v>
      </c>
      <c r="AR739" s="99">
        <f>AR1383+AR740+AR1073+AR1129+AR1327</f>
        <v>0</v>
      </c>
      <c r="AS739" s="99">
        <f t="shared" si="934"/>
        <v>0</v>
      </c>
      <c r="AT739" s="99" t="e">
        <f t="shared" si="935"/>
        <v>#DIV/0!</v>
      </c>
      <c r="AV739" s="99">
        <f t="shared" si="936"/>
        <v>0</v>
      </c>
      <c r="AW739" s="99" t="e">
        <f t="shared" si="937"/>
        <v>#DIV/0!</v>
      </c>
      <c r="AY739" s="99">
        <f t="shared" si="938"/>
        <v>0</v>
      </c>
      <c r="AZ739" s="99" t="e">
        <f t="shared" si="939"/>
        <v>#DIV/0!</v>
      </c>
      <c r="BB739" s="43">
        <f t="shared" ref="BB739:BB764" si="949">S739-AY739</f>
        <v>0</v>
      </c>
      <c r="BC739" s="99" t="e">
        <f t="shared" ref="BC739:BC764" si="950">BB739/(S739/100)</f>
        <v>#DIV/0!</v>
      </c>
      <c r="BD739" s="99">
        <f t="shared" ref="BD739:BD764" si="951">S739-BB739</f>
        <v>0</v>
      </c>
      <c r="BE739" s="483"/>
      <c r="BF739" s="90">
        <f t="shared" si="904"/>
        <v>0</v>
      </c>
    </row>
    <row r="740" spans="1:58" ht="30" hidden="1" customHeight="1" x14ac:dyDescent="0.2">
      <c r="A740" s="12"/>
      <c r="B740" s="3"/>
      <c r="C740" s="3"/>
      <c r="D740" s="8"/>
      <c r="E740" s="7"/>
      <c r="F740" s="17">
        <v>2</v>
      </c>
      <c r="G740" s="4"/>
      <c r="H740" s="5"/>
      <c r="I740" s="6"/>
      <c r="J740" s="7"/>
      <c r="K740" s="27"/>
      <c r="L740" s="142"/>
      <c r="M740" s="8"/>
      <c r="N740" s="31" t="s">
        <v>34</v>
      </c>
      <c r="O740" s="44">
        <v>1000</v>
      </c>
      <c r="P740" s="97">
        <f t="shared" si="944"/>
        <v>0</v>
      </c>
      <c r="Q740" s="193">
        <f t="shared" si="944"/>
        <v>0</v>
      </c>
      <c r="R740" s="194">
        <f t="shared" si="944"/>
        <v>0</v>
      </c>
      <c r="S740" s="97">
        <f t="shared" si="944"/>
        <v>0</v>
      </c>
      <c r="T740" s="97"/>
      <c r="U740" s="97">
        <f t="shared" si="945"/>
        <v>0</v>
      </c>
      <c r="V740" s="97">
        <f t="shared" si="945"/>
        <v>0</v>
      </c>
      <c r="W740" s="97">
        <f>W1384+W741+W1074+W1130+W1328</f>
        <v>0</v>
      </c>
      <c r="X740" s="97">
        <f t="shared" si="926"/>
        <v>0</v>
      </c>
      <c r="Y740" s="97" t="e">
        <f t="shared" si="927"/>
        <v>#DIV/0!</v>
      </c>
      <c r="AA740" s="97">
        <f t="shared" si="946"/>
        <v>0</v>
      </c>
      <c r="AB740" s="97">
        <f t="shared" si="946"/>
        <v>0</v>
      </c>
      <c r="AC740" s="97">
        <f>AC1384+AC741+AC1074+AC1130+AC1328</f>
        <v>0</v>
      </c>
      <c r="AD740" s="97">
        <f t="shared" si="928"/>
        <v>0</v>
      </c>
      <c r="AE740" s="97" t="e">
        <f t="shared" si="929"/>
        <v>#DIV/0!</v>
      </c>
      <c r="AG740" s="97">
        <f t="shared" si="930"/>
        <v>0</v>
      </c>
      <c r="AH740" s="97" t="e">
        <f t="shared" si="931"/>
        <v>#DIV/0!</v>
      </c>
      <c r="AJ740" s="97">
        <f t="shared" si="947"/>
        <v>0</v>
      </c>
      <c r="AK740" s="97">
        <f t="shared" si="947"/>
        <v>0</v>
      </c>
      <c r="AL740" s="97">
        <f>AL1384+AL741+AL1074+AL1130+AL1328</f>
        <v>0</v>
      </c>
      <c r="AM740" s="97">
        <f t="shared" si="932"/>
        <v>0</v>
      </c>
      <c r="AN740" s="97" t="e">
        <f t="shared" si="933"/>
        <v>#DIV/0!</v>
      </c>
      <c r="AP740" s="97">
        <f t="shared" si="948"/>
        <v>0</v>
      </c>
      <c r="AQ740" s="97">
        <f t="shared" si="948"/>
        <v>0</v>
      </c>
      <c r="AR740" s="97">
        <f>AR1384+AR741+AR1074+AR1130+AR1328</f>
        <v>0</v>
      </c>
      <c r="AS740" s="97">
        <f t="shared" si="934"/>
        <v>0</v>
      </c>
      <c r="AT740" s="97" t="e">
        <f t="shared" si="935"/>
        <v>#DIV/0!</v>
      </c>
      <c r="AV740" s="97">
        <f t="shared" si="936"/>
        <v>0</v>
      </c>
      <c r="AW740" s="97" t="e">
        <f t="shared" si="937"/>
        <v>#DIV/0!</v>
      </c>
      <c r="AY740" s="97">
        <f t="shared" si="938"/>
        <v>0</v>
      </c>
      <c r="AZ740" s="97" t="e">
        <f t="shared" si="939"/>
        <v>#DIV/0!</v>
      </c>
      <c r="BB740" s="44">
        <f t="shared" si="949"/>
        <v>0</v>
      </c>
      <c r="BC740" s="97" t="e">
        <f t="shared" si="950"/>
        <v>#DIV/0!</v>
      </c>
      <c r="BD740" s="97">
        <f t="shared" si="951"/>
        <v>0</v>
      </c>
      <c r="BE740" s="483"/>
      <c r="BF740" s="90">
        <f t="shared" si="904"/>
        <v>0</v>
      </c>
    </row>
    <row r="741" spans="1:58" ht="30" hidden="1" customHeight="1" x14ac:dyDescent="0.2">
      <c r="A741" s="12"/>
      <c r="B741" s="3"/>
      <c r="C741" s="3"/>
      <c r="D741" s="8"/>
      <c r="E741" s="7"/>
      <c r="F741" s="3"/>
      <c r="G741" s="21">
        <v>0</v>
      </c>
      <c r="H741" s="22"/>
      <c r="I741" s="6"/>
      <c r="J741" s="7"/>
      <c r="K741" s="27"/>
      <c r="L741" s="142"/>
      <c r="M741" s="8"/>
      <c r="N741" s="31" t="s">
        <v>34</v>
      </c>
      <c r="O741" s="44">
        <v>1000</v>
      </c>
      <c r="P741" s="97">
        <f t="shared" si="944"/>
        <v>0</v>
      </c>
      <c r="Q741" s="193">
        <f t="shared" si="944"/>
        <v>0</v>
      </c>
      <c r="R741" s="194">
        <f t="shared" si="944"/>
        <v>0</v>
      </c>
      <c r="S741" s="97">
        <f t="shared" si="944"/>
        <v>0</v>
      </c>
      <c r="T741" s="97"/>
      <c r="U741" s="97">
        <f t="shared" si="945"/>
        <v>0</v>
      </c>
      <c r="V741" s="97">
        <f t="shared" si="945"/>
        <v>0</v>
      </c>
      <c r="W741" s="97">
        <f>W1385+W742+W1075+W1131+W1329</f>
        <v>0</v>
      </c>
      <c r="X741" s="97">
        <f t="shared" si="926"/>
        <v>0</v>
      </c>
      <c r="Y741" s="97" t="e">
        <f t="shared" si="927"/>
        <v>#DIV/0!</v>
      </c>
      <c r="AA741" s="97">
        <f t="shared" si="946"/>
        <v>0</v>
      </c>
      <c r="AB741" s="97">
        <f t="shared" si="946"/>
        <v>0</v>
      </c>
      <c r="AC741" s="97">
        <f>AC1385+AC742+AC1075+AC1131+AC1329</f>
        <v>0</v>
      </c>
      <c r="AD741" s="97">
        <f t="shared" si="928"/>
        <v>0</v>
      </c>
      <c r="AE741" s="97" t="e">
        <f t="shared" si="929"/>
        <v>#DIV/0!</v>
      </c>
      <c r="AG741" s="97">
        <f t="shared" si="930"/>
        <v>0</v>
      </c>
      <c r="AH741" s="97" t="e">
        <f t="shared" si="931"/>
        <v>#DIV/0!</v>
      </c>
      <c r="AJ741" s="97">
        <f t="shared" si="947"/>
        <v>0</v>
      </c>
      <c r="AK741" s="97">
        <f t="shared" si="947"/>
        <v>0</v>
      </c>
      <c r="AL741" s="97">
        <f>AL1385+AL742+AL1075+AL1131+AL1329</f>
        <v>0</v>
      </c>
      <c r="AM741" s="97">
        <f t="shared" si="932"/>
        <v>0</v>
      </c>
      <c r="AN741" s="97" t="e">
        <f t="shared" si="933"/>
        <v>#DIV/0!</v>
      </c>
      <c r="AP741" s="97">
        <f t="shared" si="948"/>
        <v>0</v>
      </c>
      <c r="AQ741" s="97">
        <f t="shared" si="948"/>
        <v>0</v>
      </c>
      <c r="AR741" s="97">
        <f>AR1385+AR742+AR1075+AR1131+AR1329</f>
        <v>0</v>
      </c>
      <c r="AS741" s="97">
        <f t="shared" si="934"/>
        <v>0</v>
      </c>
      <c r="AT741" s="97" t="e">
        <f t="shared" si="935"/>
        <v>#DIV/0!</v>
      </c>
      <c r="AV741" s="97">
        <f t="shared" si="936"/>
        <v>0</v>
      </c>
      <c r="AW741" s="97" t="e">
        <f t="shared" si="937"/>
        <v>#DIV/0!</v>
      </c>
      <c r="AY741" s="97">
        <f t="shared" si="938"/>
        <v>0</v>
      </c>
      <c r="AZ741" s="97" t="e">
        <f t="shared" si="939"/>
        <v>#DIV/0!</v>
      </c>
      <c r="BB741" s="44">
        <f t="shared" si="949"/>
        <v>0</v>
      </c>
      <c r="BC741" s="97" t="e">
        <f t="shared" si="950"/>
        <v>#DIV/0!</v>
      </c>
      <c r="BD741" s="97">
        <f t="shared" si="951"/>
        <v>0</v>
      </c>
      <c r="BE741" s="483"/>
      <c r="BF741" s="90">
        <f t="shared" si="904"/>
        <v>0</v>
      </c>
    </row>
    <row r="742" spans="1:58" ht="30" hidden="1" customHeight="1" x14ac:dyDescent="0.2">
      <c r="A742" s="12"/>
      <c r="B742" s="3"/>
      <c r="C742" s="3"/>
      <c r="D742" s="8"/>
      <c r="E742" s="7"/>
      <c r="F742" s="3"/>
      <c r="G742" s="21"/>
      <c r="H742" s="92" t="s">
        <v>97</v>
      </c>
      <c r="I742" s="6"/>
      <c r="J742" s="7"/>
      <c r="K742" s="27"/>
      <c r="L742" s="142"/>
      <c r="M742" s="8"/>
      <c r="N742" s="31" t="s">
        <v>34</v>
      </c>
      <c r="O742" s="44">
        <v>1000</v>
      </c>
      <c r="P742" s="97">
        <f t="shared" si="944"/>
        <v>0</v>
      </c>
      <c r="Q742" s="193">
        <f t="shared" si="944"/>
        <v>0</v>
      </c>
      <c r="R742" s="194">
        <f t="shared" si="944"/>
        <v>0</v>
      </c>
      <c r="S742" s="97">
        <f t="shared" si="944"/>
        <v>0</v>
      </c>
      <c r="T742" s="97"/>
      <c r="U742" s="97">
        <f t="shared" si="945"/>
        <v>0</v>
      </c>
      <c r="V742" s="97">
        <f t="shared" si="945"/>
        <v>0</v>
      </c>
      <c r="W742" s="97">
        <f>W1386+W743+W1076+W1132+W1330</f>
        <v>0</v>
      </c>
      <c r="X742" s="97">
        <f t="shared" si="926"/>
        <v>0</v>
      </c>
      <c r="Y742" s="97" t="e">
        <f t="shared" si="927"/>
        <v>#DIV/0!</v>
      </c>
      <c r="AA742" s="97">
        <f t="shared" si="946"/>
        <v>0</v>
      </c>
      <c r="AB742" s="97">
        <f t="shared" si="946"/>
        <v>0</v>
      </c>
      <c r="AC742" s="97">
        <f>AC1386+AC743+AC1076+AC1132+AC1330</f>
        <v>0</v>
      </c>
      <c r="AD742" s="97">
        <f t="shared" si="928"/>
        <v>0</v>
      </c>
      <c r="AE742" s="97" t="e">
        <f t="shared" si="929"/>
        <v>#DIV/0!</v>
      </c>
      <c r="AG742" s="97">
        <f t="shared" si="930"/>
        <v>0</v>
      </c>
      <c r="AH742" s="97" t="e">
        <f t="shared" si="931"/>
        <v>#DIV/0!</v>
      </c>
      <c r="AJ742" s="97">
        <f t="shared" si="947"/>
        <v>0</v>
      </c>
      <c r="AK742" s="97">
        <f t="shared" si="947"/>
        <v>0</v>
      </c>
      <c r="AL742" s="97">
        <f>AL1386+AL743+AL1076+AL1132+AL1330</f>
        <v>0</v>
      </c>
      <c r="AM742" s="97">
        <f t="shared" si="932"/>
        <v>0</v>
      </c>
      <c r="AN742" s="97" t="e">
        <f t="shared" si="933"/>
        <v>#DIV/0!</v>
      </c>
      <c r="AP742" s="97">
        <f t="shared" si="948"/>
        <v>0</v>
      </c>
      <c r="AQ742" s="97">
        <f t="shared" si="948"/>
        <v>0</v>
      </c>
      <c r="AR742" s="97">
        <f>AR1386+AR743+AR1076+AR1132+AR1330</f>
        <v>0</v>
      </c>
      <c r="AS742" s="97">
        <f t="shared" si="934"/>
        <v>0</v>
      </c>
      <c r="AT742" s="97" t="e">
        <f t="shared" si="935"/>
        <v>#DIV/0!</v>
      </c>
      <c r="AV742" s="97">
        <f t="shared" si="936"/>
        <v>0</v>
      </c>
      <c r="AW742" s="97" t="e">
        <f t="shared" si="937"/>
        <v>#DIV/0!</v>
      </c>
      <c r="AY742" s="97">
        <f t="shared" si="938"/>
        <v>0</v>
      </c>
      <c r="AZ742" s="97" t="e">
        <f t="shared" si="939"/>
        <v>#DIV/0!</v>
      </c>
      <c r="BB742" s="44">
        <f t="shared" si="949"/>
        <v>0</v>
      </c>
      <c r="BC742" s="97" t="e">
        <f t="shared" si="950"/>
        <v>#DIV/0!</v>
      </c>
      <c r="BD742" s="97">
        <f t="shared" si="951"/>
        <v>0</v>
      </c>
      <c r="BE742" s="483"/>
      <c r="BF742" s="90">
        <f t="shared" si="904"/>
        <v>0</v>
      </c>
    </row>
    <row r="743" spans="1:58" ht="30" hidden="1" customHeight="1" x14ac:dyDescent="0.2">
      <c r="A743" s="12"/>
      <c r="B743" s="3"/>
      <c r="C743" s="3"/>
      <c r="D743" s="8"/>
      <c r="E743" s="7"/>
      <c r="F743" s="3"/>
      <c r="G743" s="4"/>
      <c r="H743" s="5"/>
      <c r="I743" s="23">
        <v>2</v>
      </c>
      <c r="J743" s="7"/>
      <c r="K743" s="27"/>
      <c r="L743" s="142"/>
      <c r="M743" s="8"/>
      <c r="N743" s="30" t="s">
        <v>126</v>
      </c>
      <c r="O743" s="46">
        <v>1000</v>
      </c>
      <c r="P743" s="100">
        <f t="shared" si="944"/>
        <v>0</v>
      </c>
      <c r="Q743" s="100">
        <f t="shared" si="944"/>
        <v>0</v>
      </c>
      <c r="R743" s="100">
        <f t="shared" si="944"/>
        <v>0</v>
      </c>
      <c r="S743" s="100">
        <f t="shared" si="944"/>
        <v>0</v>
      </c>
      <c r="T743" s="100"/>
      <c r="U743" s="100">
        <f>U744</f>
        <v>0</v>
      </c>
      <c r="V743" s="100">
        <f>V744</f>
        <v>0</v>
      </c>
      <c r="W743" s="100">
        <f>W1387+W744+W1077+W1133+W1331</f>
        <v>0</v>
      </c>
      <c r="X743" s="100">
        <f t="shared" si="926"/>
        <v>0</v>
      </c>
      <c r="Y743" s="100" t="e">
        <f t="shared" si="927"/>
        <v>#DIV/0!</v>
      </c>
      <c r="AA743" s="100">
        <f>AA744</f>
        <v>0</v>
      </c>
      <c r="AB743" s="100">
        <f>AB744</f>
        <v>0</v>
      </c>
      <c r="AC743" s="100">
        <f>AC1387+AC744+AC1077+AC1133+AC1331</f>
        <v>0</v>
      </c>
      <c r="AD743" s="100">
        <f t="shared" si="928"/>
        <v>0</v>
      </c>
      <c r="AE743" s="100" t="e">
        <f t="shared" si="929"/>
        <v>#DIV/0!</v>
      </c>
      <c r="AG743" s="100">
        <f t="shared" si="930"/>
        <v>0</v>
      </c>
      <c r="AH743" s="100" t="e">
        <f t="shared" si="931"/>
        <v>#DIV/0!</v>
      </c>
      <c r="AJ743" s="100">
        <f>AJ744</f>
        <v>0</v>
      </c>
      <c r="AK743" s="100">
        <f>AK744</f>
        <v>0</v>
      </c>
      <c r="AL743" s="100">
        <f>AL1387+AL744+AL1077+AL1133+AL1331</f>
        <v>0</v>
      </c>
      <c r="AM743" s="100">
        <f t="shared" si="932"/>
        <v>0</v>
      </c>
      <c r="AN743" s="100" t="e">
        <f t="shared" si="933"/>
        <v>#DIV/0!</v>
      </c>
      <c r="AP743" s="100">
        <f>AP744</f>
        <v>0</v>
      </c>
      <c r="AQ743" s="100">
        <f>AQ744</f>
        <v>0</v>
      </c>
      <c r="AR743" s="100">
        <f>AR1387+AR744+AR1077+AR1133+AR1331</f>
        <v>0</v>
      </c>
      <c r="AS743" s="100">
        <f t="shared" si="934"/>
        <v>0</v>
      </c>
      <c r="AT743" s="100" t="e">
        <f t="shared" si="935"/>
        <v>#DIV/0!</v>
      </c>
      <c r="AV743" s="100">
        <f t="shared" si="936"/>
        <v>0</v>
      </c>
      <c r="AW743" s="100" t="e">
        <f t="shared" si="937"/>
        <v>#DIV/0!</v>
      </c>
      <c r="AY743" s="100">
        <f t="shared" si="938"/>
        <v>0</v>
      </c>
      <c r="AZ743" s="100" t="e">
        <f t="shared" si="939"/>
        <v>#DIV/0!</v>
      </c>
      <c r="BB743" s="46">
        <f t="shared" si="949"/>
        <v>0</v>
      </c>
      <c r="BC743" s="100" t="e">
        <f t="shared" si="950"/>
        <v>#DIV/0!</v>
      </c>
      <c r="BD743" s="100">
        <f t="shared" si="951"/>
        <v>0</v>
      </c>
      <c r="BE743" s="483"/>
      <c r="BF743" s="90">
        <f t="shared" si="904"/>
        <v>0</v>
      </c>
    </row>
    <row r="744" spans="1:58" ht="30" hidden="1" customHeight="1" x14ac:dyDescent="0.2">
      <c r="A744" s="12"/>
      <c r="B744" s="3"/>
      <c r="C744" s="3"/>
      <c r="D744" s="8"/>
      <c r="E744" s="7"/>
      <c r="F744" s="3"/>
      <c r="G744" s="4"/>
      <c r="H744" s="5"/>
      <c r="I744" s="6"/>
      <c r="J744" s="24" t="s">
        <v>69</v>
      </c>
      <c r="K744" s="27"/>
      <c r="L744" s="142"/>
      <c r="M744" s="8"/>
      <c r="N744" s="31" t="s">
        <v>16</v>
      </c>
      <c r="O744" s="44">
        <v>1000</v>
      </c>
      <c r="P744" s="97">
        <f t="shared" si="944"/>
        <v>0</v>
      </c>
      <c r="Q744" s="97">
        <f t="shared" si="944"/>
        <v>0</v>
      </c>
      <c r="R744" s="97">
        <f t="shared" si="944"/>
        <v>0</v>
      </c>
      <c r="S744" s="97">
        <f t="shared" si="944"/>
        <v>0</v>
      </c>
      <c r="T744" s="97"/>
      <c r="U744" s="97">
        <f>U745</f>
        <v>0</v>
      </c>
      <c r="V744" s="97">
        <f>V745</f>
        <v>0</v>
      </c>
      <c r="W744" s="97">
        <f>W745</f>
        <v>0</v>
      </c>
      <c r="X744" s="97">
        <f t="shared" si="926"/>
        <v>0</v>
      </c>
      <c r="Y744" s="97" t="e">
        <f t="shared" si="927"/>
        <v>#DIV/0!</v>
      </c>
      <c r="AA744" s="97">
        <f>AA745</f>
        <v>0</v>
      </c>
      <c r="AB744" s="97">
        <f>AB745</f>
        <v>0</v>
      </c>
      <c r="AC744" s="97">
        <f>AC745</f>
        <v>0</v>
      </c>
      <c r="AD744" s="97">
        <f t="shared" si="928"/>
        <v>0</v>
      </c>
      <c r="AE744" s="97" t="e">
        <f t="shared" si="929"/>
        <v>#DIV/0!</v>
      </c>
      <c r="AG744" s="97">
        <f t="shared" si="930"/>
        <v>0</v>
      </c>
      <c r="AH744" s="97" t="e">
        <f t="shared" si="931"/>
        <v>#DIV/0!</v>
      </c>
      <c r="AJ744" s="97">
        <f>AJ745</f>
        <v>0</v>
      </c>
      <c r="AK744" s="97">
        <f>AK745</f>
        <v>0</v>
      </c>
      <c r="AL744" s="97">
        <f>AL745</f>
        <v>0</v>
      </c>
      <c r="AM744" s="97">
        <f t="shared" si="932"/>
        <v>0</v>
      </c>
      <c r="AN744" s="97" t="e">
        <f t="shared" si="933"/>
        <v>#DIV/0!</v>
      </c>
      <c r="AP744" s="97">
        <f>AP745</f>
        <v>0</v>
      </c>
      <c r="AQ744" s="97">
        <f>AQ745</f>
        <v>0</v>
      </c>
      <c r="AR744" s="97">
        <f>AR745</f>
        <v>0</v>
      </c>
      <c r="AS744" s="97">
        <f t="shared" si="934"/>
        <v>0</v>
      </c>
      <c r="AT744" s="97" t="e">
        <f t="shared" si="935"/>
        <v>#DIV/0!</v>
      </c>
      <c r="AV744" s="97">
        <f t="shared" si="936"/>
        <v>0</v>
      </c>
      <c r="AW744" s="97" t="e">
        <f t="shared" si="937"/>
        <v>#DIV/0!</v>
      </c>
      <c r="AY744" s="97">
        <f t="shared" si="938"/>
        <v>0</v>
      </c>
      <c r="AZ744" s="97" t="e">
        <f t="shared" si="939"/>
        <v>#DIV/0!</v>
      </c>
      <c r="BB744" s="44">
        <f>S744-AY744</f>
        <v>0</v>
      </c>
      <c r="BC744" s="97" t="e">
        <f>BB744/(S744/100)</f>
        <v>#DIV/0!</v>
      </c>
      <c r="BD744" s="97">
        <f>S744-BB744</f>
        <v>0</v>
      </c>
      <c r="BE744" s="483"/>
      <c r="BF744" s="90">
        <f t="shared" si="904"/>
        <v>0</v>
      </c>
    </row>
    <row r="745" spans="1:58" ht="30" hidden="1" customHeight="1" x14ac:dyDescent="0.2">
      <c r="A745" s="12"/>
      <c r="B745" s="3"/>
      <c r="C745" s="3"/>
      <c r="D745" s="8"/>
      <c r="E745" s="490"/>
      <c r="F745" s="488"/>
      <c r="G745" s="491"/>
      <c r="H745" s="492"/>
      <c r="I745" s="493"/>
      <c r="J745" s="490"/>
      <c r="K745" s="494">
        <v>7</v>
      </c>
      <c r="L745" s="520"/>
      <c r="M745" s="521"/>
      <c r="N745" s="518" t="s">
        <v>110</v>
      </c>
      <c r="O745" s="45">
        <v>1000</v>
      </c>
      <c r="P745" s="98">
        <v>0</v>
      </c>
      <c r="Q745" s="51">
        <v>0</v>
      </c>
      <c r="R745" s="52">
        <v>0</v>
      </c>
      <c r="S745" s="98">
        <v>0</v>
      </c>
      <c r="T745" s="98"/>
      <c r="U745" s="98"/>
      <c r="V745" s="98"/>
      <c r="W745" s="98"/>
      <c r="X745" s="98">
        <f t="shared" si="926"/>
        <v>0</v>
      </c>
      <c r="Y745" s="98" t="e">
        <f t="shared" si="927"/>
        <v>#DIV/0!</v>
      </c>
      <c r="AA745" s="98"/>
      <c r="AB745" s="98"/>
      <c r="AC745" s="98"/>
      <c r="AD745" s="98">
        <f t="shared" si="928"/>
        <v>0</v>
      </c>
      <c r="AE745" s="98" t="e">
        <f t="shared" si="929"/>
        <v>#DIV/0!</v>
      </c>
      <c r="AG745" s="98">
        <f t="shared" si="930"/>
        <v>0</v>
      </c>
      <c r="AH745" s="98" t="e">
        <f t="shared" si="931"/>
        <v>#DIV/0!</v>
      </c>
      <c r="AJ745" s="98"/>
      <c r="AK745" s="98"/>
      <c r="AL745" s="98"/>
      <c r="AM745" s="98">
        <f t="shared" si="932"/>
        <v>0</v>
      </c>
      <c r="AN745" s="98" t="e">
        <f t="shared" si="933"/>
        <v>#DIV/0!</v>
      </c>
      <c r="AP745" s="98"/>
      <c r="AQ745" s="98"/>
      <c r="AR745" s="98"/>
      <c r="AS745" s="98">
        <f t="shared" si="934"/>
        <v>0</v>
      </c>
      <c r="AT745" s="98" t="e">
        <f t="shared" si="935"/>
        <v>#DIV/0!</v>
      </c>
      <c r="AV745" s="98">
        <f t="shared" si="936"/>
        <v>0</v>
      </c>
      <c r="AW745" s="98" t="e">
        <f t="shared" si="937"/>
        <v>#DIV/0!</v>
      </c>
      <c r="AY745" s="98">
        <f t="shared" si="938"/>
        <v>0</v>
      </c>
      <c r="AZ745" s="98" t="e">
        <f t="shared" si="939"/>
        <v>#DIV/0!</v>
      </c>
      <c r="BB745" s="45">
        <f>S745-AY745</f>
        <v>0</v>
      </c>
      <c r="BC745" s="98" t="e">
        <f>BB745/(S745/100)</f>
        <v>#DIV/0!</v>
      </c>
      <c r="BD745" s="98">
        <f>S745-BB745</f>
        <v>0</v>
      </c>
      <c r="BE745" s="483"/>
      <c r="BF745" s="90">
        <f t="shared" si="904"/>
        <v>0</v>
      </c>
    </row>
    <row r="746" spans="1:58" ht="30" customHeight="1" x14ac:dyDescent="0.2">
      <c r="A746" s="12"/>
      <c r="B746" s="3"/>
      <c r="C746" s="3"/>
      <c r="D746" s="8"/>
      <c r="E746" s="1" t="s">
        <v>69</v>
      </c>
      <c r="F746" s="3"/>
      <c r="G746" s="4"/>
      <c r="H746" s="5"/>
      <c r="I746" s="6"/>
      <c r="J746" s="7"/>
      <c r="K746" s="27"/>
      <c r="L746" s="142"/>
      <c r="M746" s="8"/>
      <c r="N746" s="40" t="s">
        <v>39</v>
      </c>
      <c r="O746" s="43">
        <v>5531000</v>
      </c>
      <c r="P746" s="99">
        <f t="shared" ref="P746:W751" si="952">P747</f>
        <v>0</v>
      </c>
      <c r="Q746" s="50">
        <f t="shared" si="952"/>
        <v>0</v>
      </c>
      <c r="R746" s="192">
        <f t="shared" si="952"/>
        <v>0</v>
      </c>
      <c r="S746" s="99">
        <f t="shared" si="952"/>
        <v>8543000</v>
      </c>
      <c r="T746" s="99"/>
      <c r="U746" s="99">
        <f t="shared" ref="U746:V750" si="953">U747</f>
        <v>684000</v>
      </c>
      <c r="V746" s="99">
        <f t="shared" si="953"/>
        <v>300000</v>
      </c>
      <c r="W746" s="99">
        <f>W1390+W747+W1080+W1136+W1334</f>
        <v>299000</v>
      </c>
      <c r="X746" s="99">
        <f t="shared" si="926"/>
        <v>1283000</v>
      </c>
      <c r="Y746" s="99">
        <f t="shared" si="927"/>
        <v>15.018143509305865</v>
      </c>
      <c r="AA746" s="99">
        <f t="shared" ref="AA746:AC751" si="954">AA747</f>
        <v>712000</v>
      </c>
      <c r="AB746" s="99">
        <f t="shared" si="954"/>
        <v>712000</v>
      </c>
      <c r="AC746" s="99">
        <f>AC1390+AC747+AC1080+AC1136+AC1334</f>
        <v>712000</v>
      </c>
      <c r="AD746" s="99">
        <f t="shared" si="928"/>
        <v>2136000</v>
      </c>
      <c r="AE746" s="99">
        <f t="shared" si="929"/>
        <v>25.002926372468689</v>
      </c>
      <c r="AG746" s="99">
        <f t="shared" si="930"/>
        <v>3419000</v>
      </c>
      <c r="AH746" s="99">
        <f t="shared" si="931"/>
        <v>40.021069881774551</v>
      </c>
      <c r="AJ746" s="99">
        <f t="shared" ref="AJ746:AL751" si="955">AJ747</f>
        <v>940000</v>
      </c>
      <c r="AK746" s="99">
        <f t="shared" si="955"/>
        <v>940000</v>
      </c>
      <c r="AL746" s="99">
        <f>AL1390+AL747+AL1080+AL1136+AL1334</f>
        <v>940000</v>
      </c>
      <c r="AM746" s="99">
        <f t="shared" si="932"/>
        <v>2820000</v>
      </c>
      <c r="AN746" s="99">
        <f t="shared" si="933"/>
        <v>33.009481446798546</v>
      </c>
      <c r="AP746" s="99">
        <f t="shared" ref="AP746:AR751" si="956">AP747</f>
        <v>769000</v>
      </c>
      <c r="AQ746" s="99">
        <f t="shared" si="956"/>
        <v>769000</v>
      </c>
      <c r="AR746" s="99">
        <f>AR1390+AR747+AR1080+AR1136+AR1334</f>
        <v>766000</v>
      </c>
      <c r="AS746" s="99">
        <f t="shared" si="934"/>
        <v>2304000</v>
      </c>
      <c r="AT746" s="99">
        <f t="shared" si="935"/>
        <v>26.9694486714269</v>
      </c>
      <c r="AV746" s="99">
        <f t="shared" si="936"/>
        <v>5124000</v>
      </c>
      <c r="AW746" s="99">
        <f t="shared" si="937"/>
        <v>59.978930118225449</v>
      </c>
      <c r="AY746" s="99">
        <f t="shared" si="938"/>
        <v>8543000</v>
      </c>
      <c r="AZ746" s="99">
        <f t="shared" si="939"/>
        <v>100</v>
      </c>
      <c r="BB746" s="43">
        <f t="shared" si="949"/>
        <v>0</v>
      </c>
      <c r="BC746" s="99">
        <f t="shared" si="950"/>
        <v>0</v>
      </c>
      <c r="BD746" s="99">
        <f t="shared" si="951"/>
        <v>8543000</v>
      </c>
      <c r="BE746" s="483"/>
      <c r="BF746" s="90">
        <f t="shared" si="904"/>
        <v>0</v>
      </c>
    </row>
    <row r="747" spans="1:58" ht="30" customHeight="1" x14ac:dyDescent="0.2">
      <c r="A747" s="12"/>
      <c r="B747" s="3"/>
      <c r="C747" s="3"/>
      <c r="D747" s="8"/>
      <c r="E747" s="7"/>
      <c r="F747" s="17">
        <v>1</v>
      </c>
      <c r="G747" s="4"/>
      <c r="H747" s="5"/>
      <c r="I747" s="6"/>
      <c r="J747" s="7"/>
      <c r="K747" s="27"/>
      <c r="L747" s="142"/>
      <c r="M747" s="8"/>
      <c r="N747" s="31" t="s">
        <v>40</v>
      </c>
      <c r="O747" s="44">
        <v>5531000</v>
      </c>
      <c r="P747" s="97">
        <f t="shared" si="952"/>
        <v>0</v>
      </c>
      <c r="Q747" s="193">
        <f t="shared" si="952"/>
        <v>0</v>
      </c>
      <c r="R747" s="194">
        <f t="shared" si="952"/>
        <v>0</v>
      </c>
      <c r="S747" s="97">
        <f t="shared" si="952"/>
        <v>8543000</v>
      </c>
      <c r="T747" s="97"/>
      <c r="U747" s="97">
        <f t="shared" si="953"/>
        <v>684000</v>
      </c>
      <c r="V747" s="97">
        <f t="shared" si="953"/>
        <v>300000</v>
      </c>
      <c r="W747" s="97">
        <f>W1391+W748+W1081+W1137+W1335</f>
        <v>299000</v>
      </c>
      <c r="X747" s="97">
        <f t="shared" si="926"/>
        <v>1283000</v>
      </c>
      <c r="Y747" s="97">
        <f t="shared" si="927"/>
        <v>15.018143509305865</v>
      </c>
      <c r="AA747" s="97">
        <f t="shared" si="954"/>
        <v>712000</v>
      </c>
      <c r="AB747" s="97">
        <f t="shared" si="954"/>
        <v>712000</v>
      </c>
      <c r="AC747" s="97">
        <f>AC1391+AC748+AC1081+AC1137+AC1335</f>
        <v>712000</v>
      </c>
      <c r="AD747" s="97">
        <f t="shared" si="928"/>
        <v>2136000</v>
      </c>
      <c r="AE747" s="97">
        <f t="shared" si="929"/>
        <v>25.002926372468689</v>
      </c>
      <c r="AG747" s="97">
        <f t="shared" si="930"/>
        <v>3419000</v>
      </c>
      <c r="AH747" s="97">
        <f t="shared" si="931"/>
        <v>40.021069881774551</v>
      </c>
      <c r="AJ747" s="97">
        <f t="shared" si="955"/>
        <v>940000</v>
      </c>
      <c r="AK747" s="97">
        <f t="shared" si="955"/>
        <v>940000</v>
      </c>
      <c r="AL747" s="97">
        <f>AL1391+AL748+AL1081+AL1137+AL1335</f>
        <v>940000</v>
      </c>
      <c r="AM747" s="97">
        <f t="shared" si="932"/>
        <v>2820000</v>
      </c>
      <c r="AN747" s="97">
        <f t="shared" si="933"/>
        <v>33.009481446798546</v>
      </c>
      <c r="AP747" s="97">
        <f t="shared" si="956"/>
        <v>769000</v>
      </c>
      <c r="AQ747" s="97">
        <f t="shared" si="956"/>
        <v>769000</v>
      </c>
      <c r="AR747" s="97">
        <f>AR1391+AR748+AR1081+AR1137+AR1335</f>
        <v>766000</v>
      </c>
      <c r="AS747" s="97">
        <f t="shared" si="934"/>
        <v>2304000</v>
      </c>
      <c r="AT747" s="97">
        <f t="shared" si="935"/>
        <v>26.9694486714269</v>
      </c>
      <c r="AV747" s="97">
        <f t="shared" si="936"/>
        <v>5124000</v>
      </c>
      <c r="AW747" s="97">
        <f t="shared" si="937"/>
        <v>59.978930118225449</v>
      </c>
      <c r="AY747" s="97">
        <f t="shared" si="938"/>
        <v>8543000</v>
      </c>
      <c r="AZ747" s="97">
        <f t="shared" si="939"/>
        <v>100</v>
      </c>
      <c r="BB747" s="44">
        <f t="shared" si="949"/>
        <v>0</v>
      </c>
      <c r="BC747" s="97">
        <f t="shared" si="950"/>
        <v>0</v>
      </c>
      <c r="BD747" s="97">
        <f t="shared" si="951"/>
        <v>8543000</v>
      </c>
      <c r="BE747" s="483"/>
      <c r="BF747" s="90">
        <f t="shared" si="904"/>
        <v>0</v>
      </c>
    </row>
    <row r="748" spans="1:58" ht="30" customHeight="1" x14ac:dyDescent="0.2">
      <c r="A748" s="12"/>
      <c r="B748" s="3"/>
      <c r="C748" s="3"/>
      <c r="D748" s="8"/>
      <c r="E748" s="7"/>
      <c r="F748" s="3"/>
      <c r="G748" s="21">
        <v>4</v>
      </c>
      <c r="H748" s="22"/>
      <c r="I748" s="6"/>
      <c r="J748" s="7"/>
      <c r="K748" s="27"/>
      <c r="L748" s="142"/>
      <c r="M748" s="8"/>
      <c r="N748" s="31" t="s">
        <v>6</v>
      </c>
      <c r="O748" s="44">
        <v>5531000</v>
      </c>
      <c r="P748" s="97">
        <f t="shared" si="952"/>
        <v>0</v>
      </c>
      <c r="Q748" s="193">
        <f t="shared" si="952"/>
        <v>0</v>
      </c>
      <c r="R748" s="194">
        <f t="shared" si="952"/>
        <v>0</v>
      </c>
      <c r="S748" s="97">
        <f t="shared" si="952"/>
        <v>8543000</v>
      </c>
      <c r="T748" s="97"/>
      <c r="U748" s="97">
        <f t="shared" si="953"/>
        <v>684000</v>
      </c>
      <c r="V748" s="97">
        <f t="shared" si="953"/>
        <v>300000</v>
      </c>
      <c r="W748" s="97">
        <f>W1392+W749+W1082+W1138+W1336</f>
        <v>299000</v>
      </c>
      <c r="X748" s="97">
        <f t="shared" si="926"/>
        <v>1283000</v>
      </c>
      <c r="Y748" s="97">
        <f t="shared" si="927"/>
        <v>15.018143509305865</v>
      </c>
      <c r="AA748" s="97">
        <f t="shared" si="954"/>
        <v>712000</v>
      </c>
      <c r="AB748" s="97">
        <f t="shared" si="954"/>
        <v>712000</v>
      </c>
      <c r="AC748" s="97">
        <f>AC1392+AC749+AC1082+AC1138+AC1336</f>
        <v>712000</v>
      </c>
      <c r="AD748" s="97">
        <f t="shared" si="928"/>
        <v>2136000</v>
      </c>
      <c r="AE748" s="97">
        <f t="shared" si="929"/>
        <v>25.002926372468689</v>
      </c>
      <c r="AG748" s="97">
        <f t="shared" si="930"/>
        <v>3419000</v>
      </c>
      <c r="AH748" s="97">
        <f t="shared" si="931"/>
        <v>40.021069881774551</v>
      </c>
      <c r="AJ748" s="97">
        <f t="shared" si="955"/>
        <v>940000</v>
      </c>
      <c r="AK748" s="97">
        <f t="shared" si="955"/>
        <v>940000</v>
      </c>
      <c r="AL748" s="97">
        <f>AL1392+AL749+AL1082+AL1138+AL1336</f>
        <v>940000</v>
      </c>
      <c r="AM748" s="97">
        <f t="shared" si="932"/>
        <v>2820000</v>
      </c>
      <c r="AN748" s="97">
        <f t="shared" si="933"/>
        <v>33.009481446798546</v>
      </c>
      <c r="AP748" s="97">
        <f t="shared" si="956"/>
        <v>769000</v>
      </c>
      <c r="AQ748" s="97">
        <f t="shared" si="956"/>
        <v>769000</v>
      </c>
      <c r="AR748" s="97">
        <f>AR1392+AR749+AR1082+AR1138+AR1336</f>
        <v>766000</v>
      </c>
      <c r="AS748" s="97">
        <f t="shared" si="934"/>
        <v>2304000</v>
      </c>
      <c r="AT748" s="97">
        <f t="shared" si="935"/>
        <v>26.9694486714269</v>
      </c>
      <c r="AV748" s="97">
        <f t="shared" si="936"/>
        <v>5124000</v>
      </c>
      <c r="AW748" s="97">
        <f t="shared" si="937"/>
        <v>59.978930118225449</v>
      </c>
      <c r="AY748" s="97">
        <f t="shared" si="938"/>
        <v>8543000</v>
      </c>
      <c r="AZ748" s="97">
        <f t="shared" si="939"/>
        <v>100</v>
      </c>
      <c r="BB748" s="44">
        <f t="shared" si="949"/>
        <v>0</v>
      </c>
      <c r="BC748" s="97">
        <f t="shared" si="950"/>
        <v>0</v>
      </c>
      <c r="BD748" s="97">
        <f t="shared" si="951"/>
        <v>8543000</v>
      </c>
      <c r="BE748" s="483"/>
      <c r="BF748" s="90">
        <f t="shared" si="904"/>
        <v>0</v>
      </c>
    </row>
    <row r="749" spans="1:58" ht="30" customHeight="1" x14ac:dyDescent="0.2">
      <c r="A749" s="12"/>
      <c r="B749" s="3"/>
      <c r="C749" s="3"/>
      <c r="D749" s="8"/>
      <c r="E749" s="7"/>
      <c r="F749" s="3"/>
      <c r="G749" s="21"/>
      <c r="H749" s="92" t="s">
        <v>97</v>
      </c>
      <c r="I749" s="6"/>
      <c r="J749" s="7"/>
      <c r="K749" s="27"/>
      <c r="L749" s="142"/>
      <c r="M749" s="8"/>
      <c r="N749" s="31" t="s">
        <v>6</v>
      </c>
      <c r="O749" s="44">
        <v>5531000</v>
      </c>
      <c r="P749" s="97">
        <f t="shared" si="952"/>
        <v>0</v>
      </c>
      <c r="Q749" s="193">
        <f t="shared" si="952"/>
        <v>0</v>
      </c>
      <c r="R749" s="194">
        <f t="shared" si="952"/>
        <v>0</v>
      </c>
      <c r="S749" s="97">
        <f t="shared" si="952"/>
        <v>8543000</v>
      </c>
      <c r="T749" s="97"/>
      <c r="U749" s="97">
        <f t="shared" si="953"/>
        <v>684000</v>
      </c>
      <c r="V749" s="97">
        <f t="shared" si="953"/>
        <v>300000</v>
      </c>
      <c r="W749" s="97">
        <f>W1393+W750+W1083+W1139+W1337</f>
        <v>299000</v>
      </c>
      <c r="X749" s="97">
        <f t="shared" si="926"/>
        <v>1283000</v>
      </c>
      <c r="Y749" s="97">
        <f t="shared" si="927"/>
        <v>15.018143509305865</v>
      </c>
      <c r="AA749" s="97">
        <f t="shared" si="954"/>
        <v>712000</v>
      </c>
      <c r="AB749" s="97">
        <f t="shared" si="954"/>
        <v>712000</v>
      </c>
      <c r="AC749" s="97">
        <f>AC1393+AC750+AC1083+AC1139+AC1337</f>
        <v>712000</v>
      </c>
      <c r="AD749" s="97">
        <f t="shared" si="928"/>
        <v>2136000</v>
      </c>
      <c r="AE749" s="97">
        <f t="shared" si="929"/>
        <v>25.002926372468689</v>
      </c>
      <c r="AG749" s="97">
        <f t="shared" si="930"/>
        <v>3419000</v>
      </c>
      <c r="AH749" s="97">
        <f t="shared" si="931"/>
        <v>40.021069881774551</v>
      </c>
      <c r="AJ749" s="97">
        <f t="shared" si="955"/>
        <v>940000</v>
      </c>
      <c r="AK749" s="97">
        <f t="shared" si="955"/>
        <v>940000</v>
      </c>
      <c r="AL749" s="97">
        <f>AL1393+AL750+AL1083+AL1139+AL1337</f>
        <v>940000</v>
      </c>
      <c r="AM749" s="97">
        <f t="shared" si="932"/>
        <v>2820000</v>
      </c>
      <c r="AN749" s="97">
        <f t="shared" si="933"/>
        <v>33.009481446798546</v>
      </c>
      <c r="AP749" s="97">
        <f t="shared" si="956"/>
        <v>769000</v>
      </c>
      <c r="AQ749" s="97">
        <f t="shared" si="956"/>
        <v>769000</v>
      </c>
      <c r="AR749" s="97">
        <f>AR1393+AR750+AR1083+AR1139+AR1337</f>
        <v>766000</v>
      </c>
      <c r="AS749" s="97">
        <f t="shared" si="934"/>
        <v>2304000</v>
      </c>
      <c r="AT749" s="97">
        <f t="shared" si="935"/>
        <v>26.9694486714269</v>
      </c>
      <c r="AV749" s="97">
        <f t="shared" si="936"/>
        <v>5124000</v>
      </c>
      <c r="AW749" s="97">
        <f t="shared" si="937"/>
        <v>59.978930118225449</v>
      </c>
      <c r="AY749" s="97">
        <f t="shared" si="938"/>
        <v>8543000</v>
      </c>
      <c r="AZ749" s="97">
        <f t="shared" si="939"/>
        <v>100</v>
      </c>
      <c r="BB749" s="44">
        <f t="shared" si="949"/>
        <v>0</v>
      </c>
      <c r="BC749" s="97">
        <f t="shared" si="950"/>
        <v>0</v>
      </c>
      <c r="BD749" s="97">
        <f t="shared" si="951"/>
        <v>8543000</v>
      </c>
      <c r="BE749" s="483"/>
      <c r="BF749" s="90">
        <f t="shared" si="904"/>
        <v>0</v>
      </c>
    </row>
    <row r="750" spans="1:58" ht="30" customHeight="1" x14ac:dyDescent="0.2">
      <c r="A750" s="12"/>
      <c r="B750" s="3"/>
      <c r="C750" s="3"/>
      <c r="D750" s="8"/>
      <c r="E750" s="7"/>
      <c r="F750" s="3"/>
      <c r="G750" s="4"/>
      <c r="H750" s="5"/>
      <c r="I750" s="23">
        <v>2</v>
      </c>
      <c r="J750" s="7"/>
      <c r="K750" s="27"/>
      <c r="L750" s="142"/>
      <c r="M750" s="8"/>
      <c r="N750" s="30" t="s">
        <v>126</v>
      </c>
      <c r="O750" s="46">
        <v>5531000</v>
      </c>
      <c r="P750" s="100">
        <f t="shared" si="952"/>
        <v>0</v>
      </c>
      <c r="Q750" s="202">
        <f t="shared" si="952"/>
        <v>0</v>
      </c>
      <c r="R750" s="203">
        <f t="shared" si="952"/>
        <v>0</v>
      </c>
      <c r="S750" s="100">
        <f t="shared" si="952"/>
        <v>8543000</v>
      </c>
      <c r="T750" s="100"/>
      <c r="U750" s="100">
        <f t="shared" si="953"/>
        <v>684000</v>
      </c>
      <c r="V750" s="100">
        <f t="shared" si="953"/>
        <v>300000</v>
      </c>
      <c r="W750" s="100">
        <f>W1394+W751+W1084+W1140+W1338</f>
        <v>299000</v>
      </c>
      <c r="X750" s="100">
        <f t="shared" si="926"/>
        <v>1283000</v>
      </c>
      <c r="Y750" s="100">
        <f t="shared" si="927"/>
        <v>15.018143509305865</v>
      </c>
      <c r="AA750" s="100">
        <f t="shared" si="954"/>
        <v>712000</v>
      </c>
      <c r="AB750" s="100">
        <f t="shared" si="954"/>
        <v>712000</v>
      </c>
      <c r="AC750" s="100">
        <f>AC1394+AC751+AC1084+AC1140+AC1338</f>
        <v>712000</v>
      </c>
      <c r="AD750" s="100">
        <f t="shared" si="928"/>
        <v>2136000</v>
      </c>
      <c r="AE750" s="100">
        <f t="shared" si="929"/>
        <v>25.002926372468689</v>
      </c>
      <c r="AG750" s="100">
        <f t="shared" si="930"/>
        <v>3419000</v>
      </c>
      <c r="AH750" s="100">
        <f t="shared" si="931"/>
        <v>40.021069881774551</v>
      </c>
      <c r="AJ750" s="100">
        <f t="shared" si="955"/>
        <v>940000</v>
      </c>
      <c r="AK750" s="100">
        <f t="shared" si="955"/>
        <v>940000</v>
      </c>
      <c r="AL750" s="100">
        <f>AL1394+AL751+AL1084+AL1140+AL1338</f>
        <v>940000</v>
      </c>
      <c r="AM750" s="100">
        <f t="shared" si="932"/>
        <v>2820000</v>
      </c>
      <c r="AN750" s="100">
        <f t="shared" si="933"/>
        <v>33.009481446798546</v>
      </c>
      <c r="AP750" s="100">
        <f t="shared" si="956"/>
        <v>769000</v>
      </c>
      <c r="AQ750" s="100">
        <f t="shared" si="956"/>
        <v>769000</v>
      </c>
      <c r="AR750" s="100">
        <f>AR1394+AR751+AR1084+AR1140+AR1338</f>
        <v>766000</v>
      </c>
      <c r="AS750" s="100">
        <f t="shared" si="934"/>
        <v>2304000</v>
      </c>
      <c r="AT750" s="100">
        <f t="shared" si="935"/>
        <v>26.9694486714269</v>
      </c>
      <c r="AV750" s="100">
        <f t="shared" si="936"/>
        <v>5124000</v>
      </c>
      <c r="AW750" s="100">
        <f t="shared" si="937"/>
        <v>59.978930118225449</v>
      </c>
      <c r="AY750" s="100">
        <f t="shared" si="938"/>
        <v>8543000</v>
      </c>
      <c r="AZ750" s="100">
        <f t="shared" si="939"/>
        <v>100</v>
      </c>
      <c r="BB750" s="46">
        <f t="shared" si="949"/>
        <v>0</v>
      </c>
      <c r="BC750" s="100">
        <f t="shared" si="950"/>
        <v>0</v>
      </c>
      <c r="BD750" s="100">
        <f t="shared" si="951"/>
        <v>8543000</v>
      </c>
      <c r="BE750" s="483"/>
      <c r="BF750" s="90">
        <f t="shared" si="904"/>
        <v>0</v>
      </c>
    </row>
    <row r="751" spans="1:58" ht="30" customHeight="1" x14ac:dyDescent="0.2">
      <c r="A751" s="12"/>
      <c r="B751" s="3"/>
      <c r="C751" s="3"/>
      <c r="D751" s="8"/>
      <c r="E751" s="7"/>
      <c r="F751" s="3"/>
      <c r="G751" s="4"/>
      <c r="H751" s="5"/>
      <c r="I751" s="6"/>
      <c r="J751" s="24" t="s">
        <v>69</v>
      </c>
      <c r="K751" s="27"/>
      <c r="L751" s="142"/>
      <c r="M751" s="8"/>
      <c r="N751" s="31" t="s">
        <v>16</v>
      </c>
      <c r="O751" s="44">
        <v>5531000</v>
      </c>
      <c r="P751" s="97">
        <f t="shared" si="952"/>
        <v>0</v>
      </c>
      <c r="Q751" s="193">
        <f t="shared" si="952"/>
        <v>0</v>
      </c>
      <c r="R751" s="194">
        <f t="shared" si="952"/>
        <v>0</v>
      </c>
      <c r="S751" s="97">
        <f t="shared" si="952"/>
        <v>8543000</v>
      </c>
      <c r="T751" s="97"/>
      <c r="U751" s="97">
        <f t="shared" si="952"/>
        <v>684000</v>
      </c>
      <c r="V751" s="97">
        <f t="shared" si="952"/>
        <v>300000</v>
      </c>
      <c r="W751" s="97">
        <f t="shared" si="952"/>
        <v>299000</v>
      </c>
      <c r="X751" s="97">
        <f t="shared" si="926"/>
        <v>1283000</v>
      </c>
      <c r="Y751" s="97">
        <f t="shared" si="927"/>
        <v>15.018143509305865</v>
      </c>
      <c r="AA751" s="97">
        <f t="shared" si="954"/>
        <v>712000</v>
      </c>
      <c r="AB751" s="97">
        <f t="shared" si="954"/>
        <v>712000</v>
      </c>
      <c r="AC751" s="97">
        <f t="shared" si="954"/>
        <v>712000</v>
      </c>
      <c r="AD751" s="97">
        <f t="shared" si="928"/>
        <v>2136000</v>
      </c>
      <c r="AE751" s="97">
        <f t="shared" si="929"/>
        <v>25.002926372468689</v>
      </c>
      <c r="AG751" s="97">
        <f t="shared" si="930"/>
        <v>3419000</v>
      </c>
      <c r="AH751" s="97">
        <f t="shared" si="931"/>
        <v>40.021069881774551</v>
      </c>
      <c r="AJ751" s="97">
        <f t="shared" si="955"/>
        <v>940000</v>
      </c>
      <c r="AK751" s="97">
        <f t="shared" si="955"/>
        <v>940000</v>
      </c>
      <c r="AL751" s="97">
        <f t="shared" si="955"/>
        <v>940000</v>
      </c>
      <c r="AM751" s="97">
        <f t="shared" si="932"/>
        <v>2820000</v>
      </c>
      <c r="AN751" s="97">
        <f t="shared" si="933"/>
        <v>33.009481446798546</v>
      </c>
      <c r="AP751" s="97">
        <f t="shared" si="956"/>
        <v>769000</v>
      </c>
      <c r="AQ751" s="97">
        <f t="shared" si="956"/>
        <v>769000</v>
      </c>
      <c r="AR751" s="97">
        <f t="shared" si="956"/>
        <v>766000</v>
      </c>
      <c r="AS751" s="97">
        <f t="shared" si="934"/>
        <v>2304000</v>
      </c>
      <c r="AT751" s="97">
        <f t="shared" si="935"/>
        <v>26.9694486714269</v>
      </c>
      <c r="AV751" s="97">
        <f t="shared" si="936"/>
        <v>5124000</v>
      </c>
      <c r="AW751" s="97">
        <f t="shared" si="937"/>
        <v>59.978930118225449</v>
      </c>
      <c r="AY751" s="97">
        <f t="shared" si="938"/>
        <v>8543000</v>
      </c>
      <c r="AZ751" s="97">
        <f t="shared" si="939"/>
        <v>100</v>
      </c>
      <c r="BB751" s="44">
        <f>S751-AY751</f>
        <v>0</v>
      </c>
      <c r="BC751" s="97">
        <f>BB751/(S751/100)</f>
        <v>0</v>
      </c>
      <c r="BD751" s="97">
        <f>S751-BB751</f>
        <v>8543000</v>
      </c>
      <c r="BE751" s="483"/>
      <c r="BF751" s="90">
        <f t="shared" si="904"/>
        <v>0</v>
      </c>
    </row>
    <row r="752" spans="1:58" ht="30" customHeight="1" x14ac:dyDescent="0.2">
      <c r="A752" s="12"/>
      <c r="B752" s="3"/>
      <c r="C752" s="3"/>
      <c r="D752" s="8"/>
      <c r="E752" s="7"/>
      <c r="F752" s="3"/>
      <c r="G752" s="4"/>
      <c r="H752" s="5"/>
      <c r="I752" s="6"/>
      <c r="J752" s="7"/>
      <c r="K752" s="59">
        <v>5</v>
      </c>
      <c r="L752" s="142"/>
      <c r="M752" s="8"/>
      <c r="N752" s="41" t="s">
        <v>19</v>
      </c>
      <c r="O752" s="45">
        <v>5531000</v>
      </c>
      <c r="P752" s="98"/>
      <c r="Q752" s="98"/>
      <c r="R752" s="98"/>
      <c r="S752" s="98">
        <v>8543000</v>
      </c>
      <c r="T752" s="98"/>
      <c r="U752" s="98">
        <v>684000</v>
      </c>
      <c r="V752" s="98">
        <v>300000</v>
      </c>
      <c r="W752" s="98">
        <v>299000</v>
      </c>
      <c r="X752" s="98">
        <f t="shared" si="926"/>
        <v>1283000</v>
      </c>
      <c r="Y752" s="98">
        <f t="shared" si="927"/>
        <v>15.018143509305865</v>
      </c>
      <c r="AA752" s="98">
        <v>712000</v>
      </c>
      <c r="AB752" s="98">
        <v>712000</v>
      </c>
      <c r="AC752" s="98">
        <v>712000</v>
      </c>
      <c r="AD752" s="98">
        <f t="shared" si="928"/>
        <v>2136000</v>
      </c>
      <c r="AE752" s="98">
        <f t="shared" si="929"/>
        <v>25.002926372468689</v>
      </c>
      <c r="AG752" s="98">
        <f t="shared" si="930"/>
        <v>3419000</v>
      </c>
      <c r="AH752" s="98">
        <f t="shared" si="931"/>
        <v>40.021069881774551</v>
      </c>
      <c r="AJ752" s="98">
        <v>940000</v>
      </c>
      <c r="AK752" s="98">
        <v>940000</v>
      </c>
      <c r="AL752" s="98">
        <v>940000</v>
      </c>
      <c r="AM752" s="98">
        <f t="shared" si="932"/>
        <v>2820000</v>
      </c>
      <c r="AN752" s="98">
        <f t="shared" si="933"/>
        <v>33.009481446798546</v>
      </c>
      <c r="AP752" s="98">
        <v>769000</v>
      </c>
      <c r="AQ752" s="98">
        <v>769000</v>
      </c>
      <c r="AR752" s="98">
        <v>766000</v>
      </c>
      <c r="AS752" s="98">
        <f t="shared" si="934"/>
        <v>2304000</v>
      </c>
      <c r="AT752" s="98">
        <f t="shared" si="935"/>
        <v>26.9694486714269</v>
      </c>
      <c r="AV752" s="98">
        <f t="shared" si="936"/>
        <v>5124000</v>
      </c>
      <c r="AW752" s="98">
        <f t="shared" si="937"/>
        <v>59.978930118225449</v>
      </c>
      <c r="AY752" s="98">
        <f t="shared" si="938"/>
        <v>8543000</v>
      </c>
      <c r="AZ752" s="98">
        <f t="shared" si="939"/>
        <v>100</v>
      </c>
      <c r="BB752" s="98">
        <f>S752-AY752</f>
        <v>0</v>
      </c>
      <c r="BC752" s="98">
        <f>BB752/(S752/100)</f>
        <v>0</v>
      </c>
      <c r="BD752" s="98">
        <f>S752-BB752</f>
        <v>8543000</v>
      </c>
      <c r="BE752" s="483"/>
      <c r="BF752" s="90">
        <f t="shared" si="904"/>
        <v>0</v>
      </c>
    </row>
    <row r="753" spans="1:58" ht="30" hidden="1" customHeight="1" x14ac:dyDescent="0.2">
      <c r="A753" s="12"/>
      <c r="B753" s="3"/>
      <c r="C753" s="3"/>
      <c r="D753" s="8"/>
      <c r="E753" s="1" t="s">
        <v>75</v>
      </c>
      <c r="F753" s="3"/>
      <c r="G753" s="4"/>
      <c r="H753" s="5"/>
      <c r="I753" s="6"/>
      <c r="J753" s="7"/>
      <c r="K753" s="27"/>
      <c r="L753" s="142"/>
      <c r="M753" s="8"/>
      <c r="N753" s="40" t="s">
        <v>45</v>
      </c>
      <c r="O753" s="43">
        <v>450000</v>
      </c>
      <c r="P753" s="43">
        <f t="shared" ref="P753:S757" si="957">P754</f>
        <v>0</v>
      </c>
      <c r="Q753" s="50">
        <f t="shared" si="957"/>
        <v>0</v>
      </c>
      <c r="R753" s="192">
        <f t="shared" si="957"/>
        <v>0</v>
      </c>
      <c r="S753" s="43">
        <f t="shared" si="957"/>
        <v>0</v>
      </c>
      <c r="T753" s="43"/>
      <c r="U753" s="43">
        <f t="shared" ref="U753:V757" si="958">U754</f>
        <v>0</v>
      </c>
      <c r="V753" s="43">
        <f t="shared" si="958"/>
        <v>0</v>
      </c>
      <c r="W753" s="43">
        <f>W1397+W754+W1087+W1143+W1341</f>
        <v>0</v>
      </c>
      <c r="X753" s="43">
        <f t="shared" si="926"/>
        <v>0</v>
      </c>
      <c r="Y753" s="43" t="e">
        <f t="shared" si="927"/>
        <v>#DIV/0!</v>
      </c>
      <c r="AA753" s="43">
        <f t="shared" ref="AA753:AB757" si="959">AA754</f>
        <v>0</v>
      </c>
      <c r="AB753" s="43">
        <f t="shared" si="959"/>
        <v>0</v>
      </c>
      <c r="AC753" s="43">
        <f>AC1397+AC754+AC1087+AC1143+AC1341</f>
        <v>0</v>
      </c>
      <c r="AD753" s="43">
        <f t="shared" si="928"/>
        <v>0</v>
      </c>
      <c r="AE753" s="43" t="e">
        <f t="shared" si="929"/>
        <v>#DIV/0!</v>
      </c>
      <c r="AG753" s="43">
        <f t="shared" si="930"/>
        <v>0</v>
      </c>
      <c r="AH753" s="43" t="e">
        <f t="shared" si="931"/>
        <v>#DIV/0!</v>
      </c>
      <c r="AJ753" s="43">
        <f t="shared" ref="AJ753:AK757" si="960">AJ754</f>
        <v>0</v>
      </c>
      <c r="AK753" s="43">
        <f t="shared" si="960"/>
        <v>0</v>
      </c>
      <c r="AL753" s="43">
        <f>AL1397+AL754+AL1087+AL1143+AL1341</f>
        <v>0</v>
      </c>
      <c r="AM753" s="43">
        <f t="shared" si="932"/>
        <v>0</v>
      </c>
      <c r="AN753" s="43" t="e">
        <f t="shared" si="933"/>
        <v>#DIV/0!</v>
      </c>
      <c r="AP753" s="43">
        <f t="shared" ref="AP753:AQ757" si="961">AP754</f>
        <v>0</v>
      </c>
      <c r="AQ753" s="43">
        <f t="shared" si="961"/>
        <v>0</v>
      </c>
      <c r="AR753" s="43">
        <f>AR1397+AR754+AR1087+AR1143+AR1341</f>
        <v>0</v>
      </c>
      <c r="AS753" s="43">
        <f t="shared" si="934"/>
        <v>0</v>
      </c>
      <c r="AT753" s="43" t="e">
        <f t="shared" si="935"/>
        <v>#DIV/0!</v>
      </c>
      <c r="AV753" s="43">
        <f t="shared" si="936"/>
        <v>0</v>
      </c>
      <c r="AW753" s="43" t="e">
        <f t="shared" si="937"/>
        <v>#DIV/0!</v>
      </c>
      <c r="AY753" s="43">
        <f t="shared" si="938"/>
        <v>0</v>
      </c>
      <c r="AZ753" s="43" t="e">
        <f t="shared" si="939"/>
        <v>#DIV/0!</v>
      </c>
      <c r="BB753" s="43">
        <f t="shared" si="949"/>
        <v>0</v>
      </c>
      <c r="BC753" s="43" t="e">
        <f t="shared" si="950"/>
        <v>#DIV/0!</v>
      </c>
      <c r="BD753" s="43">
        <f t="shared" si="951"/>
        <v>0</v>
      </c>
      <c r="BE753" s="483"/>
      <c r="BF753" s="90">
        <f t="shared" si="904"/>
        <v>0</v>
      </c>
    </row>
    <row r="754" spans="1:58" ht="30" hidden="1" customHeight="1" x14ac:dyDescent="0.2">
      <c r="A754" s="12"/>
      <c r="B754" s="3"/>
      <c r="C754" s="3"/>
      <c r="D754" s="8"/>
      <c r="E754" s="7"/>
      <c r="F754" s="17">
        <v>2</v>
      </c>
      <c r="G754" s="4"/>
      <c r="H754" s="5"/>
      <c r="I754" s="6"/>
      <c r="J754" s="7"/>
      <c r="K754" s="27"/>
      <c r="L754" s="142"/>
      <c r="M754" s="8"/>
      <c r="N754" s="31" t="s">
        <v>46</v>
      </c>
      <c r="O754" s="44">
        <v>450000</v>
      </c>
      <c r="P754" s="44">
        <f t="shared" si="957"/>
        <v>0</v>
      </c>
      <c r="Q754" s="193">
        <f t="shared" si="957"/>
        <v>0</v>
      </c>
      <c r="R754" s="194">
        <f t="shared" si="957"/>
        <v>0</v>
      </c>
      <c r="S754" s="44">
        <f t="shared" si="957"/>
        <v>0</v>
      </c>
      <c r="T754" s="44"/>
      <c r="U754" s="44">
        <f t="shared" si="958"/>
        <v>0</v>
      </c>
      <c r="V754" s="44">
        <f t="shared" si="958"/>
        <v>0</v>
      </c>
      <c r="W754" s="44">
        <f>W1398+W755+W1088+W1144+W1342</f>
        <v>0</v>
      </c>
      <c r="X754" s="44">
        <f t="shared" si="926"/>
        <v>0</v>
      </c>
      <c r="Y754" s="44" t="e">
        <f t="shared" si="927"/>
        <v>#DIV/0!</v>
      </c>
      <c r="AA754" s="44">
        <f t="shared" si="959"/>
        <v>0</v>
      </c>
      <c r="AB754" s="44">
        <f t="shared" si="959"/>
        <v>0</v>
      </c>
      <c r="AC754" s="44">
        <f>AC1398+AC755+AC1088+AC1144+AC1342</f>
        <v>0</v>
      </c>
      <c r="AD754" s="44">
        <f t="shared" si="928"/>
        <v>0</v>
      </c>
      <c r="AE754" s="44" t="e">
        <f t="shared" si="929"/>
        <v>#DIV/0!</v>
      </c>
      <c r="AG754" s="44">
        <f t="shared" si="930"/>
        <v>0</v>
      </c>
      <c r="AH754" s="44" t="e">
        <f t="shared" si="931"/>
        <v>#DIV/0!</v>
      </c>
      <c r="AJ754" s="44">
        <f t="shared" si="960"/>
        <v>0</v>
      </c>
      <c r="AK754" s="44">
        <f t="shared" si="960"/>
        <v>0</v>
      </c>
      <c r="AL754" s="44">
        <f>AL1398+AL755+AL1088+AL1144+AL1342</f>
        <v>0</v>
      </c>
      <c r="AM754" s="44">
        <f t="shared" si="932"/>
        <v>0</v>
      </c>
      <c r="AN754" s="44" t="e">
        <f t="shared" si="933"/>
        <v>#DIV/0!</v>
      </c>
      <c r="AP754" s="44">
        <f t="shared" si="961"/>
        <v>0</v>
      </c>
      <c r="AQ754" s="44">
        <f t="shared" si="961"/>
        <v>0</v>
      </c>
      <c r="AR754" s="44">
        <f>AR1398+AR755+AR1088+AR1144+AR1342</f>
        <v>0</v>
      </c>
      <c r="AS754" s="44">
        <f t="shared" si="934"/>
        <v>0</v>
      </c>
      <c r="AT754" s="44" t="e">
        <f t="shared" si="935"/>
        <v>#DIV/0!</v>
      </c>
      <c r="AV754" s="44">
        <f t="shared" si="936"/>
        <v>0</v>
      </c>
      <c r="AW754" s="44" t="e">
        <f t="shared" si="937"/>
        <v>#DIV/0!</v>
      </c>
      <c r="AY754" s="44">
        <f t="shared" si="938"/>
        <v>0</v>
      </c>
      <c r="AZ754" s="44" t="e">
        <f t="shared" si="939"/>
        <v>#DIV/0!</v>
      </c>
      <c r="BB754" s="44">
        <f t="shared" si="949"/>
        <v>0</v>
      </c>
      <c r="BC754" s="44" t="e">
        <f t="shared" si="950"/>
        <v>#DIV/0!</v>
      </c>
      <c r="BD754" s="44">
        <f t="shared" si="951"/>
        <v>0</v>
      </c>
      <c r="BE754" s="483"/>
      <c r="BF754" s="90">
        <f t="shared" si="904"/>
        <v>0</v>
      </c>
    </row>
    <row r="755" spans="1:58" ht="30" hidden="1" customHeight="1" x14ac:dyDescent="0.2">
      <c r="A755" s="12"/>
      <c r="B755" s="3"/>
      <c r="C755" s="3"/>
      <c r="D755" s="8"/>
      <c r="E755" s="7"/>
      <c r="F755" s="3"/>
      <c r="G755" s="21">
        <v>0</v>
      </c>
      <c r="H755" s="22"/>
      <c r="I755" s="6"/>
      <c r="J755" s="7"/>
      <c r="K755" s="27"/>
      <c r="L755" s="142"/>
      <c r="M755" s="8"/>
      <c r="N755" s="31" t="s">
        <v>46</v>
      </c>
      <c r="O755" s="44">
        <v>450000</v>
      </c>
      <c r="P755" s="44">
        <f t="shared" si="957"/>
        <v>0</v>
      </c>
      <c r="Q755" s="193">
        <f t="shared" si="957"/>
        <v>0</v>
      </c>
      <c r="R755" s="194">
        <f t="shared" si="957"/>
        <v>0</v>
      </c>
      <c r="S755" s="44">
        <f t="shared" si="957"/>
        <v>0</v>
      </c>
      <c r="T755" s="44"/>
      <c r="U755" s="44">
        <f t="shared" si="958"/>
        <v>0</v>
      </c>
      <c r="V755" s="44">
        <f t="shared" si="958"/>
        <v>0</v>
      </c>
      <c r="W755" s="44">
        <f>W1399+W756+W1089+W1145+W1343</f>
        <v>0</v>
      </c>
      <c r="X755" s="44">
        <f t="shared" si="926"/>
        <v>0</v>
      </c>
      <c r="Y755" s="44" t="e">
        <f t="shared" si="927"/>
        <v>#DIV/0!</v>
      </c>
      <c r="AA755" s="44">
        <f t="shared" si="959"/>
        <v>0</v>
      </c>
      <c r="AB755" s="44">
        <f t="shared" si="959"/>
        <v>0</v>
      </c>
      <c r="AC755" s="44">
        <f>AC1399+AC756+AC1089+AC1145+AC1343</f>
        <v>0</v>
      </c>
      <c r="AD755" s="44">
        <f t="shared" si="928"/>
        <v>0</v>
      </c>
      <c r="AE755" s="44" t="e">
        <f t="shared" si="929"/>
        <v>#DIV/0!</v>
      </c>
      <c r="AG755" s="44">
        <f t="shared" si="930"/>
        <v>0</v>
      </c>
      <c r="AH755" s="44" t="e">
        <f t="shared" si="931"/>
        <v>#DIV/0!</v>
      </c>
      <c r="AJ755" s="44">
        <f t="shared" si="960"/>
        <v>0</v>
      </c>
      <c r="AK755" s="44">
        <f t="shared" si="960"/>
        <v>0</v>
      </c>
      <c r="AL755" s="44">
        <f>AL1399+AL756+AL1089+AL1145+AL1343</f>
        <v>0</v>
      </c>
      <c r="AM755" s="44">
        <f t="shared" si="932"/>
        <v>0</v>
      </c>
      <c r="AN755" s="44" t="e">
        <f t="shared" si="933"/>
        <v>#DIV/0!</v>
      </c>
      <c r="AP755" s="44">
        <f t="shared" si="961"/>
        <v>0</v>
      </c>
      <c r="AQ755" s="44">
        <f t="shared" si="961"/>
        <v>0</v>
      </c>
      <c r="AR755" s="44">
        <f>AR1399+AR756+AR1089+AR1145+AR1343</f>
        <v>0</v>
      </c>
      <c r="AS755" s="44">
        <f t="shared" si="934"/>
        <v>0</v>
      </c>
      <c r="AT755" s="44" t="e">
        <f t="shared" si="935"/>
        <v>#DIV/0!</v>
      </c>
      <c r="AV755" s="44">
        <f t="shared" si="936"/>
        <v>0</v>
      </c>
      <c r="AW755" s="44" t="e">
        <f t="shared" si="937"/>
        <v>#DIV/0!</v>
      </c>
      <c r="AY755" s="44">
        <f t="shared" si="938"/>
        <v>0</v>
      </c>
      <c r="AZ755" s="44" t="e">
        <f t="shared" si="939"/>
        <v>#DIV/0!</v>
      </c>
      <c r="BB755" s="44">
        <f t="shared" si="949"/>
        <v>0</v>
      </c>
      <c r="BC755" s="44" t="e">
        <f t="shared" si="950"/>
        <v>#DIV/0!</v>
      </c>
      <c r="BD755" s="44">
        <f t="shared" si="951"/>
        <v>0</v>
      </c>
      <c r="BE755" s="483"/>
      <c r="BF755" s="90">
        <f t="shared" si="904"/>
        <v>0</v>
      </c>
    </row>
    <row r="756" spans="1:58" ht="30" hidden="1" customHeight="1" x14ac:dyDescent="0.2">
      <c r="A756" s="12"/>
      <c r="B756" s="3"/>
      <c r="C756" s="3"/>
      <c r="D756" s="8"/>
      <c r="E756" s="7"/>
      <c r="F756" s="3"/>
      <c r="G756" s="21"/>
      <c r="H756" s="92" t="s">
        <v>97</v>
      </c>
      <c r="I756" s="6"/>
      <c r="J756" s="7"/>
      <c r="K756" s="27"/>
      <c r="L756" s="142"/>
      <c r="M756" s="8"/>
      <c r="N756" s="31" t="s">
        <v>46</v>
      </c>
      <c r="O756" s="44">
        <v>450000</v>
      </c>
      <c r="P756" s="44">
        <f t="shared" si="957"/>
        <v>0</v>
      </c>
      <c r="Q756" s="193">
        <f t="shared" si="957"/>
        <v>0</v>
      </c>
      <c r="R756" s="194">
        <f t="shared" si="957"/>
        <v>0</v>
      </c>
      <c r="S756" s="44">
        <f t="shared" si="957"/>
        <v>0</v>
      </c>
      <c r="T756" s="44"/>
      <c r="U756" s="44">
        <f t="shared" si="958"/>
        <v>0</v>
      </c>
      <c r="V756" s="44">
        <f t="shared" si="958"/>
        <v>0</v>
      </c>
      <c r="W756" s="44">
        <f>W1400+W757+W1090+W1146+W1344</f>
        <v>0</v>
      </c>
      <c r="X756" s="44">
        <f t="shared" si="926"/>
        <v>0</v>
      </c>
      <c r="Y756" s="44" t="e">
        <f t="shared" si="927"/>
        <v>#DIV/0!</v>
      </c>
      <c r="AA756" s="44">
        <f t="shared" si="959"/>
        <v>0</v>
      </c>
      <c r="AB756" s="44">
        <f t="shared" si="959"/>
        <v>0</v>
      </c>
      <c r="AC756" s="44">
        <f>AC1400+AC757+AC1090+AC1146+AC1344</f>
        <v>0</v>
      </c>
      <c r="AD756" s="44">
        <f t="shared" si="928"/>
        <v>0</v>
      </c>
      <c r="AE756" s="44" t="e">
        <f t="shared" si="929"/>
        <v>#DIV/0!</v>
      </c>
      <c r="AG756" s="44">
        <f t="shared" si="930"/>
        <v>0</v>
      </c>
      <c r="AH756" s="44" t="e">
        <f t="shared" si="931"/>
        <v>#DIV/0!</v>
      </c>
      <c r="AJ756" s="44">
        <f t="shared" si="960"/>
        <v>0</v>
      </c>
      <c r="AK756" s="44">
        <f t="shared" si="960"/>
        <v>0</v>
      </c>
      <c r="AL756" s="44">
        <f>AL1400+AL757+AL1090+AL1146+AL1344</f>
        <v>0</v>
      </c>
      <c r="AM756" s="44">
        <f t="shared" si="932"/>
        <v>0</v>
      </c>
      <c r="AN756" s="44" t="e">
        <f t="shared" si="933"/>
        <v>#DIV/0!</v>
      </c>
      <c r="AP756" s="44">
        <f t="shared" si="961"/>
        <v>0</v>
      </c>
      <c r="AQ756" s="44">
        <f t="shared" si="961"/>
        <v>0</v>
      </c>
      <c r="AR756" s="44">
        <f>AR1400+AR757+AR1090+AR1146+AR1344</f>
        <v>0</v>
      </c>
      <c r="AS756" s="44">
        <f t="shared" si="934"/>
        <v>0</v>
      </c>
      <c r="AT756" s="44" t="e">
        <f t="shared" si="935"/>
        <v>#DIV/0!</v>
      </c>
      <c r="AV756" s="44">
        <f t="shared" si="936"/>
        <v>0</v>
      </c>
      <c r="AW756" s="44" t="e">
        <f t="shared" si="937"/>
        <v>#DIV/0!</v>
      </c>
      <c r="AY756" s="44">
        <f t="shared" si="938"/>
        <v>0</v>
      </c>
      <c r="AZ756" s="44" t="e">
        <f t="shared" si="939"/>
        <v>#DIV/0!</v>
      </c>
      <c r="BB756" s="44">
        <f t="shared" si="949"/>
        <v>0</v>
      </c>
      <c r="BC756" s="44" t="e">
        <f t="shared" si="950"/>
        <v>#DIV/0!</v>
      </c>
      <c r="BD756" s="44">
        <f t="shared" si="951"/>
        <v>0</v>
      </c>
      <c r="BE756" s="483"/>
      <c r="BF756" s="90">
        <f t="shared" si="904"/>
        <v>0</v>
      </c>
    </row>
    <row r="757" spans="1:58" ht="30" hidden="1" customHeight="1" x14ac:dyDescent="0.2">
      <c r="A757" s="12"/>
      <c r="B757" s="3"/>
      <c r="C757" s="3"/>
      <c r="D757" s="8"/>
      <c r="E757" s="7"/>
      <c r="F757" s="3"/>
      <c r="G757" s="4"/>
      <c r="H757" s="5"/>
      <c r="I757" s="23">
        <v>2</v>
      </c>
      <c r="J757" s="7"/>
      <c r="K757" s="27"/>
      <c r="L757" s="142"/>
      <c r="M757" s="8"/>
      <c r="N757" s="30" t="s">
        <v>126</v>
      </c>
      <c r="O757" s="46">
        <v>450000</v>
      </c>
      <c r="P757" s="46">
        <f t="shared" si="957"/>
        <v>0</v>
      </c>
      <c r="Q757" s="202">
        <f t="shared" si="957"/>
        <v>0</v>
      </c>
      <c r="R757" s="203">
        <f t="shared" si="957"/>
        <v>0</v>
      </c>
      <c r="S757" s="46">
        <f t="shared" si="957"/>
        <v>0</v>
      </c>
      <c r="T757" s="46"/>
      <c r="U757" s="46">
        <f t="shared" si="958"/>
        <v>0</v>
      </c>
      <c r="V757" s="46">
        <f t="shared" si="958"/>
        <v>0</v>
      </c>
      <c r="W757" s="46">
        <f>W1401+W758+W1091+W1147+W1345</f>
        <v>0</v>
      </c>
      <c r="X757" s="46">
        <f t="shared" si="926"/>
        <v>0</v>
      </c>
      <c r="Y757" s="46" t="e">
        <f t="shared" si="927"/>
        <v>#DIV/0!</v>
      </c>
      <c r="AA757" s="46">
        <f t="shared" si="959"/>
        <v>0</v>
      </c>
      <c r="AB757" s="46">
        <f t="shared" si="959"/>
        <v>0</v>
      </c>
      <c r="AC757" s="46">
        <f>AC1401+AC758+AC1091+AC1147+AC1345</f>
        <v>0</v>
      </c>
      <c r="AD757" s="46">
        <f t="shared" si="928"/>
        <v>0</v>
      </c>
      <c r="AE757" s="46" t="e">
        <f t="shared" si="929"/>
        <v>#DIV/0!</v>
      </c>
      <c r="AG757" s="46">
        <f t="shared" si="930"/>
        <v>0</v>
      </c>
      <c r="AH757" s="46" t="e">
        <f t="shared" si="931"/>
        <v>#DIV/0!</v>
      </c>
      <c r="AJ757" s="46">
        <f t="shared" si="960"/>
        <v>0</v>
      </c>
      <c r="AK757" s="46">
        <f t="shared" si="960"/>
        <v>0</v>
      </c>
      <c r="AL757" s="46">
        <f>AL1401+AL758+AL1091+AL1147+AL1345</f>
        <v>0</v>
      </c>
      <c r="AM757" s="46">
        <f t="shared" si="932"/>
        <v>0</v>
      </c>
      <c r="AN757" s="46" t="e">
        <f t="shared" si="933"/>
        <v>#DIV/0!</v>
      </c>
      <c r="AP757" s="46">
        <f t="shared" si="961"/>
        <v>0</v>
      </c>
      <c r="AQ757" s="46">
        <f t="shared" si="961"/>
        <v>0</v>
      </c>
      <c r="AR757" s="46">
        <f>AR1401+AR758+AR1091+AR1147+AR1345</f>
        <v>0</v>
      </c>
      <c r="AS757" s="46">
        <f t="shared" si="934"/>
        <v>0</v>
      </c>
      <c r="AT757" s="46" t="e">
        <f t="shared" si="935"/>
        <v>#DIV/0!</v>
      </c>
      <c r="AV757" s="46">
        <f t="shared" si="936"/>
        <v>0</v>
      </c>
      <c r="AW757" s="46" t="e">
        <f t="shared" si="937"/>
        <v>#DIV/0!</v>
      </c>
      <c r="AY757" s="46">
        <f t="shared" si="938"/>
        <v>0</v>
      </c>
      <c r="AZ757" s="46" t="e">
        <f t="shared" si="939"/>
        <v>#DIV/0!</v>
      </c>
      <c r="BB757" s="46">
        <f t="shared" si="949"/>
        <v>0</v>
      </c>
      <c r="BC757" s="46" t="e">
        <f t="shared" si="950"/>
        <v>#DIV/0!</v>
      </c>
      <c r="BD757" s="46">
        <f t="shared" si="951"/>
        <v>0</v>
      </c>
      <c r="BE757" s="483"/>
      <c r="BF757" s="90">
        <f t="shared" si="904"/>
        <v>0</v>
      </c>
    </row>
    <row r="758" spans="1:58" ht="30" hidden="1" customHeight="1" x14ac:dyDescent="0.2">
      <c r="A758" s="12"/>
      <c r="B758" s="3"/>
      <c r="C758" s="3"/>
      <c r="D758" s="8"/>
      <c r="E758" s="7"/>
      <c r="F758" s="3"/>
      <c r="G758" s="4"/>
      <c r="H758" s="5"/>
      <c r="I758" s="6"/>
      <c r="J758" s="24" t="s">
        <v>76</v>
      </c>
      <c r="K758" s="27"/>
      <c r="L758" s="142"/>
      <c r="M758" s="8"/>
      <c r="N758" s="31" t="s">
        <v>20</v>
      </c>
      <c r="O758" s="44">
        <v>450000</v>
      </c>
      <c r="P758" s="44">
        <f>P759</f>
        <v>0</v>
      </c>
      <c r="Q758" s="193">
        <f>Q759</f>
        <v>0</v>
      </c>
      <c r="R758" s="194">
        <f>R759</f>
        <v>0</v>
      </c>
      <c r="S758" s="44">
        <f>S759</f>
        <v>0</v>
      </c>
      <c r="T758" s="44"/>
      <c r="U758" s="44">
        <f>U759</f>
        <v>0</v>
      </c>
      <c r="V758" s="44">
        <f>V759</f>
        <v>0</v>
      </c>
      <c r="W758" s="44">
        <f>W759</f>
        <v>0</v>
      </c>
      <c r="X758" s="44">
        <f t="shared" si="926"/>
        <v>0</v>
      </c>
      <c r="Y758" s="44" t="e">
        <f t="shared" si="927"/>
        <v>#DIV/0!</v>
      </c>
      <c r="AA758" s="44">
        <f>AA759</f>
        <v>0</v>
      </c>
      <c r="AB758" s="44">
        <f>AB759</f>
        <v>0</v>
      </c>
      <c r="AC758" s="44">
        <f>AC759</f>
        <v>0</v>
      </c>
      <c r="AD758" s="44">
        <f t="shared" si="928"/>
        <v>0</v>
      </c>
      <c r="AE758" s="44" t="e">
        <f t="shared" si="929"/>
        <v>#DIV/0!</v>
      </c>
      <c r="AG758" s="44">
        <f t="shared" si="930"/>
        <v>0</v>
      </c>
      <c r="AH758" s="44" t="e">
        <f t="shared" si="931"/>
        <v>#DIV/0!</v>
      </c>
      <c r="AJ758" s="44">
        <f>AJ759</f>
        <v>0</v>
      </c>
      <c r="AK758" s="44">
        <f>AK759</f>
        <v>0</v>
      </c>
      <c r="AL758" s="44">
        <f>AL759</f>
        <v>0</v>
      </c>
      <c r="AM758" s="44">
        <f t="shared" si="932"/>
        <v>0</v>
      </c>
      <c r="AN758" s="44" t="e">
        <f t="shared" si="933"/>
        <v>#DIV/0!</v>
      </c>
      <c r="AP758" s="44">
        <f>AP759</f>
        <v>0</v>
      </c>
      <c r="AQ758" s="44">
        <f>AQ759</f>
        <v>0</v>
      </c>
      <c r="AR758" s="44">
        <f>AR759</f>
        <v>0</v>
      </c>
      <c r="AS758" s="44">
        <f t="shared" si="934"/>
        <v>0</v>
      </c>
      <c r="AT758" s="44" t="e">
        <f t="shared" si="935"/>
        <v>#DIV/0!</v>
      </c>
      <c r="AV758" s="44">
        <f t="shared" si="936"/>
        <v>0</v>
      </c>
      <c r="AW758" s="44" t="e">
        <f t="shared" si="937"/>
        <v>#DIV/0!</v>
      </c>
      <c r="AY758" s="44">
        <f t="shared" si="938"/>
        <v>0</v>
      </c>
      <c r="AZ758" s="44" t="e">
        <f t="shared" si="939"/>
        <v>#DIV/0!</v>
      </c>
      <c r="BB758" s="44">
        <f>S758-AY758</f>
        <v>0</v>
      </c>
      <c r="BC758" s="44" t="e">
        <f>BB758/(S758/100)</f>
        <v>#DIV/0!</v>
      </c>
      <c r="BD758" s="44">
        <f>S758-BB758</f>
        <v>0</v>
      </c>
      <c r="BE758" s="483"/>
      <c r="BF758" s="90">
        <f t="shared" si="904"/>
        <v>0</v>
      </c>
    </row>
    <row r="759" spans="1:58" ht="30" hidden="1" customHeight="1" x14ac:dyDescent="0.2">
      <c r="A759" s="12"/>
      <c r="B759" s="3"/>
      <c r="C759" s="3"/>
      <c r="D759" s="8"/>
      <c r="E759" s="7"/>
      <c r="F759" s="3"/>
      <c r="G759" s="4"/>
      <c r="H759" s="5"/>
      <c r="I759" s="6"/>
      <c r="J759" s="7"/>
      <c r="K759" s="59">
        <v>1</v>
      </c>
      <c r="L759" s="142"/>
      <c r="M759" s="8"/>
      <c r="N759" s="41" t="s">
        <v>21</v>
      </c>
      <c r="O759" s="45">
        <v>450000</v>
      </c>
      <c r="P759" s="45"/>
      <c r="Q759" s="45"/>
      <c r="R759" s="45"/>
      <c r="S759" s="45"/>
      <c r="T759" s="45"/>
      <c r="U759" s="45"/>
      <c r="V759" s="45"/>
      <c r="W759" s="45"/>
      <c r="X759" s="45">
        <f t="shared" si="926"/>
        <v>0</v>
      </c>
      <c r="Y759" s="45" t="e">
        <f t="shared" si="927"/>
        <v>#DIV/0!</v>
      </c>
      <c r="AA759" s="45"/>
      <c r="AB759" s="45"/>
      <c r="AC759" s="45"/>
      <c r="AD759" s="45">
        <f t="shared" si="928"/>
        <v>0</v>
      </c>
      <c r="AE759" s="45" t="e">
        <f t="shared" si="929"/>
        <v>#DIV/0!</v>
      </c>
      <c r="AG759" s="45">
        <f t="shared" si="930"/>
        <v>0</v>
      </c>
      <c r="AH759" s="45" t="e">
        <f t="shared" si="931"/>
        <v>#DIV/0!</v>
      </c>
      <c r="AJ759" s="45"/>
      <c r="AK759" s="45"/>
      <c r="AL759" s="45"/>
      <c r="AM759" s="45">
        <f t="shared" si="932"/>
        <v>0</v>
      </c>
      <c r="AN759" s="45" t="e">
        <f t="shared" si="933"/>
        <v>#DIV/0!</v>
      </c>
      <c r="AP759" s="45"/>
      <c r="AQ759" s="45"/>
      <c r="AR759" s="45"/>
      <c r="AS759" s="45">
        <f t="shared" si="934"/>
        <v>0</v>
      </c>
      <c r="AT759" s="45" t="e">
        <f t="shared" si="935"/>
        <v>#DIV/0!</v>
      </c>
      <c r="AV759" s="45">
        <f t="shared" si="936"/>
        <v>0</v>
      </c>
      <c r="AW759" s="45" t="e">
        <f t="shared" si="937"/>
        <v>#DIV/0!</v>
      </c>
      <c r="AY759" s="45">
        <f t="shared" si="938"/>
        <v>0</v>
      </c>
      <c r="AZ759" s="45" t="e">
        <f t="shared" si="939"/>
        <v>#DIV/0!</v>
      </c>
      <c r="BB759" s="45">
        <f>S759-AY759</f>
        <v>0</v>
      </c>
      <c r="BC759" s="45" t="e">
        <f>BB759/(S759/100)</f>
        <v>#DIV/0!</v>
      </c>
      <c r="BD759" s="45">
        <f>S759-BB759</f>
        <v>0</v>
      </c>
      <c r="BE759" s="483"/>
      <c r="BF759" s="90">
        <f t="shared" si="904"/>
        <v>0</v>
      </c>
    </row>
    <row r="760" spans="1:58" ht="30" customHeight="1" x14ac:dyDescent="0.2">
      <c r="A760" s="12"/>
      <c r="B760" s="3"/>
      <c r="C760" s="3"/>
      <c r="D760" s="8"/>
      <c r="E760" s="25" t="s">
        <v>73</v>
      </c>
      <c r="F760" s="3"/>
      <c r="G760" s="4"/>
      <c r="H760" s="5"/>
      <c r="I760" s="6"/>
      <c r="J760" s="7"/>
      <c r="K760" s="27"/>
      <c r="L760" s="142"/>
      <c r="M760" s="26"/>
      <c r="N760" s="40" t="s">
        <v>14</v>
      </c>
      <c r="O760" s="43">
        <v>14205000</v>
      </c>
      <c r="P760" s="99">
        <f t="shared" ref="P760:S761" si="962">P761</f>
        <v>0</v>
      </c>
      <c r="Q760" s="50">
        <f t="shared" si="962"/>
        <v>0</v>
      </c>
      <c r="R760" s="192">
        <f t="shared" si="962"/>
        <v>0</v>
      </c>
      <c r="S760" s="99">
        <f t="shared" si="962"/>
        <v>28514000</v>
      </c>
      <c r="T760" s="99"/>
      <c r="U760" s="99">
        <f>U761</f>
        <v>1454000</v>
      </c>
      <c r="V760" s="99">
        <f>V761</f>
        <v>644000</v>
      </c>
      <c r="W760" s="99">
        <f>W1404+W761+W1094+W1150+W1348</f>
        <v>1430000</v>
      </c>
      <c r="X760" s="99">
        <f t="shared" si="926"/>
        <v>3528000</v>
      </c>
      <c r="Y760" s="99">
        <f t="shared" si="927"/>
        <v>12.372869467629936</v>
      </c>
      <c r="AA760" s="99">
        <f>AA761</f>
        <v>2535000</v>
      </c>
      <c r="AB760" s="99">
        <f>AB761</f>
        <v>2524000</v>
      </c>
      <c r="AC760" s="99">
        <f>AC1404+AC761+AC1094+AC1150+AC1348</f>
        <v>2532000</v>
      </c>
      <c r="AD760" s="99">
        <f t="shared" si="928"/>
        <v>7591000</v>
      </c>
      <c r="AE760" s="99">
        <f t="shared" si="929"/>
        <v>26.622010240583574</v>
      </c>
      <c r="AG760" s="99">
        <f t="shared" si="930"/>
        <v>11119000</v>
      </c>
      <c r="AH760" s="99">
        <f t="shared" si="931"/>
        <v>38.99487970821351</v>
      </c>
      <c r="AJ760" s="99">
        <f>AJ761</f>
        <v>3264000</v>
      </c>
      <c r="AK760" s="99">
        <f>AK761</f>
        <v>3261000</v>
      </c>
      <c r="AL760" s="99">
        <f>AL1404+AL761+AL1094+AL1150+AL1348</f>
        <v>3336000</v>
      </c>
      <c r="AM760" s="99">
        <f t="shared" si="932"/>
        <v>9861000</v>
      </c>
      <c r="AN760" s="99">
        <f t="shared" si="933"/>
        <v>34.583011853826193</v>
      </c>
      <c r="AP760" s="99">
        <f>AP761</f>
        <v>2498000</v>
      </c>
      <c r="AQ760" s="99">
        <f>AQ761</f>
        <v>2495000</v>
      </c>
      <c r="AR760" s="99">
        <f>AR1404+AR761+AR1094+AR1150+AR1348</f>
        <v>2541000</v>
      </c>
      <c r="AS760" s="99">
        <f t="shared" si="934"/>
        <v>7534000</v>
      </c>
      <c r="AT760" s="99">
        <f t="shared" si="935"/>
        <v>26.422108437960301</v>
      </c>
      <c r="AV760" s="99">
        <f t="shared" si="936"/>
        <v>17395000</v>
      </c>
      <c r="AW760" s="99">
        <f t="shared" si="937"/>
        <v>61.00512029178649</v>
      </c>
      <c r="AY760" s="99">
        <f t="shared" si="938"/>
        <v>28514000</v>
      </c>
      <c r="AZ760" s="99">
        <f t="shared" si="939"/>
        <v>100</v>
      </c>
      <c r="BB760" s="43">
        <f t="shared" si="949"/>
        <v>0</v>
      </c>
      <c r="BC760" s="99">
        <f t="shared" si="950"/>
        <v>0</v>
      </c>
      <c r="BD760" s="99">
        <f t="shared" si="951"/>
        <v>28514000</v>
      </c>
      <c r="BE760" s="483"/>
      <c r="BF760" s="90">
        <f t="shared" si="904"/>
        <v>0</v>
      </c>
    </row>
    <row r="761" spans="1:58" ht="30" customHeight="1" x14ac:dyDescent="0.2">
      <c r="A761" s="12"/>
      <c r="B761" s="3"/>
      <c r="C761" s="3"/>
      <c r="D761" s="8"/>
      <c r="E761" s="7"/>
      <c r="F761" s="3">
        <v>4</v>
      </c>
      <c r="G761" s="4"/>
      <c r="H761" s="5"/>
      <c r="I761" s="6"/>
      <c r="J761" s="7"/>
      <c r="K761" s="27"/>
      <c r="L761" s="142"/>
      <c r="M761" s="26"/>
      <c r="N761" s="31" t="s">
        <v>0</v>
      </c>
      <c r="O761" s="44">
        <v>14205000</v>
      </c>
      <c r="P761" s="97">
        <f t="shared" si="962"/>
        <v>0</v>
      </c>
      <c r="Q761" s="193">
        <f t="shared" si="962"/>
        <v>0</v>
      </c>
      <c r="R761" s="194">
        <f t="shared" si="962"/>
        <v>0</v>
      </c>
      <c r="S761" s="97">
        <f t="shared" si="962"/>
        <v>28514000</v>
      </c>
      <c r="T761" s="97"/>
      <c r="U761" s="97">
        <f>U762</f>
        <v>1454000</v>
      </c>
      <c r="V761" s="97">
        <f>V762</f>
        <v>644000</v>
      </c>
      <c r="W761" s="97">
        <f>W1405+W762+W1095+W1151+W1349</f>
        <v>1430000</v>
      </c>
      <c r="X761" s="97">
        <f t="shared" si="926"/>
        <v>3528000</v>
      </c>
      <c r="Y761" s="97">
        <f t="shared" si="927"/>
        <v>12.372869467629936</v>
      </c>
      <c r="AA761" s="97">
        <f>AA762</f>
        <v>2535000</v>
      </c>
      <c r="AB761" s="97">
        <f>AB762</f>
        <v>2524000</v>
      </c>
      <c r="AC761" s="97">
        <f>AC1405+AC762+AC1095+AC1151+AC1349</f>
        <v>2532000</v>
      </c>
      <c r="AD761" s="97">
        <f t="shared" si="928"/>
        <v>7591000</v>
      </c>
      <c r="AE761" s="97">
        <f t="shared" si="929"/>
        <v>26.622010240583574</v>
      </c>
      <c r="AG761" s="97">
        <f t="shared" si="930"/>
        <v>11119000</v>
      </c>
      <c r="AH761" s="97">
        <f t="shared" si="931"/>
        <v>38.99487970821351</v>
      </c>
      <c r="AJ761" s="97">
        <f>AJ762</f>
        <v>3264000</v>
      </c>
      <c r="AK761" s="97">
        <f>AK762</f>
        <v>3261000</v>
      </c>
      <c r="AL761" s="97">
        <f>AL1405+AL762+AL1095+AL1151+AL1349</f>
        <v>3336000</v>
      </c>
      <c r="AM761" s="97">
        <f t="shared" si="932"/>
        <v>9861000</v>
      </c>
      <c r="AN761" s="97">
        <f t="shared" si="933"/>
        <v>34.583011853826193</v>
      </c>
      <c r="AP761" s="97">
        <f>AP762</f>
        <v>2498000</v>
      </c>
      <c r="AQ761" s="97">
        <f>AQ762</f>
        <v>2495000</v>
      </c>
      <c r="AR761" s="97">
        <f>AR1405+AR762+AR1095+AR1151+AR1349</f>
        <v>2541000</v>
      </c>
      <c r="AS761" s="97">
        <f t="shared" si="934"/>
        <v>7534000</v>
      </c>
      <c r="AT761" s="97">
        <f t="shared" si="935"/>
        <v>26.422108437960301</v>
      </c>
      <c r="AV761" s="97">
        <f t="shared" si="936"/>
        <v>17395000</v>
      </c>
      <c r="AW761" s="97">
        <f t="shared" si="937"/>
        <v>61.00512029178649</v>
      </c>
      <c r="AY761" s="97">
        <f t="shared" si="938"/>
        <v>28514000</v>
      </c>
      <c r="AZ761" s="97">
        <f t="shared" si="939"/>
        <v>100</v>
      </c>
      <c r="BB761" s="44">
        <f t="shared" si="949"/>
        <v>0</v>
      </c>
      <c r="BC761" s="97">
        <f t="shared" si="950"/>
        <v>0</v>
      </c>
      <c r="BD761" s="97">
        <f t="shared" si="951"/>
        <v>28514000</v>
      </c>
      <c r="BE761" s="483"/>
      <c r="BF761" s="90">
        <f t="shared" si="904"/>
        <v>0</v>
      </c>
    </row>
    <row r="762" spans="1:58" ht="30" customHeight="1" x14ac:dyDescent="0.2">
      <c r="A762" s="12"/>
      <c r="B762" s="3"/>
      <c r="C762" s="3"/>
      <c r="D762" s="8"/>
      <c r="E762" s="7"/>
      <c r="F762" s="3"/>
      <c r="G762" s="4">
        <v>1</v>
      </c>
      <c r="H762" s="5"/>
      <c r="I762" s="6"/>
      <c r="J762" s="7"/>
      <c r="K762" s="27"/>
      <c r="L762" s="142"/>
      <c r="M762" s="26"/>
      <c r="N762" s="31" t="s">
        <v>112</v>
      </c>
      <c r="O762" s="44">
        <v>14205000</v>
      </c>
      <c r="P762" s="97">
        <f>P763+P778+P789+P797</f>
        <v>0</v>
      </c>
      <c r="Q762" s="97">
        <f>Q763+Q778+Q789+Q797</f>
        <v>0</v>
      </c>
      <c r="R762" s="97">
        <f>R763+R778+R789+R797</f>
        <v>0</v>
      </c>
      <c r="S762" s="97">
        <f>S763+S778+S789+S797</f>
        <v>28514000</v>
      </c>
      <c r="T762" s="97"/>
      <c r="U762" s="97">
        <f>U763+U778+U789+U797</f>
        <v>1454000</v>
      </c>
      <c r="V762" s="97">
        <f>V763+V778+V789+V797</f>
        <v>644000</v>
      </c>
      <c r="W762" s="97">
        <f>W763+W778+W789+W797</f>
        <v>1430000</v>
      </c>
      <c r="X762" s="97">
        <f t="shared" si="926"/>
        <v>3528000</v>
      </c>
      <c r="Y762" s="97">
        <f t="shared" si="927"/>
        <v>12.372869467629936</v>
      </c>
      <c r="AA762" s="97">
        <f>AA763+AA778+AA789+AA797</f>
        <v>2535000</v>
      </c>
      <c r="AB762" s="97">
        <f>AB763+AB778+AB789+AB797</f>
        <v>2524000</v>
      </c>
      <c r="AC762" s="97">
        <f>AC763+AC778+AC789+AC797</f>
        <v>2532000</v>
      </c>
      <c r="AD762" s="97">
        <f t="shared" si="928"/>
        <v>7591000</v>
      </c>
      <c r="AE762" s="97">
        <f t="shared" si="929"/>
        <v>26.622010240583574</v>
      </c>
      <c r="AG762" s="97">
        <f t="shared" si="930"/>
        <v>11119000</v>
      </c>
      <c r="AH762" s="97">
        <f t="shared" si="931"/>
        <v>38.99487970821351</v>
      </c>
      <c r="AJ762" s="97">
        <f>AJ763+AJ778+AJ789+AJ797</f>
        <v>3264000</v>
      </c>
      <c r="AK762" s="97">
        <f>AK763+AK778+AK789+AK797</f>
        <v>3261000</v>
      </c>
      <c r="AL762" s="97">
        <f>AL763+AL778+AL789+AL797</f>
        <v>3336000</v>
      </c>
      <c r="AM762" s="97">
        <f t="shared" si="932"/>
        <v>9861000</v>
      </c>
      <c r="AN762" s="97">
        <f t="shared" si="933"/>
        <v>34.583011853826193</v>
      </c>
      <c r="AP762" s="97">
        <f>AP763+AP778+AP789+AP797</f>
        <v>2498000</v>
      </c>
      <c r="AQ762" s="97">
        <f>AQ763+AQ778+AQ789+AQ797</f>
        <v>2495000</v>
      </c>
      <c r="AR762" s="97">
        <f>AR763+AR778+AR789+AR797</f>
        <v>2541000</v>
      </c>
      <c r="AS762" s="97">
        <f t="shared" si="934"/>
        <v>7534000</v>
      </c>
      <c r="AT762" s="97">
        <f t="shared" si="935"/>
        <v>26.422108437960301</v>
      </c>
      <c r="AV762" s="97">
        <f t="shared" si="936"/>
        <v>17395000</v>
      </c>
      <c r="AW762" s="97">
        <f t="shared" si="937"/>
        <v>61.00512029178649</v>
      </c>
      <c r="AY762" s="97">
        <f t="shared" si="938"/>
        <v>28514000</v>
      </c>
      <c r="AZ762" s="97">
        <f t="shared" si="939"/>
        <v>100</v>
      </c>
      <c r="BB762" s="44">
        <f t="shared" si="949"/>
        <v>0</v>
      </c>
      <c r="BC762" s="97">
        <f t="shared" si="950"/>
        <v>0</v>
      </c>
      <c r="BD762" s="97">
        <f t="shared" si="951"/>
        <v>28514000</v>
      </c>
      <c r="BE762" s="483"/>
      <c r="BF762" s="90">
        <f t="shared" si="904"/>
        <v>0</v>
      </c>
    </row>
    <row r="763" spans="1:58" ht="30" customHeight="1" x14ac:dyDescent="0.2">
      <c r="A763" s="12"/>
      <c r="B763" s="3"/>
      <c r="C763" s="3"/>
      <c r="D763" s="8"/>
      <c r="E763" s="7"/>
      <c r="F763" s="3"/>
      <c r="G763" s="4"/>
      <c r="H763" s="93" t="s">
        <v>97</v>
      </c>
      <c r="I763" s="6"/>
      <c r="J763" s="7"/>
      <c r="K763" s="27"/>
      <c r="L763" s="142"/>
      <c r="M763" s="26"/>
      <c r="N763" s="31" t="s">
        <v>112</v>
      </c>
      <c r="O763" s="44">
        <v>11914000</v>
      </c>
      <c r="P763" s="97">
        <f>P764</f>
        <v>0</v>
      </c>
      <c r="Q763" s="97">
        <f>Q764</f>
        <v>0</v>
      </c>
      <c r="R763" s="97">
        <f>R764</f>
        <v>0</v>
      </c>
      <c r="S763" s="97">
        <f>S764</f>
        <v>27184000</v>
      </c>
      <c r="T763" s="97"/>
      <c r="U763" s="97">
        <f>U764</f>
        <v>1366000</v>
      </c>
      <c r="V763" s="97">
        <f>V764</f>
        <v>607000</v>
      </c>
      <c r="W763" s="97">
        <f>W764</f>
        <v>1394000</v>
      </c>
      <c r="X763" s="97">
        <f t="shared" si="926"/>
        <v>3367000</v>
      </c>
      <c r="Y763" s="97">
        <f t="shared" si="927"/>
        <v>12.385962330782814</v>
      </c>
      <c r="AA763" s="97">
        <f>AA764</f>
        <v>2428000</v>
      </c>
      <c r="AB763" s="97">
        <f>AB764</f>
        <v>2418000</v>
      </c>
      <c r="AC763" s="97">
        <f>AC764</f>
        <v>2425000</v>
      </c>
      <c r="AD763" s="97">
        <f t="shared" si="928"/>
        <v>7271000</v>
      </c>
      <c r="AE763" s="97">
        <f t="shared" si="929"/>
        <v>26.747351383166567</v>
      </c>
      <c r="AG763" s="97">
        <f t="shared" si="930"/>
        <v>10638000</v>
      </c>
      <c r="AH763" s="97">
        <f t="shared" si="931"/>
        <v>39.133313713949384</v>
      </c>
      <c r="AJ763" s="97">
        <f>AJ764</f>
        <v>3109000</v>
      </c>
      <c r="AK763" s="97">
        <f>AK764</f>
        <v>3105000</v>
      </c>
      <c r="AL763" s="97">
        <f>AL764</f>
        <v>3180000</v>
      </c>
      <c r="AM763" s="97">
        <f t="shared" si="932"/>
        <v>9394000</v>
      </c>
      <c r="AN763" s="97">
        <f t="shared" si="933"/>
        <v>34.557092407298413</v>
      </c>
      <c r="AP763" s="97">
        <f>AP764</f>
        <v>2364000</v>
      </c>
      <c r="AQ763" s="97">
        <f>AQ764</f>
        <v>2363000</v>
      </c>
      <c r="AR763" s="97">
        <f>AR764</f>
        <v>2425000</v>
      </c>
      <c r="AS763" s="97">
        <f t="shared" si="934"/>
        <v>7152000</v>
      </c>
      <c r="AT763" s="97">
        <f t="shared" si="935"/>
        <v>26.309593878752207</v>
      </c>
      <c r="AV763" s="97">
        <f t="shared" si="936"/>
        <v>16546000</v>
      </c>
      <c r="AW763" s="97">
        <f t="shared" si="937"/>
        <v>60.866686286050616</v>
      </c>
      <c r="AY763" s="97">
        <f t="shared" si="938"/>
        <v>27184000</v>
      </c>
      <c r="AZ763" s="97">
        <f t="shared" si="939"/>
        <v>100</v>
      </c>
      <c r="BB763" s="44">
        <f t="shared" si="949"/>
        <v>0</v>
      </c>
      <c r="BC763" s="97">
        <f t="shared" si="950"/>
        <v>0</v>
      </c>
      <c r="BD763" s="97">
        <f t="shared" si="951"/>
        <v>27184000</v>
      </c>
      <c r="BE763" s="483"/>
      <c r="BF763" s="90">
        <f t="shared" si="904"/>
        <v>0</v>
      </c>
    </row>
    <row r="764" spans="1:58" ht="30" customHeight="1" x14ac:dyDescent="0.2">
      <c r="A764" s="12"/>
      <c r="B764" s="3"/>
      <c r="C764" s="3"/>
      <c r="D764" s="8"/>
      <c r="E764" s="7"/>
      <c r="F764" s="3"/>
      <c r="G764" s="4"/>
      <c r="H764" s="5"/>
      <c r="I764" s="23">
        <v>2</v>
      </c>
      <c r="J764" s="7"/>
      <c r="K764" s="27"/>
      <c r="L764" s="142"/>
      <c r="M764" s="8"/>
      <c r="N764" s="30" t="s">
        <v>126</v>
      </c>
      <c r="O764" s="46">
        <v>11914000</v>
      </c>
      <c r="P764" s="100">
        <f>P765+P772</f>
        <v>0</v>
      </c>
      <c r="Q764" s="100">
        <f>Q765+Q772</f>
        <v>0</v>
      </c>
      <c r="R764" s="100">
        <f>R765+R772</f>
        <v>0</v>
      </c>
      <c r="S764" s="100">
        <f>S765+S772</f>
        <v>27184000</v>
      </c>
      <c r="T764" s="100"/>
      <c r="U764" s="100">
        <f>U765+U772</f>
        <v>1366000</v>
      </c>
      <c r="V764" s="100">
        <f>V765+V772</f>
        <v>607000</v>
      </c>
      <c r="W764" s="100">
        <f>W765+W772</f>
        <v>1394000</v>
      </c>
      <c r="X764" s="100">
        <f t="shared" si="926"/>
        <v>3367000</v>
      </c>
      <c r="Y764" s="100">
        <f t="shared" si="927"/>
        <v>12.385962330782814</v>
      </c>
      <c r="AA764" s="100">
        <f>AA765+AA772</f>
        <v>2428000</v>
      </c>
      <c r="AB764" s="100">
        <f>AB765+AB772</f>
        <v>2418000</v>
      </c>
      <c r="AC764" s="100">
        <f>AC765+AC772</f>
        <v>2425000</v>
      </c>
      <c r="AD764" s="100">
        <f t="shared" si="928"/>
        <v>7271000</v>
      </c>
      <c r="AE764" s="100">
        <f t="shared" si="929"/>
        <v>26.747351383166567</v>
      </c>
      <c r="AG764" s="100">
        <f t="shared" si="930"/>
        <v>10638000</v>
      </c>
      <c r="AH764" s="100">
        <f t="shared" si="931"/>
        <v>39.133313713949384</v>
      </c>
      <c r="AJ764" s="100">
        <f>AJ765+AJ772</f>
        <v>3109000</v>
      </c>
      <c r="AK764" s="100">
        <f>AK765+AK772</f>
        <v>3105000</v>
      </c>
      <c r="AL764" s="100">
        <f>AL765+AL772</f>
        <v>3180000</v>
      </c>
      <c r="AM764" s="100">
        <f t="shared" si="932"/>
        <v>9394000</v>
      </c>
      <c r="AN764" s="100">
        <f t="shared" si="933"/>
        <v>34.557092407298413</v>
      </c>
      <c r="AP764" s="100">
        <f>AP765+AP772</f>
        <v>2364000</v>
      </c>
      <c r="AQ764" s="100">
        <f>AQ765+AQ772</f>
        <v>2363000</v>
      </c>
      <c r="AR764" s="100">
        <f>AR765+AR772</f>
        <v>2425000</v>
      </c>
      <c r="AS764" s="100">
        <f t="shared" si="934"/>
        <v>7152000</v>
      </c>
      <c r="AT764" s="100">
        <f t="shared" si="935"/>
        <v>26.309593878752207</v>
      </c>
      <c r="AV764" s="100">
        <f t="shared" si="936"/>
        <v>16546000</v>
      </c>
      <c r="AW764" s="100">
        <f t="shared" si="937"/>
        <v>60.866686286050616</v>
      </c>
      <c r="AY764" s="100">
        <f t="shared" si="938"/>
        <v>27184000</v>
      </c>
      <c r="AZ764" s="100">
        <f t="shared" si="939"/>
        <v>100</v>
      </c>
      <c r="BB764" s="46">
        <f t="shared" si="949"/>
        <v>0</v>
      </c>
      <c r="BC764" s="100">
        <f t="shared" si="950"/>
        <v>0</v>
      </c>
      <c r="BD764" s="100">
        <f t="shared" si="951"/>
        <v>27184000</v>
      </c>
      <c r="BE764" s="483"/>
      <c r="BF764" s="90">
        <f t="shared" si="904"/>
        <v>0</v>
      </c>
    </row>
    <row r="765" spans="1:58" ht="30" customHeight="1" x14ac:dyDescent="0.2">
      <c r="A765" s="12"/>
      <c r="B765" s="3"/>
      <c r="C765" s="3"/>
      <c r="D765" s="8"/>
      <c r="E765" s="7"/>
      <c r="F765" s="3"/>
      <c r="G765" s="4"/>
      <c r="H765" s="5"/>
      <c r="I765" s="6"/>
      <c r="J765" s="24" t="s">
        <v>69</v>
      </c>
      <c r="K765" s="169"/>
      <c r="L765" s="145"/>
      <c r="M765" s="26"/>
      <c r="N765" s="31" t="s">
        <v>16</v>
      </c>
      <c r="O765" s="44">
        <v>9914000</v>
      </c>
      <c r="P765" s="97">
        <f>P766+P767+P768+P769+P770+P771</f>
        <v>0</v>
      </c>
      <c r="Q765" s="193">
        <f>Q766+Q767+Q768+Q769+Q770+Q771</f>
        <v>0</v>
      </c>
      <c r="R765" s="194">
        <f>R766+R767+R768+R769+R770+R771</f>
        <v>0</v>
      </c>
      <c r="S765" s="97">
        <f>S766+S767+S768+S769+S770+S771</f>
        <v>17003000</v>
      </c>
      <c r="T765" s="97"/>
      <c r="U765" s="97">
        <f>U766+U767+U768+U769+U770+U771</f>
        <v>1366000</v>
      </c>
      <c r="V765" s="97">
        <f>V766+V767+V768+V769+V770+V771</f>
        <v>587000</v>
      </c>
      <c r="W765" s="97">
        <f>W766+W767+W768+W769+W770+W771</f>
        <v>585000</v>
      </c>
      <c r="X765" s="97">
        <f t="shared" si="926"/>
        <v>2538000</v>
      </c>
      <c r="Y765" s="97">
        <f t="shared" si="927"/>
        <v>14.926777627477504</v>
      </c>
      <c r="AA765" s="97">
        <f>AA766+AA767+AA768+AA769+AA770+AA771</f>
        <v>1415000</v>
      </c>
      <c r="AB765" s="97">
        <f>AB766+AB767+AB768+AB769+AB770+AB771</f>
        <v>1415000</v>
      </c>
      <c r="AC765" s="97">
        <f>AC766+AC767+AC768+AC769+AC770+AC771</f>
        <v>1422000</v>
      </c>
      <c r="AD765" s="97">
        <f t="shared" si="928"/>
        <v>4252000</v>
      </c>
      <c r="AE765" s="97">
        <f t="shared" si="929"/>
        <v>25.007351643827558</v>
      </c>
      <c r="AG765" s="97">
        <f t="shared" si="930"/>
        <v>6790000</v>
      </c>
      <c r="AH765" s="97">
        <f t="shared" si="931"/>
        <v>39.934129271305061</v>
      </c>
      <c r="AJ765" s="97">
        <f>AJ766+AJ767+AJ768+AJ769+AJ770+AJ771</f>
        <v>1876000</v>
      </c>
      <c r="AK765" s="97">
        <f>AK766+AK767+AK768+AK769+AK770+AK771</f>
        <v>1877000</v>
      </c>
      <c r="AL765" s="97">
        <f>AL766+AL767+AL768+AL769+AL770+AL771</f>
        <v>1880000</v>
      </c>
      <c r="AM765" s="97">
        <f t="shared" si="932"/>
        <v>5633000</v>
      </c>
      <c r="AN765" s="97">
        <f t="shared" si="933"/>
        <v>33.129447744515673</v>
      </c>
      <c r="AP765" s="97">
        <f>AP766+AP767+AP768+AP769+AP770+AP771</f>
        <v>1531000</v>
      </c>
      <c r="AQ765" s="97">
        <f>AQ766+AQ767+AQ768+AQ769+AQ770+AQ771</f>
        <v>1530000</v>
      </c>
      <c r="AR765" s="97">
        <f>AR766+AR767+AR768+AR769+AR770+AR771</f>
        <v>1519000</v>
      </c>
      <c r="AS765" s="97">
        <f t="shared" si="934"/>
        <v>4580000</v>
      </c>
      <c r="AT765" s="97">
        <f t="shared" si="935"/>
        <v>26.936422984179263</v>
      </c>
      <c r="AV765" s="97">
        <f t="shared" si="936"/>
        <v>10213000</v>
      </c>
      <c r="AW765" s="97">
        <f t="shared" si="937"/>
        <v>60.065870728694939</v>
      </c>
      <c r="AY765" s="97">
        <f t="shared" si="938"/>
        <v>17003000</v>
      </c>
      <c r="AZ765" s="97">
        <f t="shared" si="939"/>
        <v>100</v>
      </c>
      <c r="BB765" s="44">
        <f t="shared" ref="BB765:BB777" si="963">S765-AY765</f>
        <v>0</v>
      </c>
      <c r="BC765" s="97">
        <f t="shared" ref="BC765:BC777" si="964">BB765/(S765/100)</f>
        <v>0</v>
      </c>
      <c r="BD765" s="97">
        <f t="shared" ref="BD765:BD777" si="965">S765-BB765</f>
        <v>17003000</v>
      </c>
      <c r="BE765" s="483"/>
      <c r="BF765" s="90">
        <f t="shared" si="904"/>
        <v>0</v>
      </c>
    </row>
    <row r="766" spans="1:58" ht="30" customHeight="1" x14ac:dyDescent="0.2">
      <c r="A766" s="12"/>
      <c r="B766" s="3"/>
      <c r="C766" s="3"/>
      <c r="D766" s="8"/>
      <c r="E766" s="7"/>
      <c r="F766" s="3"/>
      <c r="G766" s="4"/>
      <c r="H766" s="5"/>
      <c r="I766" s="6"/>
      <c r="J766" s="7"/>
      <c r="K766" s="59">
        <v>1</v>
      </c>
      <c r="L766" s="143"/>
      <c r="M766" s="14"/>
      <c r="N766" s="41" t="s">
        <v>36</v>
      </c>
      <c r="O766" s="45">
        <v>81000</v>
      </c>
      <c r="P766" s="98"/>
      <c r="Q766" s="98"/>
      <c r="R766" s="98"/>
      <c r="S766" s="98">
        <v>83000</v>
      </c>
      <c r="T766" s="98"/>
      <c r="U766" s="98">
        <v>7000</v>
      </c>
      <c r="V766" s="98">
        <v>3000</v>
      </c>
      <c r="W766" s="98">
        <v>3000</v>
      </c>
      <c r="X766" s="98">
        <f t="shared" si="926"/>
        <v>13000</v>
      </c>
      <c r="Y766" s="98">
        <f t="shared" si="927"/>
        <v>15.662650602409638</v>
      </c>
      <c r="AA766" s="98">
        <v>7000</v>
      </c>
      <c r="AB766" s="98">
        <v>7000</v>
      </c>
      <c r="AC766" s="98">
        <v>7000</v>
      </c>
      <c r="AD766" s="98">
        <f t="shared" si="928"/>
        <v>21000</v>
      </c>
      <c r="AE766" s="98">
        <f t="shared" si="929"/>
        <v>25.301204819277107</v>
      </c>
      <c r="AG766" s="98">
        <f t="shared" si="930"/>
        <v>34000</v>
      </c>
      <c r="AH766" s="98">
        <f t="shared" si="931"/>
        <v>40.963855421686745</v>
      </c>
      <c r="AJ766" s="98">
        <v>10000</v>
      </c>
      <c r="AK766" s="98">
        <v>10000</v>
      </c>
      <c r="AL766" s="98">
        <v>10000</v>
      </c>
      <c r="AM766" s="98">
        <f t="shared" si="932"/>
        <v>30000</v>
      </c>
      <c r="AN766" s="98">
        <f t="shared" si="933"/>
        <v>36.144578313253014</v>
      </c>
      <c r="AP766" s="98">
        <v>8000</v>
      </c>
      <c r="AQ766" s="98">
        <v>8000</v>
      </c>
      <c r="AR766" s="98">
        <v>3000</v>
      </c>
      <c r="AS766" s="98">
        <f t="shared" si="934"/>
        <v>19000</v>
      </c>
      <c r="AT766" s="98">
        <f t="shared" si="935"/>
        <v>22.891566265060241</v>
      </c>
      <c r="AV766" s="98">
        <f t="shared" si="936"/>
        <v>49000</v>
      </c>
      <c r="AW766" s="98">
        <f t="shared" si="937"/>
        <v>59.036144578313255</v>
      </c>
      <c r="AY766" s="98">
        <f t="shared" si="938"/>
        <v>83000</v>
      </c>
      <c r="AZ766" s="98">
        <f t="shared" si="939"/>
        <v>100</v>
      </c>
      <c r="BB766" s="98">
        <f t="shared" si="963"/>
        <v>0</v>
      </c>
      <c r="BC766" s="98">
        <f t="shared" si="964"/>
        <v>0</v>
      </c>
      <c r="BD766" s="98">
        <f t="shared" si="965"/>
        <v>83000</v>
      </c>
      <c r="BE766" s="483"/>
      <c r="BF766" s="90">
        <f t="shared" si="904"/>
        <v>0</v>
      </c>
    </row>
    <row r="767" spans="1:58" ht="30" customHeight="1" x14ac:dyDescent="0.2">
      <c r="A767" s="12"/>
      <c r="B767" s="3"/>
      <c r="C767" s="3"/>
      <c r="D767" s="8"/>
      <c r="E767" s="7"/>
      <c r="F767" s="3"/>
      <c r="G767" s="4"/>
      <c r="H767" s="5"/>
      <c r="I767" s="6"/>
      <c r="J767" s="7"/>
      <c r="K767" s="59">
        <v>2</v>
      </c>
      <c r="L767" s="143"/>
      <c r="M767" s="113"/>
      <c r="N767" s="125" t="s">
        <v>17</v>
      </c>
      <c r="O767" s="45">
        <v>5265000</v>
      </c>
      <c r="P767" s="98"/>
      <c r="Q767" s="98"/>
      <c r="R767" s="98"/>
      <c r="S767" s="98">
        <v>10768000</v>
      </c>
      <c r="T767" s="98"/>
      <c r="U767" s="98">
        <v>865000</v>
      </c>
      <c r="V767" s="98">
        <v>380000</v>
      </c>
      <c r="W767" s="98">
        <v>380000</v>
      </c>
      <c r="X767" s="98">
        <f t="shared" si="926"/>
        <v>1625000</v>
      </c>
      <c r="Y767" s="98">
        <f t="shared" si="927"/>
        <v>15.091010401188708</v>
      </c>
      <c r="AA767" s="98">
        <v>900000</v>
      </c>
      <c r="AB767" s="98">
        <v>900000</v>
      </c>
      <c r="AC767" s="98">
        <v>900000</v>
      </c>
      <c r="AD767" s="98">
        <f t="shared" si="928"/>
        <v>2700000</v>
      </c>
      <c r="AE767" s="98">
        <f t="shared" si="929"/>
        <v>25.074294205052006</v>
      </c>
      <c r="AG767" s="98">
        <f t="shared" si="930"/>
        <v>4325000</v>
      </c>
      <c r="AH767" s="98">
        <f t="shared" si="931"/>
        <v>40.16530460624071</v>
      </c>
      <c r="AJ767" s="98">
        <v>1182000</v>
      </c>
      <c r="AK767" s="98">
        <v>1183000</v>
      </c>
      <c r="AL767" s="98">
        <v>1183000</v>
      </c>
      <c r="AM767" s="98">
        <f t="shared" si="932"/>
        <v>3548000</v>
      </c>
      <c r="AN767" s="98">
        <f t="shared" si="933"/>
        <v>32.949479940564636</v>
      </c>
      <c r="AP767" s="98">
        <v>966000</v>
      </c>
      <c r="AQ767" s="98">
        <v>965000</v>
      </c>
      <c r="AR767" s="98">
        <v>964000</v>
      </c>
      <c r="AS767" s="98">
        <f t="shared" si="934"/>
        <v>2895000</v>
      </c>
      <c r="AT767" s="98">
        <f t="shared" si="935"/>
        <v>26.88521545319465</v>
      </c>
      <c r="AV767" s="98">
        <f t="shared" si="936"/>
        <v>6443000</v>
      </c>
      <c r="AW767" s="98">
        <f t="shared" si="937"/>
        <v>59.83469539375929</v>
      </c>
      <c r="AY767" s="98">
        <f t="shared" si="938"/>
        <v>10768000</v>
      </c>
      <c r="AZ767" s="98">
        <f t="shared" si="939"/>
        <v>100</v>
      </c>
      <c r="BB767" s="98">
        <f t="shared" si="963"/>
        <v>0</v>
      </c>
      <c r="BC767" s="98">
        <f t="shared" si="964"/>
        <v>0</v>
      </c>
      <c r="BD767" s="98">
        <f t="shared" si="965"/>
        <v>10768000</v>
      </c>
      <c r="BE767" s="483"/>
      <c r="BF767" s="90">
        <f t="shared" si="904"/>
        <v>0</v>
      </c>
    </row>
    <row r="768" spans="1:58" ht="30" customHeight="1" x14ac:dyDescent="0.2">
      <c r="A768" s="12"/>
      <c r="B768" s="3"/>
      <c r="C768" s="3"/>
      <c r="D768" s="8"/>
      <c r="E768" s="7"/>
      <c r="F768" s="3"/>
      <c r="G768" s="4"/>
      <c r="H768" s="5"/>
      <c r="I768" s="6"/>
      <c r="J768" s="7"/>
      <c r="K768" s="59">
        <v>4</v>
      </c>
      <c r="L768" s="142"/>
      <c r="M768" s="8"/>
      <c r="N768" s="41" t="s">
        <v>37</v>
      </c>
      <c r="O768" s="45">
        <v>1000</v>
      </c>
      <c r="P768" s="98"/>
      <c r="Q768" s="98"/>
      <c r="R768" s="98"/>
      <c r="S768" s="98">
        <v>1000</v>
      </c>
      <c r="T768" s="98"/>
      <c r="U768" s="98">
        <v>1000</v>
      </c>
      <c r="V768" s="98"/>
      <c r="W768" s="98">
        <v>0</v>
      </c>
      <c r="X768" s="98">
        <f t="shared" si="926"/>
        <v>1000</v>
      </c>
      <c r="Y768" s="98">
        <f t="shared" si="927"/>
        <v>100</v>
      </c>
      <c r="AA768" s="98"/>
      <c r="AB768" s="98"/>
      <c r="AC768" s="98"/>
      <c r="AD768" s="98">
        <f t="shared" si="928"/>
        <v>0</v>
      </c>
      <c r="AE768" s="98">
        <f t="shared" si="929"/>
        <v>0</v>
      </c>
      <c r="AG768" s="98">
        <f t="shared" si="930"/>
        <v>1000</v>
      </c>
      <c r="AH768" s="98">
        <f t="shared" si="931"/>
        <v>100</v>
      </c>
      <c r="AJ768" s="98"/>
      <c r="AK768" s="98"/>
      <c r="AL768" s="98"/>
      <c r="AM768" s="98">
        <f t="shared" si="932"/>
        <v>0</v>
      </c>
      <c r="AN768" s="98">
        <f t="shared" si="933"/>
        <v>0</v>
      </c>
      <c r="AP768" s="98"/>
      <c r="AQ768" s="98"/>
      <c r="AR768" s="98"/>
      <c r="AS768" s="98">
        <f t="shared" si="934"/>
        <v>0</v>
      </c>
      <c r="AT768" s="98">
        <f t="shared" si="935"/>
        <v>0</v>
      </c>
      <c r="AV768" s="98">
        <f t="shared" si="936"/>
        <v>0</v>
      </c>
      <c r="AW768" s="98">
        <f t="shared" si="937"/>
        <v>0</v>
      </c>
      <c r="AY768" s="98">
        <f t="shared" si="938"/>
        <v>1000</v>
      </c>
      <c r="AZ768" s="98">
        <f t="shared" si="939"/>
        <v>100</v>
      </c>
      <c r="BB768" s="98">
        <f t="shared" si="963"/>
        <v>0</v>
      </c>
      <c r="BC768" s="98">
        <f t="shared" si="964"/>
        <v>0</v>
      </c>
      <c r="BD768" s="98">
        <f t="shared" si="965"/>
        <v>1000</v>
      </c>
      <c r="BE768" s="483"/>
      <c r="BF768" s="90">
        <f t="shared" si="904"/>
        <v>0</v>
      </c>
    </row>
    <row r="769" spans="1:58" ht="30" customHeight="1" x14ac:dyDescent="0.2">
      <c r="A769" s="12"/>
      <c r="B769" s="3"/>
      <c r="C769" s="3"/>
      <c r="D769" s="8"/>
      <c r="E769" s="7"/>
      <c r="F769" s="3"/>
      <c r="G769" s="4"/>
      <c r="H769" s="5"/>
      <c r="I769" s="6"/>
      <c r="J769" s="7"/>
      <c r="K769" s="59">
        <v>5</v>
      </c>
      <c r="L769" s="142"/>
      <c r="M769" s="8"/>
      <c r="N769" s="41" t="s">
        <v>19</v>
      </c>
      <c r="O769" s="45">
        <v>4385000</v>
      </c>
      <c r="P769" s="98"/>
      <c r="Q769" s="98"/>
      <c r="R769" s="98"/>
      <c r="S769" s="98">
        <v>6081000</v>
      </c>
      <c r="T769" s="98"/>
      <c r="U769" s="98">
        <v>487000</v>
      </c>
      <c r="V769" s="98">
        <v>200000</v>
      </c>
      <c r="W769" s="98">
        <v>200000</v>
      </c>
      <c r="X769" s="98">
        <f t="shared" si="926"/>
        <v>887000</v>
      </c>
      <c r="Y769" s="98">
        <f t="shared" si="927"/>
        <v>14.586416707778326</v>
      </c>
      <c r="AA769" s="98">
        <v>503000</v>
      </c>
      <c r="AB769" s="98">
        <v>503000</v>
      </c>
      <c r="AC769" s="98">
        <v>510000</v>
      </c>
      <c r="AD769" s="98">
        <f t="shared" si="928"/>
        <v>1516000</v>
      </c>
      <c r="AE769" s="98">
        <f t="shared" si="929"/>
        <v>24.930110179246835</v>
      </c>
      <c r="AG769" s="98">
        <f t="shared" si="930"/>
        <v>2403000</v>
      </c>
      <c r="AH769" s="98">
        <f t="shared" si="931"/>
        <v>39.516526887025158</v>
      </c>
      <c r="AJ769" s="98">
        <v>675000</v>
      </c>
      <c r="AK769" s="98">
        <v>675000</v>
      </c>
      <c r="AL769" s="98">
        <v>675000</v>
      </c>
      <c r="AM769" s="98">
        <f t="shared" si="932"/>
        <v>2025000</v>
      </c>
      <c r="AN769" s="98">
        <f t="shared" si="933"/>
        <v>33.300444005920077</v>
      </c>
      <c r="AP769" s="98">
        <v>552000</v>
      </c>
      <c r="AQ769" s="98">
        <v>552000</v>
      </c>
      <c r="AR769" s="98">
        <v>549000</v>
      </c>
      <c r="AS769" s="98">
        <f t="shared" si="934"/>
        <v>1653000</v>
      </c>
      <c r="AT769" s="98">
        <f t="shared" si="935"/>
        <v>27.183029107054761</v>
      </c>
      <c r="AV769" s="98">
        <f t="shared" si="936"/>
        <v>3678000</v>
      </c>
      <c r="AW769" s="98">
        <f t="shared" si="937"/>
        <v>60.483473112974842</v>
      </c>
      <c r="AY769" s="98">
        <f t="shared" si="938"/>
        <v>6081000</v>
      </c>
      <c r="AZ769" s="98">
        <f t="shared" si="939"/>
        <v>100</v>
      </c>
      <c r="BB769" s="98">
        <f t="shared" si="963"/>
        <v>0</v>
      </c>
      <c r="BC769" s="98">
        <f t="shared" si="964"/>
        <v>0</v>
      </c>
      <c r="BD769" s="98">
        <f t="shared" si="965"/>
        <v>6081000</v>
      </c>
      <c r="BE769" s="483"/>
      <c r="BF769" s="90">
        <f t="shared" si="904"/>
        <v>0</v>
      </c>
    </row>
    <row r="770" spans="1:58" ht="30" customHeight="1" x14ac:dyDescent="0.2">
      <c r="A770" s="12"/>
      <c r="B770" s="3"/>
      <c r="C770" s="3"/>
      <c r="D770" s="8"/>
      <c r="E770" s="7"/>
      <c r="F770" s="3"/>
      <c r="G770" s="4"/>
      <c r="H770" s="5"/>
      <c r="I770" s="6"/>
      <c r="J770" s="7"/>
      <c r="K770" s="59">
        <v>7</v>
      </c>
      <c r="L770" s="142"/>
      <c r="M770" s="8"/>
      <c r="N770" s="41" t="s">
        <v>110</v>
      </c>
      <c r="O770" s="45">
        <v>39000</v>
      </c>
      <c r="P770" s="98"/>
      <c r="Q770" s="98"/>
      <c r="R770" s="98"/>
      <c r="S770" s="98">
        <v>24000</v>
      </c>
      <c r="T770" s="98"/>
      <c r="U770" s="98">
        <v>2000</v>
      </c>
      <c r="V770" s="98">
        <v>0</v>
      </c>
      <c r="W770" s="98">
        <v>0</v>
      </c>
      <c r="X770" s="98">
        <f t="shared" si="926"/>
        <v>2000</v>
      </c>
      <c r="Y770" s="98">
        <f t="shared" si="927"/>
        <v>8.3333333333333339</v>
      </c>
      <c r="AA770" s="98">
        <v>1000</v>
      </c>
      <c r="AB770" s="98">
        <v>1000</v>
      </c>
      <c r="AC770" s="98">
        <v>1000</v>
      </c>
      <c r="AD770" s="98">
        <f t="shared" si="928"/>
        <v>3000</v>
      </c>
      <c r="AE770" s="98">
        <f t="shared" si="929"/>
        <v>12.5</v>
      </c>
      <c r="AG770" s="98">
        <f t="shared" si="930"/>
        <v>5000</v>
      </c>
      <c r="AH770" s="98">
        <f t="shared" si="931"/>
        <v>20.833333333333332</v>
      </c>
      <c r="AJ770" s="98">
        <v>2000</v>
      </c>
      <c r="AK770" s="98">
        <v>2000</v>
      </c>
      <c r="AL770" s="98">
        <v>2000</v>
      </c>
      <c r="AM770" s="98">
        <f t="shared" si="932"/>
        <v>6000</v>
      </c>
      <c r="AN770" s="98">
        <f t="shared" si="933"/>
        <v>25</v>
      </c>
      <c r="AP770" s="98">
        <v>5000</v>
      </c>
      <c r="AQ770" s="98">
        <v>5000</v>
      </c>
      <c r="AR770" s="98">
        <v>3000</v>
      </c>
      <c r="AS770" s="98">
        <f t="shared" si="934"/>
        <v>13000</v>
      </c>
      <c r="AT770" s="98">
        <f t="shared" si="935"/>
        <v>54.166666666666664</v>
      </c>
      <c r="AV770" s="98">
        <f t="shared" si="936"/>
        <v>19000</v>
      </c>
      <c r="AW770" s="98">
        <f t="shared" si="937"/>
        <v>79.166666666666671</v>
      </c>
      <c r="AY770" s="98">
        <f t="shared" si="938"/>
        <v>24000</v>
      </c>
      <c r="AZ770" s="98">
        <f t="shared" si="939"/>
        <v>100</v>
      </c>
      <c r="BB770" s="98">
        <f t="shared" si="963"/>
        <v>0</v>
      </c>
      <c r="BC770" s="98">
        <f t="shared" si="964"/>
        <v>0</v>
      </c>
      <c r="BD770" s="98">
        <f t="shared" si="965"/>
        <v>24000</v>
      </c>
      <c r="BE770" s="483"/>
      <c r="BF770" s="90">
        <f t="shared" si="904"/>
        <v>0</v>
      </c>
    </row>
    <row r="771" spans="1:58" ht="30" customHeight="1" x14ac:dyDescent="0.2">
      <c r="A771" s="12"/>
      <c r="B771" s="3"/>
      <c r="C771" s="3"/>
      <c r="D771" s="8"/>
      <c r="E771" s="7"/>
      <c r="F771" s="3"/>
      <c r="G771" s="4"/>
      <c r="H771" s="5"/>
      <c r="I771" s="6"/>
      <c r="J771" s="7"/>
      <c r="K771" s="59">
        <v>8</v>
      </c>
      <c r="L771" s="142"/>
      <c r="M771" s="8"/>
      <c r="N771" s="41" t="s">
        <v>3</v>
      </c>
      <c r="O771" s="45">
        <v>143000</v>
      </c>
      <c r="P771" s="98"/>
      <c r="Q771" s="98"/>
      <c r="R771" s="98"/>
      <c r="S771" s="98">
        <v>46000</v>
      </c>
      <c r="T771" s="98"/>
      <c r="U771" s="98">
        <v>4000</v>
      </c>
      <c r="V771" s="98">
        <v>4000</v>
      </c>
      <c r="W771" s="98">
        <v>2000</v>
      </c>
      <c r="X771" s="98">
        <f t="shared" si="926"/>
        <v>10000</v>
      </c>
      <c r="Y771" s="98">
        <f t="shared" si="927"/>
        <v>21.739130434782609</v>
      </c>
      <c r="AA771" s="98">
        <v>4000</v>
      </c>
      <c r="AB771" s="98">
        <v>4000</v>
      </c>
      <c r="AC771" s="98">
        <v>4000</v>
      </c>
      <c r="AD771" s="98">
        <f t="shared" si="928"/>
        <v>12000</v>
      </c>
      <c r="AE771" s="98">
        <f t="shared" si="929"/>
        <v>26.086956521739129</v>
      </c>
      <c r="AG771" s="98">
        <f t="shared" si="930"/>
        <v>22000</v>
      </c>
      <c r="AH771" s="98">
        <f t="shared" si="931"/>
        <v>47.826086956521742</v>
      </c>
      <c r="AJ771" s="98">
        <v>7000</v>
      </c>
      <c r="AK771" s="98">
        <v>7000</v>
      </c>
      <c r="AL771" s="98">
        <v>10000</v>
      </c>
      <c r="AM771" s="98">
        <f t="shared" si="932"/>
        <v>24000</v>
      </c>
      <c r="AN771" s="98">
        <f t="shared" si="933"/>
        <v>52.173913043478258</v>
      </c>
      <c r="AP771" s="98">
        <v>0</v>
      </c>
      <c r="AQ771" s="98">
        <v>0</v>
      </c>
      <c r="AR771" s="98">
        <v>0</v>
      </c>
      <c r="AS771" s="98">
        <f t="shared" si="934"/>
        <v>0</v>
      </c>
      <c r="AT771" s="98">
        <f t="shared" si="935"/>
        <v>0</v>
      </c>
      <c r="AV771" s="98">
        <f t="shared" si="936"/>
        <v>24000</v>
      </c>
      <c r="AW771" s="98">
        <f t="shared" si="937"/>
        <v>52.173913043478258</v>
      </c>
      <c r="AY771" s="98">
        <f t="shared" si="938"/>
        <v>46000</v>
      </c>
      <c r="AZ771" s="98">
        <f t="shared" si="939"/>
        <v>100</v>
      </c>
      <c r="BB771" s="98">
        <f t="shared" si="963"/>
        <v>0</v>
      </c>
      <c r="BC771" s="98">
        <f t="shared" si="964"/>
        <v>0</v>
      </c>
      <c r="BD771" s="98">
        <f t="shared" si="965"/>
        <v>46000</v>
      </c>
      <c r="BE771" s="483"/>
      <c r="BF771" s="90">
        <f t="shared" si="904"/>
        <v>0</v>
      </c>
    </row>
    <row r="772" spans="1:58" ht="30" customHeight="1" x14ac:dyDescent="0.2">
      <c r="A772" s="12"/>
      <c r="B772" s="3"/>
      <c r="C772" s="3"/>
      <c r="D772" s="8"/>
      <c r="E772" s="7"/>
      <c r="F772" s="3"/>
      <c r="G772" s="4"/>
      <c r="H772" s="5"/>
      <c r="I772" s="6"/>
      <c r="J772" s="24" t="s">
        <v>76</v>
      </c>
      <c r="K772" s="27"/>
      <c r="L772" s="142"/>
      <c r="M772" s="8"/>
      <c r="N772" s="31" t="s">
        <v>20</v>
      </c>
      <c r="O772" s="44">
        <v>2000000</v>
      </c>
      <c r="P772" s="97">
        <f>P773+P774+P775+P776+P777</f>
        <v>0</v>
      </c>
      <c r="Q772" s="97">
        <f t="shared" ref="Q772:W772" si="966">Q773+Q774+Q775+Q776+Q777</f>
        <v>0</v>
      </c>
      <c r="R772" s="97">
        <f t="shared" si="966"/>
        <v>0</v>
      </c>
      <c r="S772" s="97">
        <f>S773+S774+S775+S776+S777</f>
        <v>10181000</v>
      </c>
      <c r="T772" s="97"/>
      <c r="U772" s="97">
        <f t="shared" si="966"/>
        <v>0</v>
      </c>
      <c r="V772" s="97">
        <f t="shared" si="966"/>
        <v>20000</v>
      </c>
      <c r="W772" s="97">
        <f t="shared" si="966"/>
        <v>809000</v>
      </c>
      <c r="X772" s="97">
        <f t="shared" si="926"/>
        <v>829000</v>
      </c>
      <c r="Y772" s="97">
        <f t="shared" si="927"/>
        <v>8.1426186032806207</v>
      </c>
      <c r="AA772" s="97">
        <f>AA773+AA774+AA775+AA776+AA777</f>
        <v>1013000</v>
      </c>
      <c r="AB772" s="97">
        <f>AB773+AB774+AB775+AB776+AB777</f>
        <v>1003000</v>
      </c>
      <c r="AC772" s="97">
        <f>AC773+AC774+AC775+AC776+AC777</f>
        <v>1003000</v>
      </c>
      <c r="AD772" s="97">
        <f t="shared" si="928"/>
        <v>3019000</v>
      </c>
      <c r="AE772" s="97">
        <f t="shared" si="929"/>
        <v>29.65327570965524</v>
      </c>
      <c r="AG772" s="97">
        <f t="shared" si="930"/>
        <v>3848000</v>
      </c>
      <c r="AH772" s="97">
        <f t="shared" si="931"/>
        <v>37.795894312935864</v>
      </c>
      <c r="AJ772" s="97">
        <f>AJ773+AJ774+AJ775+AJ776+AJ777</f>
        <v>1233000</v>
      </c>
      <c r="AK772" s="97">
        <f>AK773+AK774+AK775+AK776+AK777</f>
        <v>1228000</v>
      </c>
      <c r="AL772" s="97">
        <f>AL773+AL774+AL775+AL776+AL777</f>
        <v>1300000</v>
      </c>
      <c r="AM772" s="97">
        <f t="shared" si="932"/>
        <v>3761000</v>
      </c>
      <c r="AN772" s="97">
        <f t="shared" si="933"/>
        <v>36.941361359394953</v>
      </c>
      <c r="AP772" s="97">
        <f>AP773+AP774+AP775+AP776+AP777</f>
        <v>833000</v>
      </c>
      <c r="AQ772" s="97">
        <f>AQ773+AQ774+AQ775+AQ776+AQ777</f>
        <v>833000</v>
      </c>
      <c r="AR772" s="97">
        <f>AR773+AR774+AR775+AR776+AR777</f>
        <v>906000</v>
      </c>
      <c r="AS772" s="97">
        <f t="shared" si="934"/>
        <v>2572000</v>
      </c>
      <c r="AT772" s="97">
        <f t="shared" si="935"/>
        <v>25.262744327669189</v>
      </c>
      <c r="AV772" s="97">
        <f t="shared" si="936"/>
        <v>6333000</v>
      </c>
      <c r="AW772" s="97">
        <f t="shared" si="937"/>
        <v>62.204105687064136</v>
      </c>
      <c r="AY772" s="97">
        <f t="shared" si="938"/>
        <v>10181000</v>
      </c>
      <c r="AZ772" s="97">
        <f t="shared" si="939"/>
        <v>100</v>
      </c>
      <c r="BB772" s="44">
        <f t="shared" si="963"/>
        <v>0</v>
      </c>
      <c r="BC772" s="97">
        <f t="shared" si="964"/>
        <v>0</v>
      </c>
      <c r="BD772" s="97">
        <f t="shared" si="965"/>
        <v>10181000</v>
      </c>
      <c r="BE772" s="483"/>
      <c r="BF772" s="90">
        <f t="shared" si="904"/>
        <v>0</v>
      </c>
    </row>
    <row r="773" spans="1:58" ht="30" customHeight="1" x14ac:dyDescent="0.2">
      <c r="A773" s="12"/>
      <c r="B773" s="3"/>
      <c r="C773" s="3"/>
      <c r="D773" s="8"/>
      <c r="E773" s="7"/>
      <c r="F773" s="3"/>
      <c r="G773" s="4"/>
      <c r="H773" s="5"/>
      <c r="I773" s="6"/>
      <c r="J773" s="7"/>
      <c r="K773" s="59">
        <v>1</v>
      </c>
      <c r="L773" s="142"/>
      <c r="M773" s="8"/>
      <c r="N773" s="41" t="s">
        <v>21</v>
      </c>
      <c r="O773" s="45">
        <v>1720000</v>
      </c>
      <c r="P773" s="98"/>
      <c r="Q773" s="98"/>
      <c r="R773" s="98"/>
      <c r="S773" s="98">
        <v>8736000</v>
      </c>
      <c r="T773" s="98"/>
      <c r="U773" s="98">
        <v>0</v>
      </c>
      <c r="V773" s="98">
        <v>2000</v>
      </c>
      <c r="W773" s="98">
        <v>678000</v>
      </c>
      <c r="X773" s="98">
        <f t="shared" si="926"/>
        <v>680000</v>
      </c>
      <c r="Y773" s="98">
        <f t="shared" si="927"/>
        <v>7.7838827838827838</v>
      </c>
      <c r="AA773" s="98">
        <v>873000</v>
      </c>
      <c r="AB773" s="98">
        <v>873000</v>
      </c>
      <c r="AC773" s="98">
        <v>873000</v>
      </c>
      <c r="AD773" s="98">
        <f t="shared" si="928"/>
        <v>2619000</v>
      </c>
      <c r="AE773" s="98">
        <f t="shared" si="929"/>
        <v>29.979395604395606</v>
      </c>
      <c r="AG773" s="98">
        <f t="shared" si="930"/>
        <v>3299000</v>
      </c>
      <c r="AH773" s="98">
        <f t="shared" si="931"/>
        <v>37.763278388278387</v>
      </c>
      <c r="AJ773" s="98">
        <v>1056000</v>
      </c>
      <c r="AK773" s="98">
        <v>1056000</v>
      </c>
      <c r="AL773" s="98">
        <v>1128000</v>
      </c>
      <c r="AM773" s="98">
        <f t="shared" si="932"/>
        <v>3240000</v>
      </c>
      <c r="AN773" s="98">
        <f t="shared" si="933"/>
        <v>37.087912087912088</v>
      </c>
      <c r="AP773" s="98">
        <v>708000</v>
      </c>
      <c r="AQ773" s="98">
        <v>708000</v>
      </c>
      <c r="AR773" s="98">
        <v>781000</v>
      </c>
      <c r="AS773" s="98">
        <f t="shared" si="934"/>
        <v>2197000</v>
      </c>
      <c r="AT773" s="98">
        <f t="shared" si="935"/>
        <v>25.148809523809526</v>
      </c>
      <c r="AV773" s="98">
        <f t="shared" si="936"/>
        <v>5437000</v>
      </c>
      <c r="AW773" s="98">
        <f t="shared" si="937"/>
        <v>62.236721611721613</v>
      </c>
      <c r="AY773" s="98">
        <f t="shared" si="938"/>
        <v>8736000</v>
      </c>
      <c r="AZ773" s="98">
        <f t="shared" si="939"/>
        <v>100</v>
      </c>
      <c r="BB773" s="98">
        <f t="shared" si="963"/>
        <v>0</v>
      </c>
      <c r="BC773" s="98">
        <f t="shared" si="964"/>
        <v>0</v>
      </c>
      <c r="BD773" s="98">
        <f t="shared" si="965"/>
        <v>8736000</v>
      </c>
      <c r="BE773" s="483"/>
      <c r="BF773" s="90">
        <f t="shared" si="904"/>
        <v>0</v>
      </c>
    </row>
    <row r="774" spans="1:58" ht="30" customHeight="1" x14ac:dyDescent="0.2">
      <c r="A774" s="12"/>
      <c r="B774" s="3"/>
      <c r="C774" s="3"/>
      <c r="D774" s="8"/>
      <c r="E774" s="7"/>
      <c r="F774" s="3"/>
      <c r="G774" s="4"/>
      <c r="H774" s="5"/>
      <c r="I774" s="6"/>
      <c r="J774" s="7"/>
      <c r="K774" s="59">
        <v>2</v>
      </c>
      <c r="L774" s="142"/>
      <c r="M774" s="8"/>
      <c r="N774" s="41" t="s">
        <v>22</v>
      </c>
      <c r="O774" s="45">
        <v>150000</v>
      </c>
      <c r="P774" s="98"/>
      <c r="Q774" s="98"/>
      <c r="R774" s="98"/>
      <c r="S774" s="98">
        <v>650000</v>
      </c>
      <c r="T774" s="98"/>
      <c r="U774" s="98">
        <v>0</v>
      </c>
      <c r="V774" s="98">
        <v>0</v>
      </c>
      <c r="W774" s="98">
        <v>60000</v>
      </c>
      <c r="X774" s="98">
        <f t="shared" si="926"/>
        <v>60000</v>
      </c>
      <c r="Y774" s="98">
        <f t="shared" si="927"/>
        <v>9.2307692307692299</v>
      </c>
      <c r="AA774" s="98">
        <v>60000</v>
      </c>
      <c r="AB774" s="98">
        <v>60000</v>
      </c>
      <c r="AC774" s="98">
        <v>60000</v>
      </c>
      <c r="AD774" s="98">
        <f t="shared" si="928"/>
        <v>180000</v>
      </c>
      <c r="AE774" s="98">
        <f t="shared" si="929"/>
        <v>27.692307692307693</v>
      </c>
      <c r="AG774" s="98">
        <f t="shared" si="930"/>
        <v>240000</v>
      </c>
      <c r="AH774" s="98">
        <f t="shared" si="931"/>
        <v>36.92307692307692</v>
      </c>
      <c r="AJ774" s="98">
        <v>80000</v>
      </c>
      <c r="AK774" s="98">
        <v>75000</v>
      </c>
      <c r="AL774" s="98">
        <v>75000</v>
      </c>
      <c r="AM774" s="98">
        <f t="shared" si="932"/>
        <v>230000</v>
      </c>
      <c r="AN774" s="98">
        <f t="shared" si="933"/>
        <v>35.384615384615387</v>
      </c>
      <c r="AP774" s="98">
        <v>60000</v>
      </c>
      <c r="AQ774" s="98">
        <v>60000</v>
      </c>
      <c r="AR774" s="98">
        <v>60000</v>
      </c>
      <c r="AS774" s="98">
        <f t="shared" si="934"/>
        <v>180000</v>
      </c>
      <c r="AT774" s="98">
        <f t="shared" si="935"/>
        <v>27.692307692307693</v>
      </c>
      <c r="AV774" s="98">
        <f t="shared" si="936"/>
        <v>410000</v>
      </c>
      <c r="AW774" s="98">
        <f t="shared" si="937"/>
        <v>63.07692307692308</v>
      </c>
      <c r="AY774" s="98">
        <f t="shared" si="938"/>
        <v>650000</v>
      </c>
      <c r="AZ774" s="98">
        <f t="shared" si="939"/>
        <v>100</v>
      </c>
      <c r="BB774" s="98">
        <f t="shared" si="963"/>
        <v>0</v>
      </c>
      <c r="BC774" s="98">
        <f t="shared" si="964"/>
        <v>0</v>
      </c>
      <c r="BD774" s="98">
        <f t="shared" si="965"/>
        <v>650000</v>
      </c>
      <c r="BE774" s="483"/>
      <c r="BF774" s="90">
        <f t="shared" si="904"/>
        <v>0</v>
      </c>
    </row>
    <row r="775" spans="1:58" ht="30" customHeight="1" x14ac:dyDescent="0.2">
      <c r="A775" s="12"/>
      <c r="B775" s="3"/>
      <c r="C775" s="3"/>
      <c r="D775" s="8"/>
      <c r="E775" s="7"/>
      <c r="F775" s="3"/>
      <c r="G775" s="4"/>
      <c r="H775" s="5"/>
      <c r="I775" s="6"/>
      <c r="J775" s="7"/>
      <c r="K775" s="59">
        <v>3</v>
      </c>
      <c r="L775" s="142"/>
      <c r="M775" s="8"/>
      <c r="N775" s="41" t="s">
        <v>43</v>
      </c>
      <c r="O775" s="45">
        <v>100000</v>
      </c>
      <c r="P775" s="98"/>
      <c r="Q775" s="98"/>
      <c r="R775" s="98"/>
      <c r="S775" s="98">
        <v>600000</v>
      </c>
      <c r="T775" s="98"/>
      <c r="U775" s="98">
        <v>0</v>
      </c>
      <c r="V775" s="98">
        <v>18000</v>
      </c>
      <c r="W775" s="98">
        <v>62000</v>
      </c>
      <c r="X775" s="98">
        <f t="shared" si="926"/>
        <v>80000</v>
      </c>
      <c r="Y775" s="98">
        <f t="shared" si="927"/>
        <v>13.333333333333334</v>
      </c>
      <c r="AA775" s="98">
        <v>60000</v>
      </c>
      <c r="AB775" s="98">
        <v>50000</v>
      </c>
      <c r="AC775" s="98">
        <v>50000</v>
      </c>
      <c r="AD775" s="98">
        <f t="shared" si="928"/>
        <v>160000</v>
      </c>
      <c r="AE775" s="98">
        <f t="shared" si="929"/>
        <v>26.666666666666668</v>
      </c>
      <c r="AG775" s="98">
        <f t="shared" si="930"/>
        <v>240000</v>
      </c>
      <c r="AH775" s="98">
        <f t="shared" si="931"/>
        <v>40</v>
      </c>
      <c r="AJ775" s="98">
        <v>75000</v>
      </c>
      <c r="AK775" s="98">
        <v>75000</v>
      </c>
      <c r="AL775" s="98">
        <v>75000</v>
      </c>
      <c r="AM775" s="98">
        <f t="shared" si="932"/>
        <v>225000</v>
      </c>
      <c r="AN775" s="98">
        <f t="shared" si="933"/>
        <v>37.5</v>
      </c>
      <c r="AP775" s="98">
        <v>45000</v>
      </c>
      <c r="AQ775" s="98">
        <v>45000</v>
      </c>
      <c r="AR775" s="98">
        <v>45000</v>
      </c>
      <c r="AS775" s="98">
        <f t="shared" si="934"/>
        <v>135000</v>
      </c>
      <c r="AT775" s="98">
        <f t="shared" si="935"/>
        <v>22.5</v>
      </c>
      <c r="AV775" s="98">
        <f t="shared" si="936"/>
        <v>360000</v>
      </c>
      <c r="AW775" s="98">
        <f t="shared" si="937"/>
        <v>60</v>
      </c>
      <c r="AY775" s="98">
        <f t="shared" si="938"/>
        <v>600000</v>
      </c>
      <c r="AZ775" s="98">
        <f t="shared" si="939"/>
        <v>100</v>
      </c>
      <c r="BB775" s="98">
        <f t="shared" si="963"/>
        <v>0</v>
      </c>
      <c r="BC775" s="98">
        <f t="shared" si="964"/>
        <v>0</v>
      </c>
      <c r="BD775" s="98">
        <f t="shared" si="965"/>
        <v>600000</v>
      </c>
      <c r="BE775" s="483"/>
      <c r="BF775" s="90">
        <f t="shared" si="904"/>
        <v>0</v>
      </c>
    </row>
    <row r="776" spans="1:58" ht="30" customHeight="1" x14ac:dyDescent="0.2">
      <c r="A776" s="12"/>
      <c r="B776" s="3"/>
      <c r="C776" s="3"/>
      <c r="D776" s="8"/>
      <c r="E776" s="7"/>
      <c r="F776" s="3"/>
      <c r="G776" s="4"/>
      <c r="H776" s="5"/>
      <c r="I776" s="6"/>
      <c r="J776" s="7"/>
      <c r="K776" s="59">
        <v>6</v>
      </c>
      <c r="L776" s="142"/>
      <c r="M776" s="8"/>
      <c r="N776" s="41" t="s">
        <v>65</v>
      </c>
      <c r="O776" s="45">
        <v>20000</v>
      </c>
      <c r="P776" s="98"/>
      <c r="Q776" s="98"/>
      <c r="R776" s="98"/>
      <c r="S776" s="98">
        <v>195000</v>
      </c>
      <c r="T776" s="98"/>
      <c r="U776" s="98">
        <v>0</v>
      </c>
      <c r="V776" s="98">
        <v>0</v>
      </c>
      <c r="W776" s="98">
        <v>9000</v>
      </c>
      <c r="X776" s="98">
        <f t="shared" si="926"/>
        <v>9000</v>
      </c>
      <c r="Y776" s="98">
        <f t="shared" si="927"/>
        <v>4.615384615384615</v>
      </c>
      <c r="AA776" s="98">
        <v>20000</v>
      </c>
      <c r="AB776" s="98">
        <v>20000</v>
      </c>
      <c r="AC776" s="98">
        <v>20000</v>
      </c>
      <c r="AD776" s="98">
        <f t="shared" si="928"/>
        <v>60000</v>
      </c>
      <c r="AE776" s="98">
        <f t="shared" si="929"/>
        <v>30.76923076923077</v>
      </c>
      <c r="AG776" s="98">
        <f t="shared" si="930"/>
        <v>69000</v>
      </c>
      <c r="AH776" s="98">
        <f t="shared" si="931"/>
        <v>35.384615384615387</v>
      </c>
      <c r="AJ776" s="98">
        <v>22000</v>
      </c>
      <c r="AK776" s="98">
        <v>22000</v>
      </c>
      <c r="AL776" s="98">
        <v>22000</v>
      </c>
      <c r="AM776" s="98">
        <f t="shared" si="932"/>
        <v>66000</v>
      </c>
      <c r="AN776" s="98">
        <f t="shared" si="933"/>
        <v>33.846153846153847</v>
      </c>
      <c r="AP776" s="98">
        <v>20000</v>
      </c>
      <c r="AQ776" s="98">
        <v>20000</v>
      </c>
      <c r="AR776" s="98">
        <v>20000</v>
      </c>
      <c r="AS776" s="98">
        <f t="shared" si="934"/>
        <v>60000</v>
      </c>
      <c r="AT776" s="98">
        <f t="shared" si="935"/>
        <v>30.76923076923077</v>
      </c>
      <c r="AV776" s="98">
        <f t="shared" si="936"/>
        <v>126000</v>
      </c>
      <c r="AW776" s="98">
        <f t="shared" si="937"/>
        <v>64.615384615384613</v>
      </c>
      <c r="AY776" s="98">
        <f t="shared" si="938"/>
        <v>195000</v>
      </c>
      <c r="AZ776" s="98">
        <f t="shared" si="939"/>
        <v>100</v>
      </c>
      <c r="BB776" s="98">
        <f t="shared" si="963"/>
        <v>0</v>
      </c>
      <c r="BC776" s="98">
        <f t="shared" si="964"/>
        <v>0</v>
      </c>
      <c r="BD776" s="98">
        <f t="shared" si="965"/>
        <v>195000</v>
      </c>
      <c r="BE776" s="483"/>
      <c r="BF776" s="90">
        <f t="shared" si="904"/>
        <v>0</v>
      </c>
    </row>
    <row r="777" spans="1:58" ht="30" hidden="1" customHeight="1" x14ac:dyDescent="0.2">
      <c r="A777" s="12"/>
      <c r="B777" s="3"/>
      <c r="C777" s="3"/>
      <c r="D777" s="8"/>
      <c r="E777" s="7"/>
      <c r="F777" s="3"/>
      <c r="G777" s="4"/>
      <c r="H777" s="5"/>
      <c r="I777" s="6"/>
      <c r="J777" s="7"/>
      <c r="K777" s="59">
        <v>9</v>
      </c>
      <c r="L777" s="142"/>
      <c r="M777" s="8"/>
      <c r="N777" s="41" t="s">
        <v>66</v>
      </c>
      <c r="O777" s="45">
        <v>10000</v>
      </c>
      <c r="P777" s="98"/>
      <c r="Q777" s="51"/>
      <c r="R777" s="52"/>
      <c r="S777" s="98">
        <v>0</v>
      </c>
      <c r="T777" s="98"/>
      <c r="U777" s="98"/>
      <c r="V777" s="98"/>
      <c r="W777" s="98"/>
      <c r="X777" s="98">
        <f t="shared" si="926"/>
        <v>0</v>
      </c>
      <c r="Y777" s="98" t="e">
        <f t="shared" si="927"/>
        <v>#DIV/0!</v>
      </c>
      <c r="AA777" s="98"/>
      <c r="AB777" s="98"/>
      <c r="AC777" s="98"/>
      <c r="AD777" s="98">
        <f t="shared" si="928"/>
        <v>0</v>
      </c>
      <c r="AE777" s="98" t="e">
        <f t="shared" si="929"/>
        <v>#DIV/0!</v>
      </c>
      <c r="AG777" s="98">
        <f t="shared" si="930"/>
        <v>0</v>
      </c>
      <c r="AH777" s="98" t="e">
        <f t="shared" si="931"/>
        <v>#DIV/0!</v>
      </c>
      <c r="AJ777" s="98"/>
      <c r="AK777" s="98"/>
      <c r="AL777" s="98"/>
      <c r="AM777" s="98">
        <f t="shared" si="932"/>
        <v>0</v>
      </c>
      <c r="AN777" s="98" t="e">
        <f t="shared" si="933"/>
        <v>#DIV/0!</v>
      </c>
      <c r="AP777" s="98"/>
      <c r="AQ777" s="98"/>
      <c r="AR777" s="98"/>
      <c r="AS777" s="98">
        <f t="shared" si="934"/>
        <v>0</v>
      </c>
      <c r="AT777" s="98" t="e">
        <f t="shared" si="935"/>
        <v>#DIV/0!</v>
      </c>
      <c r="AV777" s="98">
        <f t="shared" si="936"/>
        <v>0</v>
      </c>
      <c r="AW777" s="98" t="e">
        <f t="shared" si="937"/>
        <v>#DIV/0!</v>
      </c>
      <c r="AY777" s="98">
        <f t="shared" si="938"/>
        <v>0</v>
      </c>
      <c r="AZ777" s="98" t="e">
        <f t="shared" si="939"/>
        <v>#DIV/0!</v>
      </c>
      <c r="BB777" s="98">
        <f t="shared" si="963"/>
        <v>0</v>
      </c>
      <c r="BC777" s="98" t="e">
        <f t="shared" si="964"/>
        <v>#DIV/0!</v>
      </c>
      <c r="BD777" s="98">
        <f t="shared" si="965"/>
        <v>0</v>
      </c>
      <c r="BE777" s="483"/>
      <c r="BF777" s="90">
        <f t="shared" si="904"/>
        <v>0</v>
      </c>
    </row>
    <row r="778" spans="1:58" ht="30" customHeight="1" x14ac:dyDescent="0.2">
      <c r="A778" s="12"/>
      <c r="B778" s="3"/>
      <c r="C778" s="3"/>
      <c r="D778" s="8"/>
      <c r="E778" s="7"/>
      <c r="F778" s="3"/>
      <c r="G778" s="4"/>
      <c r="H778" s="65" t="s">
        <v>72</v>
      </c>
      <c r="I778" s="66"/>
      <c r="J778" s="67"/>
      <c r="K778" s="170"/>
      <c r="L778" s="146"/>
      <c r="M778" s="68"/>
      <c r="N778" s="69" t="s">
        <v>100</v>
      </c>
      <c r="O778" s="70">
        <v>1940000</v>
      </c>
      <c r="P778" s="103">
        <f>P779</f>
        <v>0</v>
      </c>
      <c r="Q778" s="200">
        <f>Q779</f>
        <v>0</v>
      </c>
      <c r="R778" s="201">
        <f>R779</f>
        <v>0</v>
      </c>
      <c r="S778" s="103">
        <f>S779</f>
        <v>980000</v>
      </c>
      <c r="T778" s="103"/>
      <c r="U778" s="103">
        <f>U779</f>
        <v>63000</v>
      </c>
      <c r="V778" s="103">
        <f>V779</f>
        <v>26000</v>
      </c>
      <c r="W778" s="103">
        <f>W779</f>
        <v>25000</v>
      </c>
      <c r="X778" s="103">
        <f>X779</f>
        <v>114000</v>
      </c>
      <c r="Y778" s="103">
        <f t="shared" si="927"/>
        <v>11.63265306122449</v>
      </c>
      <c r="AA778" s="103">
        <f>AA779</f>
        <v>77000</v>
      </c>
      <c r="AB778" s="103">
        <f>AB779</f>
        <v>76000</v>
      </c>
      <c r="AC778" s="103">
        <f>AC779</f>
        <v>77000</v>
      </c>
      <c r="AD778" s="103">
        <f>AD779</f>
        <v>230000</v>
      </c>
      <c r="AE778" s="103">
        <f t="shared" si="929"/>
        <v>23.469387755102041</v>
      </c>
      <c r="AG778" s="103">
        <f t="shared" si="930"/>
        <v>344000</v>
      </c>
      <c r="AH778" s="103">
        <f t="shared" si="931"/>
        <v>35.102040816326529</v>
      </c>
      <c r="AJ778" s="103">
        <f>AJ779</f>
        <v>115000</v>
      </c>
      <c r="AK778" s="103">
        <f>AK779</f>
        <v>116000</v>
      </c>
      <c r="AL778" s="103">
        <f>AL779</f>
        <v>116000</v>
      </c>
      <c r="AM778" s="103">
        <f>AM779</f>
        <v>347000</v>
      </c>
      <c r="AN778" s="103">
        <f t="shared" si="933"/>
        <v>35.408163265306122</v>
      </c>
      <c r="AP778" s="103">
        <f>AP779</f>
        <v>101000</v>
      </c>
      <c r="AQ778" s="103">
        <f>AQ779</f>
        <v>99000</v>
      </c>
      <c r="AR778" s="103">
        <f>AR779</f>
        <v>89000</v>
      </c>
      <c r="AS778" s="103">
        <f>AS779</f>
        <v>289000</v>
      </c>
      <c r="AT778" s="103">
        <f t="shared" si="935"/>
        <v>29.489795918367346</v>
      </c>
      <c r="AV778" s="103">
        <f>AV779</f>
        <v>636000</v>
      </c>
      <c r="AW778" s="103">
        <f t="shared" si="937"/>
        <v>64.897959183673464</v>
      </c>
      <c r="AY778" s="103">
        <f t="shared" si="938"/>
        <v>980000</v>
      </c>
      <c r="AZ778" s="103">
        <f t="shared" si="939"/>
        <v>100</v>
      </c>
      <c r="BB778" s="70">
        <f t="shared" ref="BB778:BB788" si="967">S778-AY778</f>
        <v>0</v>
      </c>
      <c r="BC778" s="98">
        <f t="shared" ref="BC778:BC788" si="968">BB778/(S778/100)</f>
        <v>0</v>
      </c>
      <c r="BD778" s="103">
        <f t="shared" ref="BD778:BD788" si="969">S778-BB778</f>
        <v>980000</v>
      </c>
      <c r="BE778" s="483"/>
      <c r="BF778" s="90">
        <f t="shared" si="904"/>
        <v>0</v>
      </c>
    </row>
    <row r="779" spans="1:58" ht="30" customHeight="1" thickBot="1" x14ac:dyDescent="0.25">
      <c r="A779" s="12"/>
      <c r="B779" s="3"/>
      <c r="C779" s="3"/>
      <c r="D779" s="8"/>
      <c r="E779" s="7"/>
      <c r="F779" s="3"/>
      <c r="G779" s="4"/>
      <c r="H779" s="5"/>
      <c r="I779" s="23">
        <v>2</v>
      </c>
      <c r="J779" s="7"/>
      <c r="K779" s="27"/>
      <c r="L779" s="142"/>
      <c r="M779" s="8"/>
      <c r="N779" s="30" t="s">
        <v>126</v>
      </c>
      <c r="O779" s="46">
        <v>1940000</v>
      </c>
      <c r="P779" s="100">
        <f>P780+P782</f>
        <v>0</v>
      </c>
      <c r="Q779" s="202">
        <f>Q780+Q782</f>
        <v>0</v>
      </c>
      <c r="R779" s="203">
        <f>R780+R782</f>
        <v>0</v>
      </c>
      <c r="S779" s="100">
        <f>S780+S782</f>
        <v>980000</v>
      </c>
      <c r="T779" s="100"/>
      <c r="U779" s="100">
        <f>U780+U782</f>
        <v>63000</v>
      </c>
      <c r="V779" s="100">
        <f>V780+V782</f>
        <v>26000</v>
      </c>
      <c r="W779" s="100">
        <f>W780+W782</f>
        <v>25000</v>
      </c>
      <c r="X779" s="100">
        <f>X780+X782</f>
        <v>114000</v>
      </c>
      <c r="Y779" s="100">
        <f t="shared" si="927"/>
        <v>11.63265306122449</v>
      </c>
      <c r="AA779" s="100">
        <f>AA780+AA782</f>
        <v>77000</v>
      </c>
      <c r="AB779" s="100">
        <f>AB780+AB782</f>
        <v>76000</v>
      </c>
      <c r="AC779" s="100">
        <f>AC780+AC782</f>
        <v>77000</v>
      </c>
      <c r="AD779" s="100">
        <f>AD780+AD782</f>
        <v>230000</v>
      </c>
      <c r="AE779" s="100">
        <f t="shared" si="929"/>
        <v>23.469387755102041</v>
      </c>
      <c r="AG779" s="100">
        <f t="shared" si="930"/>
        <v>344000</v>
      </c>
      <c r="AH779" s="100">
        <f t="shared" si="931"/>
        <v>35.102040816326529</v>
      </c>
      <c r="AJ779" s="100">
        <f>AJ780+AJ782</f>
        <v>115000</v>
      </c>
      <c r="AK779" s="100">
        <f>AK780+AK782</f>
        <v>116000</v>
      </c>
      <c r="AL779" s="100">
        <f>AL780+AL782</f>
        <v>116000</v>
      </c>
      <c r="AM779" s="100">
        <f>AM780+AM782</f>
        <v>347000</v>
      </c>
      <c r="AN779" s="100">
        <f t="shared" si="933"/>
        <v>35.408163265306122</v>
      </c>
      <c r="AP779" s="100">
        <f>AP780+AP782</f>
        <v>101000</v>
      </c>
      <c r="AQ779" s="100">
        <f>AQ780+AQ782</f>
        <v>99000</v>
      </c>
      <c r="AR779" s="100">
        <f>AR780+AR782</f>
        <v>89000</v>
      </c>
      <c r="AS779" s="100">
        <f>AS780+AS782</f>
        <v>289000</v>
      </c>
      <c r="AT779" s="100">
        <f t="shared" si="935"/>
        <v>29.489795918367346</v>
      </c>
      <c r="AV779" s="100">
        <f>AV780</f>
        <v>636000</v>
      </c>
      <c r="AW779" s="100">
        <f t="shared" si="937"/>
        <v>64.897959183673464</v>
      </c>
      <c r="AY779" s="100">
        <f t="shared" si="938"/>
        <v>980000</v>
      </c>
      <c r="AZ779" s="100">
        <f t="shared" si="939"/>
        <v>100</v>
      </c>
      <c r="BB779" s="46">
        <f t="shared" si="967"/>
        <v>0</v>
      </c>
      <c r="BC779" s="98">
        <f t="shared" si="968"/>
        <v>0</v>
      </c>
      <c r="BD779" s="100">
        <f t="shared" si="969"/>
        <v>980000</v>
      </c>
      <c r="BE779" s="483"/>
      <c r="BF779" s="90">
        <f t="shared" si="904"/>
        <v>0</v>
      </c>
    </row>
    <row r="780" spans="1:58" ht="30" hidden="1" customHeight="1" x14ac:dyDescent="0.2">
      <c r="A780" s="12"/>
      <c r="B780" s="3"/>
      <c r="C780" s="3"/>
      <c r="D780" s="8"/>
      <c r="E780" s="7"/>
      <c r="F780" s="3"/>
      <c r="G780" s="4"/>
      <c r="H780" s="5"/>
      <c r="I780" s="6"/>
      <c r="J780" s="24" t="s">
        <v>74</v>
      </c>
      <c r="K780" s="27"/>
      <c r="L780" s="142"/>
      <c r="M780" s="8"/>
      <c r="N780" s="31" t="s">
        <v>24</v>
      </c>
      <c r="O780" s="44">
        <v>0</v>
      </c>
      <c r="P780" s="97">
        <f>P781</f>
        <v>0</v>
      </c>
      <c r="Q780" s="193">
        <f>Q781</f>
        <v>0</v>
      </c>
      <c r="R780" s="194">
        <f>R781</f>
        <v>0</v>
      </c>
      <c r="S780" s="97">
        <f>S781</f>
        <v>0</v>
      </c>
      <c r="T780" s="97"/>
      <c r="U780" s="97">
        <f>U781</f>
        <v>0</v>
      </c>
      <c r="V780" s="97">
        <f>V781</f>
        <v>0</v>
      </c>
      <c r="W780" s="97">
        <f>W781</f>
        <v>0</v>
      </c>
      <c r="X780" s="97">
        <f>X781</f>
        <v>0</v>
      </c>
      <c r="Y780" s="97" t="e">
        <f t="shared" si="927"/>
        <v>#DIV/0!</v>
      </c>
      <c r="AA780" s="97">
        <f>AA781</f>
        <v>0</v>
      </c>
      <c r="AB780" s="97">
        <f>AB781</f>
        <v>0</v>
      </c>
      <c r="AC780" s="97">
        <f>AC781</f>
        <v>0</v>
      </c>
      <c r="AD780" s="97">
        <f>AD781</f>
        <v>0</v>
      </c>
      <c r="AE780" s="97" t="e">
        <f t="shared" si="929"/>
        <v>#DIV/0!</v>
      </c>
      <c r="AG780" s="97">
        <f t="shared" si="930"/>
        <v>0</v>
      </c>
      <c r="AH780" s="97" t="e">
        <f t="shared" si="931"/>
        <v>#DIV/0!</v>
      </c>
      <c r="AJ780" s="97">
        <f>AJ781</f>
        <v>0</v>
      </c>
      <c r="AK780" s="97">
        <f>AK781</f>
        <v>0</v>
      </c>
      <c r="AL780" s="97">
        <f>AL781</f>
        <v>0</v>
      </c>
      <c r="AM780" s="97">
        <f>AM781</f>
        <v>0</v>
      </c>
      <c r="AN780" s="97" t="e">
        <f t="shared" si="933"/>
        <v>#DIV/0!</v>
      </c>
      <c r="AP780" s="97">
        <f>AP781</f>
        <v>0</v>
      </c>
      <c r="AQ780" s="97">
        <f>AQ781</f>
        <v>0</v>
      </c>
      <c r="AR780" s="97">
        <f>AR781</f>
        <v>0</v>
      </c>
      <c r="AS780" s="97">
        <f>AS781</f>
        <v>0</v>
      </c>
      <c r="AT780" s="97" t="e">
        <f t="shared" si="935"/>
        <v>#DIV/0!</v>
      </c>
      <c r="AV780" s="97">
        <f>AV781</f>
        <v>636000</v>
      </c>
      <c r="AW780" s="97" t="e">
        <f t="shared" si="937"/>
        <v>#DIV/0!</v>
      </c>
      <c r="AY780" s="97">
        <f t="shared" si="938"/>
        <v>636000</v>
      </c>
      <c r="AZ780" s="97" t="e">
        <f t="shared" si="939"/>
        <v>#DIV/0!</v>
      </c>
      <c r="BB780" s="44">
        <f t="shared" si="967"/>
        <v>-636000</v>
      </c>
      <c r="BC780" s="98" t="e">
        <f t="shared" si="968"/>
        <v>#DIV/0!</v>
      </c>
      <c r="BD780" s="97">
        <f t="shared" si="969"/>
        <v>636000</v>
      </c>
      <c r="BE780" s="483"/>
      <c r="BF780" s="90">
        <f t="shared" ref="BF780:BF843" si="970">S780-AY780</f>
        <v>-636000</v>
      </c>
    </row>
    <row r="781" spans="1:58" ht="30" hidden="1" customHeight="1" thickBot="1" x14ac:dyDescent="0.25">
      <c r="A781" s="12"/>
      <c r="B781" s="3"/>
      <c r="C781" s="3"/>
      <c r="D781" s="8"/>
      <c r="E781" s="7"/>
      <c r="F781" s="3"/>
      <c r="G781" s="4"/>
      <c r="H781" s="5"/>
      <c r="I781" s="6"/>
      <c r="J781" s="7"/>
      <c r="K781" s="59">
        <v>1</v>
      </c>
      <c r="L781" s="142"/>
      <c r="M781" s="8"/>
      <c r="N781" s="41" t="s">
        <v>31</v>
      </c>
      <c r="O781" s="45">
        <v>0</v>
      </c>
      <c r="P781" s="98">
        <v>0</v>
      </c>
      <c r="Q781" s="51">
        <v>0</v>
      </c>
      <c r="R781" s="52">
        <v>0</v>
      </c>
      <c r="S781" s="98">
        <v>0</v>
      </c>
      <c r="T781" s="98"/>
      <c r="U781" s="98">
        <v>0</v>
      </c>
      <c r="V781" s="98">
        <v>0</v>
      </c>
      <c r="W781" s="98">
        <v>0</v>
      </c>
      <c r="X781" s="98"/>
      <c r="Y781" s="98" t="e">
        <f t="shared" si="927"/>
        <v>#DIV/0!</v>
      </c>
      <c r="AA781" s="98">
        <v>0</v>
      </c>
      <c r="AB781" s="98">
        <v>0</v>
      </c>
      <c r="AC781" s="98">
        <v>0</v>
      </c>
      <c r="AD781" s="98"/>
      <c r="AE781" s="98" t="e">
        <f t="shared" si="929"/>
        <v>#DIV/0!</v>
      </c>
      <c r="AG781" s="98">
        <f t="shared" si="930"/>
        <v>0</v>
      </c>
      <c r="AH781" s="98" t="e">
        <f t="shared" si="931"/>
        <v>#DIV/0!</v>
      </c>
      <c r="AJ781" s="98">
        <v>0</v>
      </c>
      <c r="AK781" s="98">
        <v>0</v>
      </c>
      <c r="AL781" s="98">
        <v>0</v>
      </c>
      <c r="AM781" s="98"/>
      <c r="AN781" s="98" t="e">
        <f t="shared" si="933"/>
        <v>#DIV/0!</v>
      </c>
      <c r="AP781" s="98">
        <v>0</v>
      </c>
      <c r="AQ781" s="98">
        <v>0</v>
      </c>
      <c r="AR781" s="98">
        <v>0</v>
      </c>
      <c r="AS781" s="98"/>
      <c r="AT781" s="98" t="e">
        <f t="shared" si="935"/>
        <v>#DIV/0!</v>
      </c>
      <c r="AV781" s="98">
        <f>AV782</f>
        <v>636000</v>
      </c>
      <c r="AW781" s="98" t="e">
        <f t="shared" si="937"/>
        <v>#DIV/0!</v>
      </c>
      <c r="AY781" s="98">
        <f t="shared" si="938"/>
        <v>636000</v>
      </c>
      <c r="AZ781" s="98" t="e">
        <f t="shared" si="939"/>
        <v>#DIV/0!</v>
      </c>
      <c r="BB781" s="45">
        <f t="shared" si="967"/>
        <v>-636000</v>
      </c>
      <c r="BC781" s="98" t="e">
        <f t="shared" si="968"/>
        <v>#DIV/0!</v>
      </c>
      <c r="BD781" s="98">
        <f t="shared" si="969"/>
        <v>636000</v>
      </c>
      <c r="BE781" s="483"/>
      <c r="BF781" s="90">
        <f t="shared" si="970"/>
        <v>-636000</v>
      </c>
    </row>
    <row r="782" spans="1:58" ht="30" customHeight="1" x14ac:dyDescent="0.2">
      <c r="A782" s="12"/>
      <c r="B782" s="3"/>
      <c r="C782" s="3"/>
      <c r="D782" s="8"/>
      <c r="E782" s="7"/>
      <c r="F782" s="3"/>
      <c r="G782" s="4"/>
      <c r="H782" s="5"/>
      <c r="I782" s="6"/>
      <c r="J782" s="24" t="s">
        <v>69</v>
      </c>
      <c r="K782" s="169"/>
      <c r="L782" s="145"/>
      <c r="M782" s="26"/>
      <c r="N782" s="31" t="s">
        <v>16</v>
      </c>
      <c r="O782" s="44">
        <v>1940000</v>
      </c>
      <c r="P782" s="97">
        <f>P783+P784+P785+P786+P787+P788</f>
        <v>0</v>
      </c>
      <c r="Q782" s="193">
        <f>Q783+Q784+Q785+Q786+Q787+Q788</f>
        <v>0</v>
      </c>
      <c r="R782" s="194">
        <f>R783+R784+R785+R786+R787+R788</f>
        <v>0</v>
      </c>
      <c r="S782" s="97">
        <f>S783+S784+S785+S786+S787+S788</f>
        <v>980000</v>
      </c>
      <c r="T782" s="97"/>
      <c r="U782" s="97">
        <f>U783+U784+U785+U786+U787+U788</f>
        <v>63000</v>
      </c>
      <c r="V782" s="97">
        <f>V783+V784+V785+V786+V787+V788</f>
        <v>26000</v>
      </c>
      <c r="W782" s="97">
        <f>W783+W784+W785+W786+W787+W788</f>
        <v>25000</v>
      </c>
      <c r="X782" s="97">
        <f>X783+X784+X785+X786+X787+X788</f>
        <v>114000</v>
      </c>
      <c r="Y782" s="97">
        <f t="shared" si="927"/>
        <v>11.63265306122449</v>
      </c>
      <c r="AA782" s="97">
        <f>AA783+AA784+AA785+AA786+AA787+AA788</f>
        <v>77000</v>
      </c>
      <c r="AB782" s="97">
        <f>AB783+AB784+AB785+AB786+AB787+AB788</f>
        <v>76000</v>
      </c>
      <c r="AC782" s="97">
        <f>AC783+AC784+AC785+AC786+AC787+AC788</f>
        <v>77000</v>
      </c>
      <c r="AD782" s="97">
        <f>AD783+AD784+AD785+AD786+AD787+AD788</f>
        <v>230000</v>
      </c>
      <c r="AE782" s="97">
        <f t="shared" si="929"/>
        <v>23.469387755102041</v>
      </c>
      <c r="AG782" s="97">
        <f t="shared" si="930"/>
        <v>344000</v>
      </c>
      <c r="AH782" s="97">
        <f t="shared" si="931"/>
        <v>35.102040816326529</v>
      </c>
      <c r="AJ782" s="97">
        <f>AJ783+AJ784+AJ785+AJ786+AJ787+AJ788</f>
        <v>115000</v>
      </c>
      <c r="AK782" s="97">
        <f>AK783+AK784+AK785+AK786+AK787+AK788</f>
        <v>116000</v>
      </c>
      <c r="AL782" s="97">
        <f>AL783+AL784+AL785+AL786+AL787+AL788</f>
        <v>116000</v>
      </c>
      <c r="AM782" s="97">
        <f>AM783+AM784+AM785+AM786+AM787+AM788</f>
        <v>347000</v>
      </c>
      <c r="AN782" s="97">
        <f t="shared" si="933"/>
        <v>35.408163265306122</v>
      </c>
      <c r="AP782" s="97">
        <f>AP783+AP784+AP785+AP786+AP787+AP788</f>
        <v>101000</v>
      </c>
      <c r="AQ782" s="97">
        <f>AQ783+AQ784+AQ785+AQ786+AQ787+AQ788</f>
        <v>99000</v>
      </c>
      <c r="AR782" s="97">
        <f>AR783+AR784+AR785+AR786+AR787+AR788</f>
        <v>89000</v>
      </c>
      <c r="AS782" s="97">
        <f>AS783+AS784+AS785+AS786+AS787+AS788</f>
        <v>289000</v>
      </c>
      <c r="AT782" s="97">
        <f t="shared" si="935"/>
        <v>29.489795918367346</v>
      </c>
      <c r="AV782" s="96">
        <f>AV783+AV784+AV785+AV786+AV787+AV788</f>
        <v>636000</v>
      </c>
      <c r="AW782" s="97">
        <f t="shared" si="937"/>
        <v>64.897959183673464</v>
      </c>
      <c r="AY782" s="97">
        <f t="shared" si="938"/>
        <v>980000</v>
      </c>
      <c r="AZ782" s="97">
        <f t="shared" si="939"/>
        <v>100</v>
      </c>
      <c r="BB782" s="44">
        <f t="shared" si="967"/>
        <v>0</v>
      </c>
      <c r="BC782" s="98">
        <f t="shared" si="968"/>
        <v>0</v>
      </c>
      <c r="BD782" s="97">
        <f t="shared" si="969"/>
        <v>980000</v>
      </c>
      <c r="BF782" s="90">
        <f t="shared" si="970"/>
        <v>0</v>
      </c>
    </row>
    <row r="783" spans="1:58" ht="30" customHeight="1" x14ac:dyDescent="0.2">
      <c r="A783" s="12"/>
      <c r="B783" s="3"/>
      <c r="C783" s="3"/>
      <c r="D783" s="8"/>
      <c r="E783" s="7"/>
      <c r="F783" s="3"/>
      <c r="G783" s="4"/>
      <c r="H783" s="5"/>
      <c r="I783" s="6"/>
      <c r="J783" s="7"/>
      <c r="K783" s="59">
        <v>1</v>
      </c>
      <c r="L783" s="143"/>
      <c r="M783" s="14"/>
      <c r="N783" s="41" t="s">
        <v>36</v>
      </c>
      <c r="O783" s="45">
        <v>5000</v>
      </c>
      <c r="P783" s="98"/>
      <c r="Q783" s="98"/>
      <c r="R783" s="98"/>
      <c r="S783" s="98">
        <v>7000</v>
      </c>
      <c r="T783" s="98"/>
      <c r="U783" s="98">
        <v>1000</v>
      </c>
      <c r="V783" s="98">
        <v>0</v>
      </c>
      <c r="W783" s="98">
        <v>0</v>
      </c>
      <c r="X783" s="98">
        <f t="shared" ref="X783:X788" si="971">SUM(U783:W783)</f>
        <v>1000</v>
      </c>
      <c r="Y783" s="98">
        <f t="shared" si="927"/>
        <v>14.285714285714286</v>
      </c>
      <c r="AA783" s="98">
        <v>2000</v>
      </c>
      <c r="AB783" s="98">
        <v>0</v>
      </c>
      <c r="AC783" s="98">
        <v>0</v>
      </c>
      <c r="AD783" s="98">
        <f t="shared" ref="AD783:AD788" si="972">SUM(AA783:AC783)</f>
        <v>2000</v>
      </c>
      <c r="AE783" s="98">
        <f t="shared" si="929"/>
        <v>28.571428571428573</v>
      </c>
      <c r="AG783" s="98">
        <f t="shared" si="930"/>
        <v>3000</v>
      </c>
      <c r="AH783" s="98">
        <f t="shared" si="931"/>
        <v>42.857142857142854</v>
      </c>
      <c r="AJ783" s="98">
        <v>2000</v>
      </c>
      <c r="AK783" s="98">
        <v>0</v>
      </c>
      <c r="AL783" s="98">
        <v>0</v>
      </c>
      <c r="AM783" s="98">
        <f t="shared" ref="AM783:AM788" si="973">SUM(AJ783:AL783)</f>
        <v>2000</v>
      </c>
      <c r="AN783" s="98">
        <f t="shared" si="933"/>
        <v>28.571428571428573</v>
      </c>
      <c r="AP783" s="98">
        <v>2000</v>
      </c>
      <c r="AQ783" s="98">
        <v>0</v>
      </c>
      <c r="AR783" s="98">
        <v>0</v>
      </c>
      <c r="AS783" s="98">
        <f t="shared" ref="AS783:AS788" si="974">SUM(AP783:AR783)</f>
        <v>2000</v>
      </c>
      <c r="AT783" s="98">
        <f t="shared" si="935"/>
        <v>28.571428571428573</v>
      </c>
      <c r="AV783" s="98">
        <f t="shared" ref="AV783:AV788" si="975">AM783+AS783</f>
        <v>4000</v>
      </c>
      <c r="AW783" s="98">
        <f t="shared" si="937"/>
        <v>57.142857142857146</v>
      </c>
      <c r="AY783" s="98">
        <f t="shared" si="938"/>
        <v>7000</v>
      </c>
      <c r="AZ783" s="98">
        <f t="shared" si="939"/>
        <v>100</v>
      </c>
      <c r="BB783" s="98">
        <f t="shared" si="967"/>
        <v>0</v>
      </c>
      <c r="BC783" s="98">
        <f t="shared" si="968"/>
        <v>0</v>
      </c>
      <c r="BD783" s="98">
        <f t="shared" si="969"/>
        <v>7000</v>
      </c>
      <c r="BF783" s="90">
        <f t="shared" si="970"/>
        <v>0</v>
      </c>
    </row>
    <row r="784" spans="1:58" ht="30" customHeight="1" x14ac:dyDescent="0.2">
      <c r="A784" s="12"/>
      <c r="B784" s="3"/>
      <c r="C784" s="3"/>
      <c r="D784" s="8"/>
      <c r="E784" s="7"/>
      <c r="F784" s="3"/>
      <c r="G784" s="4"/>
      <c r="H784" s="5"/>
      <c r="I784" s="6"/>
      <c r="J784" s="7"/>
      <c r="K784" s="59">
        <v>2</v>
      </c>
      <c r="L784" s="143"/>
      <c r="M784" s="113"/>
      <c r="N784" s="125" t="s">
        <v>17</v>
      </c>
      <c r="O784" s="45">
        <v>108000</v>
      </c>
      <c r="P784" s="98"/>
      <c r="Q784" s="98"/>
      <c r="R784" s="98"/>
      <c r="S784" s="98">
        <v>57000</v>
      </c>
      <c r="T784" s="98"/>
      <c r="U784" s="98">
        <v>0</v>
      </c>
      <c r="V784" s="98">
        <v>2000</v>
      </c>
      <c r="W784" s="98">
        <v>0</v>
      </c>
      <c r="X784" s="98">
        <f t="shared" si="971"/>
        <v>2000</v>
      </c>
      <c r="Y784" s="98">
        <f t="shared" si="927"/>
        <v>3.5087719298245612</v>
      </c>
      <c r="AA784" s="98">
        <v>0</v>
      </c>
      <c r="AB784" s="98">
        <v>0</v>
      </c>
      <c r="AC784" s="98">
        <v>0</v>
      </c>
      <c r="AD784" s="98">
        <f t="shared" si="972"/>
        <v>0</v>
      </c>
      <c r="AE784" s="98">
        <f t="shared" si="929"/>
        <v>0</v>
      </c>
      <c r="AG784" s="98">
        <f t="shared" si="930"/>
        <v>2000</v>
      </c>
      <c r="AH784" s="98">
        <f t="shared" si="931"/>
        <v>3.5087719298245612</v>
      </c>
      <c r="AJ784" s="98">
        <v>8000</v>
      </c>
      <c r="AK784" s="98">
        <v>8000</v>
      </c>
      <c r="AL784" s="98">
        <v>9000</v>
      </c>
      <c r="AM784" s="98">
        <f t="shared" si="973"/>
        <v>25000</v>
      </c>
      <c r="AN784" s="98">
        <f t="shared" si="933"/>
        <v>43.859649122807021</v>
      </c>
      <c r="AP784" s="98">
        <v>11000</v>
      </c>
      <c r="AQ784" s="98">
        <v>11000</v>
      </c>
      <c r="AR784" s="98">
        <v>8000</v>
      </c>
      <c r="AS784" s="98">
        <f t="shared" si="974"/>
        <v>30000</v>
      </c>
      <c r="AT784" s="98">
        <f t="shared" si="935"/>
        <v>52.631578947368418</v>
      </c>
      <c r="AV784" s="98">
        <f t="shared" si="975"/>
        <v>55000</v>
      </c>
      <c r="AW784" s="98">
        <f t="shared" si="937"/>
        <v>96.491228070175438</v>
      </c>
      <c r="AY784" s="98">
        <f t="shared" si="938"/>
        <v>57000</v>
      </c>
      <c r="AZ784" s="98">
        <f t="shared" si="939"/>
        <v>100</v>
      </c>
      <c r="BB784" s="98">
        <f t="shared" si="967"/>
        <v>0</v>
      </c>
      <c r="BC784" s="98">
        <f t="shared" si="968"/>
        <v>0</v>
      </c>
      <c r="BD784" s="98">
        <f t="shared" si="969"/>
        <v>57000</v>
      </c>
      <c r="BF784" s="90">
        <f t="shared" si="970"/>
        <v>0</v>
      </c>
    </row>
    <row r="785" spans="1:58" ht="30" customHeight="1" x14ac:dyDescent="0.2">
      <c r="A785" s="12"/>
      <c r="B785" s="3"/>
      <c r="C785" s="3"/>
      <c r="D785" s="8"/>
      <c r="E785" s="7"/>
      <c r="F785" s="3"/>
      <c r="G785" s="4"/>
      <c r="H785" s="5"/>
      <c r="I785" s="6"/>
      <c r="J785" s="7"/>
      <c r="K785" s="59">
        <v>4</v>
      </c>
      <c r="L785" s="143"/>
      <c r="M785" s="113"/>
      <c r="N785" s="125" t="s">
        <v>37</v>
      </c>
      <c r="O785" s="45">
        <v>2000</v>
      </c>
      <c r="P785" s="98"/>
      <c r="Q785" s="98"/>
      <c r="R785" s="98"/>
      <c r="S785" s="98">
        <v>1000</v>
      </c>
      <c r="T785" s="98"/>
      <c r="U785" s="98">
        <v>1000</v>
      </c>
      <c r="V785" s="98">
        <v>0</v>
      </c>
      <c r="W785" s="98">
        <v>0</v>
      </c>
      <c r="X785" s="98">
        <f t="shared" si="971"/>
        <v>1000</v>
      </c>
      <c r="Y785" s="98">
        <f t="shared" si="927"/>
        <v>100</v>
      </c>
      <c r="AA785" s="98"/>
      <c r="AB785" s="98"/>
      <c r="AC785" s="98"/>
      <c r="AD785" s="98">
        <f t="shared" si="972"/>
        <v>0</v>
      </c>
      <c r="AE785" s="98">
        <f t="shared" si="929"/>
        <v>0</v>
      </c>
      <c r="AG785" s="98">
        <f t="shared" si="930"/>
        <v>1000</v>
      </c>
      <c r="AH785" s="98">
        <f t="shared" si="931"/>
        <v>100</v>
      </c>
      <c r="AJ785" s="98"/>
      <c r="AK785" s="98"/>
      <c r="AL785" s="98"/>
      <c r="AM785" s="98">
        <f t="shared" si="973"/>
        <v>0</v>
      </c>
      <c r="AN785" s="98">
        <f t="shared" si="933"/>
        <v>0</v>
      </c>
      <c r="AP785" s="98"/>
      <c r="AQ785" s="98"/>
      <c r="AR785" s="98"/>
      <c r="AS785" s="98">
        <f t="shared" si="974"/>
        <v>0</v>
      </c>
      <c r="AT785" s="98">
        <f t="shared" si="935"/>
        <v>0</v>
      </c>
      <c r="AV785" s="98">
        <f t="shared" si="975"/>
        <v>0</v>
      </c>
      <c r="AW785" s="98">
        <f t="shared" si="937"/>
        <v>0</v>
      </c>
      <c r="AY785" s="98">
        <f t="shared" si="938"/>
        <v>1000</v>
      </c>
      <c r="AZ785" s="98">
        <f t="shared" si="939"/>
        <v>100</v>
      </c>
      <c r="BB785" s="98">
        <f t="shared" si="967"/>
        <v>0</v>
      </c>
      <c r="BC785" s="98">
        <f t="shared" si="968"/>
        <v>0</v>
      </c>
      <c r="BD785" s="98">
        <f t="shared" si="969"/>
        <v>1000</v>
      </c>
      <c r="BF785" s="90">
        <f t="shared" si="970"/>
        <v>0</v>
      </c>
    </row>
    <row r="786" spans="1:58" ht="30" customHeight="1" x14ac:dyDescent="0.2">
      <c r="A786" s="12"/>
      <c r="B786" s="3"/>
      <c r="C786" s="3"/>
      <c r="D786" s="8"/>
      <c r="E786" s="7"/>
      <c r="F786" s="3"/>
      <c r="G786" s="4"/>
      <c r="H786" s="5"/>
      <c r="I786" s="6"/>
      <c r="J786" s="7"/>
      <c r="K786" s="59">
        <v>5</v>
      </c>
      <c r="L786" s="143"/>
      <c r="M786" s="14"/>
      <c r="N786" s="41" t="s">
        <v>19</v>
      </c>
      <c r="O786" s="45">
        <v>1755000</v>
      </c>
      <c r="P786" s="98"/>
      <c r="Q786" s="98"/>
      <c r="R786" s="98"/>
      <c r="S786" s="98">
        <v>843000</v>
      </c>
      <c r="T786" s="98"/>
      <c r="U786" s="98">
        <v>58000</v>
      </c>
      <c r="V786" s="98">
        <v>17000</v>
      </c>
      <c r="W786" s="98">
        <v>19000</v>
      </c>
      <c r="X786" s="98">
        <f t="shared" ref="X786" si="976">SUM(U786:W786)</f>
        <v>94000</v>
      </c>
      <c r="Y786" s="98">
        <f t="shared" si="927"/>
        <v>11.150652431791222</v>
      </c>
      <c r="AA786" s="98">
        <v>70000</v>
      </c>
      <c r="AB786" s="98">
        <v>70000</v>
      </c>
      <c r="AC786" s="98">
        <v>71000</v>
      </c>
      <c r="AD786" s="98">
        <f t="shared" ref="AD786" si="977">SUM(AA786:AC786)</f>
        <v>211000</v>
      </c>
      <c r="AE786" s="98">
        <f t="shared" si="929"/>
        <v>25.029655990510083</v>
      </c>
      <c r="AG786" s="98">
        <f t="shared" si="930"/>
        <v>305000</v>
      </c>
      <c r="AH786" s="98">
        <f t="shared" si="931"/>
        <v>36.180308422301302</v>
      </c>
      <c r="AJ786" s="98">
        <v>99000</v>
      </c>
      <c r="AK786" s="98">
        <v>99000</v>
      </c>
      <c r="AL786" s="98">
        <v>99000</v>
      </c>
      <c r="AM786" s="98">
        <f t="shared" ref="AM786" si="978">SUM(AJ786:AL786)</f>
        <v>297000</v>
      </c>
      <c r="AN786" s="98">
        <f t="shared" si="933"/>
        <v>35.231316725978651</v>
      </c>
      <c r="AP786" s="98">
        <v>81000</v>
      </c>
      <c r="AQ786" s="98">
        <v>81000</v>
      </c>
      <c r="AR786" s="98">
        <v>79000</v>
      </c>
      <c r="AS786" s="98">
        <f t="shared" ref="AS786" si="979">SUM(AP786:AR786)</f>
        <v>241000</v>
      </c>
      <c r="AT786" s="98">
        <f t="shared" si="935"/>
        <v>28.588374851720047</v>
      </c>
      <c r="AV786" s="98">
        <f t="shared" si="975"/>
        <v>538000</v>
      </c>
      <c r="AW786" s="98">
        <f t="shared" si="937"/>
        <v>63.819691577698698</v>
      </c>
      <c r="AY786" s="98">
        <f t="shared" si="938"/>
        <v>843000</v>
      </c>
      <c r="AZ786" s="98">
        <f t="shared" si="939"/>
        <v>100</v>
      </c>
      <c r="BB786" s="98">
        <f t="shared" si="967"/>
        <v>0</v>
      </c>
      <c r="BC786" s="98">
        <f t="shared" si="968"/>
        <v>0</v>
      </c>
      <c r="BD786" s="98">
        <f t="shared" si="969"/>
        <v>843000</v>
      </c>
      <c r="BF786" s="90">
        <f t="shared" si="970"/>
        <v>0</v>
      </c>
    </row>
    <row r="787" spans="1:58" ht="30" customHeight="1" x14ac:dyDescent="0.2">
      <c r="A787" s="12"/>
      <c r="B787" s="3"/>
      <c r="C787" s="3"/>
      <c r="D787" s="8"/>
      <c r="E787" s="7"/>
      <c r="F787" s="3"/>
      <c r="G787" s="4"/>
      <c r="H787" s="5"/>
      <c r="I787" s="6"/>
      <c r="J787" s="7"/>
      <c r="K787" s="59">
        <v>7</v>
      </c>
      <c r="L787" s="142"/>
      <c r="M787" s="8"/>
      <c r="N787" s="41" t="s">
        <v>110</v>
      </c>
      <c r="O787" s="45">
        <v>30000</v>
      </c>
      <c r="P787" s="98"/>
      <c r="Q787" s="98"/>
      <c r="R787" s="98"/>
      <c r="S787" s="98">
        <v>43000</v>
      </c>
      <c r="T787" s="98"/>
      <c r="U787" s="98">
        <v>0</v>
      </c>
      <c r="V787" s="98">
        <v>5000</v>
      </c>
      <c r="W787" s="98">
        <v>5000</v>
      </c>
      <c r="X787" s="98">
        <f t="shared" si="971"/>
        <v>10000</v>
      </c>
      <c r="Y787" s="98">
        <f t="shared" si="927"/>
        <v>23.255813953488371</v>
      </c>
      <c r="AA787" s="98">
        <v>2000</v>
      </c>
      <c r="AB787" s="98">
        <v>3000</v>
      </c>
      <c r="AC787" s="98">
        <v>3000</v>
      </c>
      <c r="AD787" s="98">
        <f t="shared" si="972"/>
        <v>8000</v>
      </c>
      <c r="AE787" s="98">
        <f t="shared" si="929"/>
        <v>18.604651162790699</v>
      </c>
      <c r="AG787" s="98">
        <f t="shared" si="930"/>
        <v>18000</v>
      </c>
      <c r="AH787" s="98">
        <f t="shared" si="931"/>
        <v>41.860465116279073</v>
      </c>
      <c r="AJ787" s="98">
        <v>6000</v>
      </c>
      <c r="AK787" s="98">
        <v>5000</v>
      </c>
      <c r="AL787" s="98">
        <v>4000</v>
      </c>
      <c r="AM787" s="98">
        <f t="shared" si="973"/>
        <v>15000</v>
      </c>
      <c r="AN787" s="98">
        <f t="shared" si="933"/>
        <v>34.883720930232556</v>
      </c>
      <c r="AP787" s="98">
        <v>4000</v>
      </c>
      <c r="AQ787" s="98">
        <v>4000</v>
      </c>
      <c r="AR787" s="98">
        <v>2000</v>
      </c>
      <c r="AS787" s="98">
        <f t="shared" si="974"/>
        <v>10000</v>
      </c>
      <c r="AT787" s="98">
        <f t="shared" si="935"/>
        <v>23.255813953488371</v>
      </c>
      <c r="AV787" s="98">
        <f t="shared" si="975"/>
        <v>25000</v>
      </c>
      <c r="AW787" s="98">
        <f t="shared" si="937"/>
        <v>58.139534883720927</v>
      </c>
      <c r="AY787" s="98">
        <f t="shared" si="938"/>
        <v>43000</v>
      </c>
      <c r="AZ787" s="98">
        <f t="shared" si="939"/>
        <v>100</v>
      </c>
      <c r="BB787" s="98">
        <f t="shared" si="967"/>
        <v>0</v>
      </c>
      <c r="BC787" s="98">
        <f t="shared" si="968"/>
        <v>0</v>
      </c>
      <c r="BD787" s="98">
        <f t="shared" si="969"/>
        <v>43000</v>
      </c>
      <c r="BF787" s="90">
        <f t="shared" si="970"/>
        <v>0</v>
      </c>
    </row>
    <row r="788" spans="1:58" ht="30" customHeight="1" x14ac:dyDescent="0.2">
      <c r="A788" s="12"/>
      <c r="B788" s="3"/>
      <c r="C788" s="3"/>
      <c r="D788" s="8"/>
      <c r="E788" s="7"/>
      <c r="F788" s="3"/>
      <c r="G788" s="4"/>
      <c r="H788" s="5"/>
      <c r="I788" s="6"/>
      <c r="J788" s="7"/>
      <c r="K788" s="59">
        <v>8</v>
      </c>
      <c r="L788" s="142"/>
      <c r="M788" s="8"/>
      <c r="N788" s="41" t="s">
        <v>3</v>
      </c>
      <c r="O788" s="45">
        <v>40000</v>
      </c>
      <c r="P788" s="98"/>
      <c r="Q788" s="98"/>
      <c r="R788" s="98"/>
      <c r="S788" s="98">
        <v>29000</v>
      </c>
      <c r="T788" s="98"/>
      <c r="U788" s="98">
        <v>3000</v>
      </c>
      <c r="V788" s="98">
        <v>2000</v>
      </c>
      <c r="W788" s="98">
        <v>1000</v>
      </c>
      <c r="X788" s="98">
        <f t="shared" si="971"/>
        <v>6000</v>
      </c>
      <c r="Y788" s="98">
        <f t="shared" si="927"/>
        <v>20.689655172413794</v>
      </c>
      <c r="AA788" s="98">
        <v>3000</v>
      </c>
      <c r="AB788" s="98">
        <v>3000</v>
      </c>
      <c r="AC788" s="98">
        <v>3000</v>
      </c>
      <c r="AD788" s="98">
        <f t="shared" si="972"/>
        <v>9000</v>
      </c>
      <c r="AE788" s="98">
        <f t="shared" si="929"/>
        <v>31.03448275862069</v>
      </c>
      <c r="AG788" s="98">
        <f t="shared" si="930"/>
        <v>15000</v>
      </c>
      <c r="AH788" s="98">
        <f t="shared" si="931"/>
        <v>51.724137931034484</v>
      </c>
      <c r="AJ788" s="98">
        <v>0</v>
      </c>
      <c r="AK788" s="98">
        <v>4000</v>
      </c>
      <c r="AL788" s="98">
        <v>4000</v>
      </c>
      <c r="AM788" s="98">
        <f t="shared" si="973"/>
        <v>8000</v>
      </c>
      <c r="AN788" s="98">
        <f t="shared" si="933"/>
        <v>27.586206896551722</v>
      </c>
      <c r="AP788" s="98">
        <v>3000</v>
      </c>
      <c r="AQ788" s="98">
        <v>3000</v>
      </c>
      <c r="AR788" s="98">
        <v>0</v>
      </c>
      <c r="AS788" s="98">
        <f t="shared" si="974"/>
        <v>6000</v>
      </c>
      <c r="AT788" s="98">
        <f t="shared" si="935"/>
        <v>20.689655172413794</v>
      </c>
      <c r="AV788" s="98">
        <f t="shared" si="975"/>
        <v>14000</v>
      </c>
      <c r="AW788" s="98">
        <f t="shared" si="937"/>
        <v>48.275862068965516</v>
      </c>
      <c r="AY788" s="98">
        <f t="shared" si="938"/>
        <v>29000</v>
      </c>
      <c r="AZ788" s="98">
        <f t="shared" si="939"/>
        <v>100</v>
      </c>
      <c r="BB788" s="98">
        <f t="shared" si="967"/>
        <v>0</v>
      </c>
      <c r="BC788" s="98">
        <f t="shared" si="968"/>
        <v>0</v>
      </c>
      <c r="BD788" s="98">
        <f t="shared" si="969"/>
        <v>29000</v>
      </c>
      <c r="BF788" s="90">
        <f t="shared" si="970"/>
        <v>0</v>
      </c>
    </row>
    <row r="789" spans="1:58" ht="30" hidden="1" customHeight="1" x14ac:dyDescent="0.2">
      <c r="A789" s="12"/>
      <c r="B789" s="3"/>
      <c r="C789" s="3"/>
      <c r="D789" s="8"/>
      <c r="E789" s="7"/>
      <c r="F789" s="3"/>
      <c r="G789" s="4"/>
      <c r="H789" s="87" t="s">
        <v>75</v>
      </c>
      <c r="I789" s="88"/>
      <c r="J789" s="57"/>
      <c r="K789" s="171"/>
      <c r="L789" s="147"/>
      <c r="M789" s="89"/>
      <c r="N789" s="73" t="s">
        <v>101</v>
      </c>
      <c r="O789" s="60">
        <v>351000</v>
      </c>
      <c r="P789" s="104">
        <f t="shared" ref="P789:S790" si="980">P790</f>
        <v>0</v>
      </c>
      <c r="Q789" s="204">
        <f t="shared" si="980"/>
        <v>0</v>
      </c>
      <c r="R789" s="205">
        <f t="shared" si="980"/>
        <v>0</v>
      </c>
      <c r="S789" s="104">
        <f t="shared" si="980"/>
        <v>0</v>
      </c>
      <c r="T789" s="104"/>
      <c r="U789" s="104">
        <f t="shared" ref="U789:W790" si="981">U790</f>
        <v>0</v>
      </c>
      <c r="V789" s="104">
        <f t="shared" si="981"/>
        <v>0</v>
      </c>
      <c r="W789" s="104">
        <f t="shared" si="981"/>
        <v>0</v>
      </c>
      <c r="X789" s="104">
        <f>SUM(U789:W789)</f>
        <v>0</v>
      </c>
      <c r="Y789" s="104" t="e">
        <f t="shared" ref="Y789:Y845" si="982">X789/(S789/100)</f>
        <v>#DIV/0!</v>
      </c>
      <c r="AA789" s="104">
        <f t="shared" ref="AA789:AC790" si="983">AA790</f>
        <v>0</v>
      </c>
      <c r="AB789" s="104">
        <f t="shared" si="983"/>
        <v>0</v>
      </c>
      <c r="AC789" s="104">
        <f t="shared" si="983"/>
        <v>0</v>
      </c>
      <c r="AD789" s="104">
        <f>SUM(AA789:AC789)</f>
        <v>0</v>
      </c>
      <c r="AE789" s="104" t="e">
        <f t="shared" ref="AE789:AE841" si="984">AD789/(S789/100)</f>
        <v>#DIV/0!</v>
      </c>
      <c r="AG789" s="104">
        <f t="shared" ref="AG789:AG845" si="985">X789+AD789</f>
        <v>0</v>
      </c>
      <c r="AH789" s="104" t="e">
        <f t="shared" ref="AH789:AH845" si="986">AG789/(S789/100)</f>
        <v>#DIV/0!</v>
      </c>
      <c r="AJ789" s="104">
        <f t="shared" ref="AJ789:AL790" si="987">AJ790</f>
        <v>0</v>
      </c>
      <c r="AK789" s="104">
        <f t="shared" si="987"/>
        <v>0</v>
      </c>
      <c r="AL789" s="104">
        <f t="shared" si="987"/>
        <v>0</v>
      </c>
      <c r="AM789" s="104">
        <f>SUM(AJ789:AL789)</f>
        <v>0</v>
      </c>
      <c r="AN789" s="104" t="e">
        <f t="shared" ref="AN789:AN841" si="988">AM789/(S789/100)</f>
        <v>#DIV/0!</v>
      </c>
      <c r="AP789" s="104">
        <f t="shared" ref="AP789:AR790" si="989">AP790</f>
        <v>0</v>
      </c>
      <c r="AQ789" s="104">
        <f t="shared" si="989"/>
        <v>0</v>
      </c>
      <c r="AR789" s="104">
        <f t="shared" si="989"/>
        <v>0</v>
      </c>
      <c r="AS789" s="104">
        <f>SUM(AP789:AR789)</f>
        <v>0</v>
      </c>
      <c r="AT789" s="104" t="e">
        <f t="shared" ref="AT789:AT841" si="990">AS789/(S789/100)</f>
        <v>#DIV/0!</v>
      </c>
      <c r="AV789" s="104">
        <f t="shared" ref="AV789:AV796" si="991">AM789+AS789</f>
        <v>0</v>
      </c>
      <c r="AW789" s="104" t="e">
        <f t="shared" ref="AW789:AW796" si="992">AV789/(S789/100)</f>
        <v>#DIV/0!</v>
      </c>
      <c r="AY789" s="104">
        <f t="shared" ref="AY789:AY796" si="993">AG789+AV789</f>
        <v>0</v>
      </c>
      <c r="AZ789" s="354" t="e">
        <f t="shared" ref="AZ789:AZ796" si="994">AY789/(S789/100)</f>
        <v>#DIV/0!</v>
      </c>
      <c r="BB789" s="60">
        <f t="shared" ref="BB789:BB796" si="995">S789-AY789</f>
        <v>0</v>
      </c>
      <c r="BC789" s="104" t="e">
        <f t="shared" ref="BC789:BC796" si="996">BB789/(P789/100)</f>
        <v>#DIV/0!</v>
      </c>
      <c r="BD789" s="104">
        <f t="shared" ref="BD789:BD796" si="997">S789-BB789</f>
        <v>0</v>
      </c>
      <c r="BE789" s="483"/>
      <c r="BF789" s="90">
        <f t="shared" si="970"/>
        <v>0</v>
      </c>
    </row>
    <row r="790" spans="1:58" ht="30" hidden="1" customHeight="1" x14ac:dyDescent="0.2">
      <c r="A790" s="12"/>
      <c r="B790" s="3"/>
      <c r="C790" s="3"/>
      <c r="D790" s="8"/>
      <c r="E790" s="7"/>
      <c r="F790" s="3"/>
      <c r="G790" s="4"/>
      <c r="H790" s="5"/>
      <c r="I790" s="23">
        <v>2</v>
      </c>
      <c r="J790" s="7"/>
      <c r="K790" s="27"/>
      <c r="L790" s="142"/>
      <c r="M790" s="8"/>
      <c r="N790" s="30" t="s">
        <v>126</v>
      </c>
      <c r="O790" s="46">
        <v>351000</v>
      </c>
      <c r="P790" s="100">
        <f t="shared" si="980"/>
        <v>0</v>
      </c>
      <c r="Q790" s="202">
        <f t="shared" si="980"/>
        <v>0</v>
      </c>
      <c r="R790" s="203">
        <f t="shared" si="980"/>
        <v>0</v>
      </c>
      <c r="S790" s="100">
        <f t="shared" si="980"/>
        <v>0</v>
      </c>
      <c r="T790" s="100"/>
      <c r="U790" s="100">
        <f t="shared" si="981"/>
        <v>0</v>
      </c>
      <c r="V790" s="100">
        <f t="shared" si="981"/>
        <v>0</v>
      </c>
      <c r="W790" s="100">
        <f t="shared" si="981"/>
        <v>0</v>
      </c>
      <c r="X790" s="100">
        <f>SUM(U790:W790)</f>
        <v>0</v>
      </c>
      <c r="Y790" s="100" t="e">
        <f t="shared" si="982"/>
        <v>#DIV/0!</v>
      </c>
      <c r="AA790" s="100">
        <f t="shared" si="983"/>
        <v>0</v>
      </c>
      <c r="AB790" s="100">
        <f t="shared" si="983"/>
        <v>0</v>
      </c>
      <c r="AC790" s="100">
        <f t="shared" si="983"/>
        <v>0</v>
      </c>
      <c r="AD790" s="100">
        <f>SUM(AA790:AC790)</f>
        <v>0</v>
      </c>
      <c r="AE790" s="100" t="e">
        <f t="shared" si="984"/>
        <v>#DIV/0!</v>
      </c>
      <c r="AG790" s="100">
        <f t="shared" si="985"/>
        <v>0</v>
      </c>
      <c r="AH790" s="100" t="e">
        <f t="shared" si="986"/>
        <v>#DIV/0!</v>
      </c>
      <c r="AJ790" s="100">
        <f t="shared" si="987"/>
        <v>0</v>
      </c>
      <c r="AK790" s="100">
        <f t="shared" si="987"/>
        <v>0</v>
      </c>
      <c r="AL790" s="100">
        <f t="shared" si="987"/>
        <v>0</v>
      </c>
      <c r="AM790" s="100">
        <f>SUM(AJ790:AL790)</f>
        <v>0</v>
      </c>
      <c r="AN790" s="100" t="e">
        <f t="shared" si="988"/>
        <v>#DIV/0!</v>
      </c>
      <c r="AP790" s="100">
        <f t="shared" si="989"/>
        <v>0</v>
      </c>
      <c r="AQ790" s="100">
        <f t="shared" si="989"/>
        <v>0</v>
      </c>
      <c r="AR790" s="100">
        <f t="shared" si="989"/>
        <v>0</v>
      </c>
      <c r="AS790" s="100">
        <f>SUM(AP790:AR790)</f>
        <v>0</v>
      </c>
      <c r="AT790" s="100" t="e">
        <f t="shared" si="990"/>
        <v>#DIV/0!</v>
      </c>
      <c r="AV790" s="100">
        <f t="shared" si="991"/>
        <v>0</v>
      </c>
      <c r="AW790" s="100" t="e">
        <f t="shared" si="992"/>
        <v>#DIV/0!</v>
      </c>
      <c r="AY790" s="100">
        <f t="shared" si="993"/>
        <v>0</v>
      </c>
      <c r="AZ790" s="352" t="e">
        <f t="shared" si="994"/>
        <v>#DIV/0!</v>
      </c>
      <c r="BB790" s="46">
        <f t="shared" si="995"/>
        <v>0</v>
      </c>
      <c r="BC790" s="100" t="e">
        <f t="shared" si="996"/>
        <v>#DIV/0!</v>
      </c>
      <c r="BD790" s="100">
        <f t="shared" si="997"/>
        <v>0</v>
      </c>
      <c r="BE790" s="483"/>
      <c r="BF790" s="90">
        <f t="shared" si="970"/>
        <v>0</v>
      </c>
    </row>
    <row r="791" spans="1:58" ht="30" hidden="1" customHeight="1" x14ac:dyDescent="0.2">
      <c r="A791" s="12"/>
      <c r="B791" s="3"/>
      <c r="C791" s="3"/>
      <c r="D791" s="8"/>
      <c r="E791" s="7"/>
      <c r="F791" s="3"/>
      <c r="G791" s="4"/>
      <c r="H791" s="5"/>
      <c r="I791" s="6"/>
      <c r="J791" s="24" t="s">
        <v>69</v>
      </c>
      <c r="K791" s="169"/>
      <c r="L791" s="145"/>
      <c r="M791" s="26"/>
      <c r="N791" s="31" t="s">
        <v>16</v>
      </c>
      <c r="O791" s="44">
        <v>351000</v>
      </c>
      <c r="P791" s="97">
        <f>P792+P793+P795+P796</f>
        <v>0</v>
      </c>
      <c r="Q791" s="97">
        <f>Q792+Q793+Q795+Q796</f>
        <v>0</v>
      </c>
      <c r="R791" s="97">
        <f>R792+R793+R795+R796</f>
        <v>0</v>
      </c>
      <c r="S791" s="97">
        <f>S792+S793+S795+S796</f>
        <v>0</v>
      </c>
      <c r="T791" s="97"/>
      <c r="U791" s="97">
        <f>U792+U793+U795+U796</f>
        <v>0</v>
      </c>
      <c r="V791" s="97">
        <f>V792+V793+V795+V796</f>
        <v>0</v>
      </c>
      <c r="W791" s="97">
        <f>W792+W793+W795+W796</f>
        <v>0</v>
      </c>
      <c r="X791" s="97">
        <f>SUM(U791:W791)</f>
        <v>0</v>
      </c>
      <c r="Y791" s="97" t="e">
        <f t="shared" si="982"/>
        <v>#DIV/0!</v>
      </c>
      <c r="AA791" s="97">
        <f>AA792+AA793+AA795+AA796</f>
        <v>0</v>
      </c>
      <c r="AB791" s="97">
        <f>AB792+AB793+AB795+AB796</f>
        <v>0</v>
      </c>
      <c r="AC791" s="97">
        <f>AC792+AC793+AC795+AC796</f>
        <v>0</v>
      </c>
      <c r="AD791" s="97">
        <f>SUM(AA791:AC791)</f>
        <v>0</v>
      </c>
      <c r="AE791" s="97" t="e">
        <f t="shared" si="984"/>
        <v>#DIV/0!</v>
      </c>
      <c r="AG791" s="97">
        <f t="shared" si="985"/>
        <v>0</v>
      </c>
      <c r="AH791" s="97" t="e">
        <f t="shared" si="986"/>
        <v>#DIV/0!</v>
      </c>
      <c r="AJ791" s="97">
        <f>AJ792+AJ793+AJ795+AJ796</f>
        <v>0</v>
      </c>
      <c r="AK791" s="97">
        <f>AK792+AK793+AK795+AK796</f>
        <v>0</v>
      </c>
      <c r="AL791" s="97">
        <f>AL792+AL793+AL795+AL796</f>
        <v>0</v>
      </c>
      <c r="AM791" s="97">
        <f>SUM(AJ791:AL791)</f>
        <v>0</v>
      </c>
      <c r="AN791" s="97" t="e">
        <f t="shared" si="988"/>
        <v>#DIV/0!</v>
      </c>
      <c r="AP791" s="97">
        <f>AP792+AP793+AP795+AP796</f>
        <v>0</v>
      </c>
      <c r="AQ791" s="97">
        <f>AQ792+AQ793+AQ795+AQ796</f>
        <v>0</v>
      </c>
      <c r="AR791" s="97">
        <f>AR792+AR793+AR795+AR796</f>
        <v>0</v>
      </c>
      <c r="AS791" s="97">
        <f>SUM(AP791:AR791)</f>
        <v>0</v>
      </c>
      <c r="AT791" s="97" t="e">
        <f t="shared" si="990"/>
        <v>#DIV/0!</v>
      </c>
      <c r="AV791" s="97">
        <f t="shared" si="991"/>
        <v>0</v>
      </c>
      <c r="AW791" s="97" t="e">
        <f t="shared" si="992"/>
        <v>#DIV/0!</v>
      </c>
      <c r="AY791" s="97">
        <f t="shared" si="993"/>
        <v>0</v>
      </c>
      <c r="AZ791" s="350" t="e">
        <f t="shared" si="994"/>
        <v>#DIV/0!</v>
      </c>
      <c r="BB791" s="44">
        <f t="shared" si="995"/>
        <v>0</v>
      </c>
      <c r="BC791" s="97" t="e">
        <f t="shared" si="996"/>
        <v>#DIV/0!</v>
      </c>
      <c r="BD791" s="97">
        <f t="shared" si="997"/>
        <v>0</v>
      </c>
      <c r="BF791" s="90">
        <f t="shared" si="970"/>
        <v>0</v>
      </c>
    </row>
    <row r="792" spans="1:58" ht="30" hidden="1" customHeight="1" x14ac:dyDescent="0.2">
      <c r="A792" s="12"/>
      <c r="B792" s="3"/>
      <c r="C792" s="3"/>
      <c r="D792" s="8"/>
      <c r="E792" s="7"/>
      <c r="F792" s="3"/>
      <c r="G792" s="4"/>
      <c r="H792" s="5"/>
      <c r="I792" s="6"/>
      <c r="J792" s="7"/>
      <c r="K792" s="59">
        <v>1</v>
      </c>
      <c r="L792" s="143"/>
      <c r="M792" s="14"/>
      <c r="N792" s="41" t="s">
        <v>36</v>
      </c>
      <c r="O792" s="45">
        <v>24000</v>
      </c>
      <c r="P792" s="98"/>
      <c r="Q792" s="98"/>
      <c r="R792" s="98"/>
      <c r="S792" s="98"/>
      <c r="T792" s="98"/>
      <c r="U792" s="98"/>
      <c r="V792" s="98"/>
      <c r="W792" s="98"/>
      <c r="X792" s="98">
        <f>SUM(U792:W792)</f>
        <v>0</v>
      </c>
      <c r="Y792" s="98" t="e">
        <f t="shared" si="982"/>
        <v>#DIV/0!</v>
      </c>
      <c r="AA792" s="98"/>
      <c r="AB792" s="98"/>
      <c r="AC792" s="98"/>
      <c r="AD792" s="98">
        <f>SUM(AA792:AC792)</f>
        <v>0</v>
      </c>
      <c r="AE792" s="98" t="e">
        <f t="shared" si="984"/>
        <v>#DIV/0!</v>
      </c>
      <c r="AG792" s="98">
        <f t="shared" si="985"/>
        <v>0</v>
      </c>
      <c r="AH792" s="98" t="e">
        <f t="shared" si="986"/>
        <v>#DIV/0!</v>
      </c>
      <c r="AJ792" s="98"/>
      <c r="AK792" s="98"/>
      <c r="AL792" s="98"/>
      <c r="AM792" s="98">
        <f>SUM(AJ792:AL792)</f>
        <v>0</v>
      </c>
      <c r="AN792" s="98" t="e">
        <f t="shared" si="988"/>
        <v>#DIV/0!</v>
      </c>
      <c r="AP792" s="98"/>
      <c r="AQ792" s="98"/>
      <c r="AR792" s="98"/>
      <c r="AS792" s="98">
        <f>SUM(AP792:AR792)</f>
        <v>0</v>
      </c>
      <c r="AT792" s="98" t="e">
        <f t="shared" si="990"/>
        <v>#DIV/0!</v>
      </c>
      <c r="AV792" s="98">
        <f t="shared" si="991"/>
        <v>0</v>
      </c>
      <c r="AW792" s="98" t="e">
        <f t="shared" si="992"/>
        <v>#DIV/0!</v>
      </c>
      <c r="AY792" s="98">
        <f t="shared" si="993"/>
        <v>0</v>
      </c>
      <c r="AZ792" s="353" t="e">
        <f t="shared" si="994"/>
        <v>#DIV/0!</v>
      </c>
      <c r="BB792" s="98">
        <f t="shared" si="995"/>
        <v>0</v>
      </c>
      <c r="BC792" s="98" t="e">
        <f t="shared" si="996"/>
        <v>#DIV/0!</v>
      </c>
      <c r="BD792" s="98">
        <f t="shared" si="997"/>
        <v>0</v>
      </c>
      <c r="BF792" s="90">
        <f t="shared" si="970"/>
        <v>0</v>
      </c>
    </row>
    <row r="793" spans="1:58" ht="30" hidden="1" customHeight="1" x14ac:dyDescent="0.2">
      <c r="A793" s="12"/>
      <c r="B793" s="3"/>
      <c r="C793" s="3"/>
      <c r="D793" s="8"/>
      <c r="E793" s="7"/>
      <c r="F793" s="3"/>
      <c r="G793" s="4"/>
      <c r="H793" s="5"/>
      <c r="I793" s="6"/>
      <c r="J793" s="7"/>
      <c r="K793" s="59">
        <v>2</v>
      </c>
      <c r="L793" s="143"/>
      <c r="M793" s="113"/>
      <c r="N793" s="125" t="s">
        <v>17</v>
      </c>
      <c r="O793" s="45">
        <v>2000</v>
      </c>
      <c r="P793" s="98"/>
      <c r="Q793" s="98"/>
      <c r="R793" s="98"/>
      <c r="S793" s="98"/>
      <c r="T793" s="98"/>
      <c r="U793" s="98"/>
      <c r="V793" s="98"/>
      <c r="W793" s="98"/>
      <c r="X793" s="98">
        <f>SUM(U793:W793)</f>
        <v>0</v>
      </c>
      <c r="Y793" s="98" t="e">
        <f t="shared" si="982"/>
        <v>#DIV/0!</v>
      </c>
      <c r="AA793" s="98"/>
      <c r="AB793" s="98"/>
      <c r="AC793" s="98"/>
      <c r="AD793" s="98">
        <f>SUM(AA793:AC793)</f>
        <v>0</v>
      </c>
      <c r="AE793" s="98" t="e">
        <f t="shared" si="984"/>
        <v>#DIV/0!</v>
      </c>
      <c r="AG793" s="98">
        <f t="shared" si="985"/>
        <v>0</v>
      </c>
      <c r="AH793" s="98" t="e">
        <f t="shared" si="986"/>
        <v>#DIV/0!</v>
      </c>
      <c r="AJ793" s="98"/>
      <c r="AK793" s="98"/>
      <c r="AL793" s="98"/>
      <c r="AM793" s="98">
        <f>SUM(AJ793:AL793)</f>
        <v>0</v>
      </c>
      <c r="AN793" s="98" t="e">
        <f t="shared" si="988"/>
        <v>#DIV/0!</v>
      </c>
      <c r="AP793" s="98"/>
      <c r="AQ793" s="98"/>
      <c r="AR793" s="98"/>
      <c r="AS793" s="98">
        <f>SUM(AP793:AR793)</f>
        <v>0</v>
      </c>
      <c r="AT793" s="98" t="e">
        <f t="shared" si="990"/>
        <v>#DIV/0!</v>
      </c>
      <c r="AV793" s="98">
        <f t="shared" si="991"/>
        <v>0</v>
      </c>
      <c r="AW793" s="98" t="e">
        <f t="shared" si="992"/>
        <v>#DIV/0!</v>
      </c>
      <c r="AY793" s="98">
        <f t="shared" si="993"/>
        <v>0</v>
      </c>
      <c r="AZ793" s="353" t="e">
        <f t="shared" si="994"/>
        <v>#DIV/0!</v>
      </c>
      <c r="BB793" s="98">
        <f t="shared" si="995"/>
        <v>0</v>
      </c>
      <c r="BC793" s="98" t="e">
        <f t="shared" si="996"/>
        <v>#DIV/0!</v>
      </c>
      <c r="BD793" s="98">
        <f t="shared" si="997"/>
        <v>0</v>
      </c>
      <c r="BF793" s="90">
        <f t="shared" si="970"/>
        <v>0</v>
      </c>
    </row>
    <row r="794" spans="1:58" ht="12.75" hidden="1" customHeight="1" x14ac:dyDescent="0.2">
      <c r="A794" s="12"/>
      <c r="B794" s="3"/>
      <c r="C794" s="3"/>
      <c r="D794" s="8"/>
      <c r="E794" s="7"/>
      <c r="F794" s="3"/>
      <c r="G794" s="4"/>
      <c r="H794" s="5"/>
      <c r="I794" s="6"/>
      <c r="J794" s="7"/>
      <c r="K794" s="59">
        <v>4</v>
      </c>
      <c r="L794" s="142"/>
      <c r="M794" s="8"/>
      <c r="N794" s="41" t="s">
        <v>37</v>
      </c>
      <c r="O794" s="45">
        <v>0</v>
      </c>
      <c r="P794" s="98"/>
      <c r="Q794" s="98"/>
      <c r="R794" s="98"/>
      <c r="S794" s="98"/>
      <c r="T794" s="98"/>
      <c r="U794" s="98"/>
      <c r="V794" s="98"/>
      <c r="W794" s="98"/>
      <c r="X794" s="98"/>
      <c r="Y794" s="98" t="e">
        <f t="shared" si="982"/>
        <v>#DIV/0!</v>
      </c>
      <c r="AA794" s="98"/>
      <c r="AB794" s="98"/>
      <c r="AC794" s="98"/>
      <c r="AD794" s="98"/>
      <c r="AE794" s="98" t="e">
        <f t="shared" si="984"/>
        <v>#DIV/0!</v>
      </c>
      <c r="AG794" s="98">
        <f t="shared" si="985"/>
        <v>0</v>
      </c>
      <c r="AH794" s="98" t="e">
        <f t="shared" si="986"/>
        <v>#DIV/0!</v>
      </c>
      <c r="AJ794" s="98"/>
      <c r="AK794" s="98"/>
      <c r="AL794" s="98"/>
      <c r="AM794" s="98"/>
      <c r="AN794" s="98" t="e">
        <f t="shared" si="988"/>
        <v>#DIV/0!</v>
      </c>
      <c r="AP794" s="98"/>
      <c r="AQ794" s="98"/>
      <c r="AR794" s="98"/>
      <c r="AS794" s="98"/>
      <c r="AT794" s="98" t="e">
        <f t="shared" si="990"/>
        <v>#DIV/0!</v>
      </c>
      <c r="AV794" s="98">
        <f t="shared" si="991"/>
        <v>0</v>
      </c>
      <c r="AW794" s="98" t="e">
        <f t="shared" si="992"/>
        <v>#DIV/0!</v>
      </c>
      <c r="AY794" s="98">
        <f t="shared" si="993"/>
        <v>0</v>
      </c>
      <c r="AZ794" s="353" t="e">
        <f t="shared" si="994"/>
        <v>#DIV/0!</v>
      </c>
      <c r="BB794" s="98">
        <f t="shared" si="995"/>
        <v>0</v>
      </c>
      <c r="BC794" s="98" t="e">
        <f t="shared" si="996"/>
        <v>#DIV/0!</v>
      </c>
      <c r="BD794" s="98">
        <f t="shared" si="997"/>
        <v>0</v>
      </c>
      <c r="BF794" s="90">
        <f t="shared" si="970"/>
        <v>0</v>
      </c>
    </row>
    <row r="795" spans="1:58" ht="30" hidden="1" customHeight="1" x14ac:dyDescent="0.2">
      <c r="A795" s="12"/>
      <c r="B795" s="3"/>
      <c r="C795" s="3"/>
      <c r="D795" s="8"/>
      <c r="E795" s="7"/>
      <c r="F795" s="3"/>
      <c r="G795" s="4"/>
      <c r="H795" s="5"/>
      <c r="I795" s="6"/>
      <c r="J795" s="7"/>
      <c r="K795" s="59">
        <v>5</v>
      </c>
      <c r="L795" s="143"/>
      <c r="M795" s="14"/>
      <c r="N795" s="41" t="s">
        <v>19</v>
      </c>
      <c r="O795" s="45">
        <v>323000</v>
      </c>
      <c r="P795" s="98"/>
      <c r="Q795" s="98"/>
      <c r="R795" s="98"/>
      <c r="S795" s="98"/>
      <c r="T795" s="98"/>
      <c r="U795" s="98"/>
      <c r="V795" s="98"/>
      <c r="W795" s="98"/>
      <c r="X795" s="98">
        <f>SUM(U795:W795)</f>
        <v>0</v>
      </c>
      <c r="Y795" s="98" t="e">
        <f t="shared" si="982"/>
        <v>#DIV/0!</v>
      </c>
      <c r="AA795" s="98"/>
      <c r="AB795" s="98"/>
      <c r="AC795" s="98"/>
      <c r="AD795" s="98">
        <f>SUM(AA795:AC795)</f>
        <v>0</v>
      </c>
      <c r="AE795" s="98" t="e">
        <f t="shared" si="984"/>
        <v>#DIV/0!</v>
      </c>
      <c r="AG795" s="98">
        <f t="shared" si="985"/>
        <v>0</v>
      </c>
      <c r="AH795" s="98" t="e">
        <f t="shared" si="986"/>
        <v>#DIV/0!</v>
      </c>
      <c r="AJ795" s="98"/>
      <c r="AK795" s="98"/>
      <c r="AL795" s="98"/>
      <c r="AM795" s="98">
        <f>SUM(AJ795:AL795)</f>
        <v>0</v>
      </c>
      <c r="AN795" s="98" t="e">
        <f t="shared" si="988"/>
        <v>#DIV/0!</v>
      </c>
      <c r="AP795" s="98"/>
      <c r="AQ795" s="98"/>
      <c r="AR795" s="98"/>
      <c r="AS795" s="98">
        <f>SUM(AP795:AR795)</f>
        <v>0</v>
      </c>
      <c r="AT795" s="98" t="e">
        <f t="shared" si="990"/>
        <v>#DIV/0!</v>
      </c>
      <c r="AV795" s="98">
        <f t="shared" si="991"/>
        <v>0</v>
      </c>
      <c r="AW795" s="98" t="e">
        <f t="shared" si="992"/>
        <v>#DIV/0!</v>
      </c>
      <c r="AY795" s="98">
        <f t="shared" si="993"/>
        <v>0</v>
      </c>
      <c r="AZ795" s="353" t="e">
        <f t="shared" si="994"/>
        <v>#DIV/0!</v>
      </c>
      <c r="BB795" s="98">
        <f t="shared" si="995"/>
        <v>0</v>
      </c>
      <c r="BC795" s="98" t="e">
        <f t="shared" si="996"/>
        <v>#DIV/0!</v>
      </c>
      <c r="BD795" s="98">
        <f t="shared" si="997"/>
        <v>0</v>
      </c>
      <c r="BF795" s="90">
        <f t="shared" si="970"/>
        <v>0</v>
      </c>
    </row>
    <row r="796" spans="1:58" ht="30" hidden="1" customHeight="1" x14ac:dyDescent="0.2">
      <c r="A796" s="12"/>
      <c r="B796" s="3"/>
      <c r="C796" s="3"/>
      <c r="D796" s="8"/>
      <c r="E796" s="7"/>
      <c r="F796" s="3"/>
      <c r="G796" s="4"/>
      <c r="H796" s="5"/>
      <c r="I796" s="6"/>
      <c r="J796" s="7"/>
      <c r="K796" s="59">
        <v>7</v>
      </c>
      <c r="L796" s="142"/>
      <c r="M796" s="8"/>
      <c r="N796" s="41" t="s">
        <v>110</v>
      </c>
      <c r="O796" s="45">
        <v>2000</v>
      </c>
      <c r="P796" s="98"/>
      <c r="Q796" s="98"/>
      <c r="R796" s="98"/>
      <c r="S796" s="98"/>
      <c r="T796" s="98"/>
      <c r="U796" s="98"/>
      <c r="V796" s="98"/>
      <c r="W796" s="98"/>
      <c r="X796" s="98">
        <f>SUM(U796:W796)</f>
        <v>0</v>
      </c>
      <c r="Y796" s="98" t="e">
        <f t="shared" si="982"/>
        <v>#DIV/0!</v>
      </c>
      <c r="AA796" s="98"/>
      <c r="AB796" s="98"/>
      <c r="AC796" s="98"/>
      <c r="AD796" s="98">
        <f>SUM(AA796:AC796)</f>
        <v>0</v>
      </c>
      <c r="AE796" s="98" t="e">
        <f t="shared" si="984"/>
        <v>#DIV/0!</v>
      </c>
      <c r="AG796" s="98">
        <f t="shared" si="985"/>
        <v>0</v>
      </c>
      <c r="AH796" s="98" t="e">
        <f t="shared" si="986"/>
        <v>#DIV/0!</v>
      </c>
      <c r="AJ796" s="98"/>
      <c r="AK796" s="98"/>
      <c r="AL796" s="98"/>
      <c r="AM796" s="98">
        <f>SUM(AJ796:AL796)</f>
        <v>0</v>
      </c>
      <c r="AN796" s="98" t="e">
        <f t="shared" si="988"/>
        <v>#DIV/0!</v>
      </c>
      <c r="AP796" s="98"/>
      <c r="AQ796" s="98"/>
      <c r="AR796" s="98"/>
      <c r="AS796" s="98">
        <f>SUM(AP796:AR796)</f>
        <v>0</v>
      </c>
      <c r="AT796" s="98" t="e">
        <f t="shared" si="990"/>
        <v>#DIV/0!</v>
      </c>
      <c r="AV796" s="98">
        <f t="shared" si="991"/>
        <v>0</v>
      </c>
      <c r="AW796" s="98" t="e">
        <f t="shared" si="992"/>
        <v>#DIV/0!</v>
      </c>
      <c r="AY796" s="98">
        <f t="shared" si="993"/>
        <v>0</v>
      </c>
      <c r="AZ796" s="353" t="e">
        <f t="shared" si="994"/>
        <v>#DIV/0!</v>
      </c>
      <c r="BB796" s="98">
        <f t="shared" si="995"/>
        <v>0</v>
      </c>
      <c r="BC796" s="98" t="e">
        <f t="shared" si="996"/>
        <v>#DIV/0!</v>
      </c>
      <c r="BD796" s="98">
        <f t="shared" si="997"/>
        <v>0</v>
      </c>
      <c r="BF796" s="90">
        <f t="shared" si="970"/>
        <v>0</v>
      </c>
    </row>
    <row r="797" spans="1:58" ht="30" customHeight="1" x14ac:dyDescent="0.2">
      <c r="A797" s="291"/>
      <c r="B797" s="292"/>
      <c r="C797" s="292"/>
      <c r="D797" s="293"/>
      <c r="E797" s="294"/>
      <c r="F797" s="292"/>
      <c r="G797" s="295"/>
      <c r="H797" s="74" t="s">
        <v>73</v>
      </c>
      <c r="I797" s="75"/>
      <c r="J797" s="76"/>
      <c r="K797" s="77"/>
      <c r="L797" s="77"/>
      <c r="M797" s="78"/>
      <c r="N797" s="79" t="s">
        <v>131</v>
      </c>
      <c r="O797" s="80">
        <f>O798</f>
        <v>1551000</v>
      </c>
      <c r="P797" s="296">
        <f>P798</f>
        <v>0</v>
      </c>
      <c r="Q797" s="206">
        <f>Q798</f>
        <v>0</v>
      </c>
      <c r="R797" s="207">
        <f>R798</f>
        <v>0</v>
      </c>
      <c r="S797" s="296">
        <f>S798</f>
        <v>350000</v>
      </c>
      <c r="T797" s="296"/>
      <c r="U797" s="296">
        <f>U798</f>
        <v>25000</v>
      </c>
      <c r="V797" s="296">
        <f>V798</f>
        <v>11000</v>
      </c>
      <c r="W797" s="296">
        <f>W1438+W798+W1128+W1184+W1382</f>
        <v>11000</v>
      </c>
      <c r="X797" s="296">
        <f t="shared" ref="X797:X845" si="998">U797+V797+W797</f>
        <v>47000</v>
      </c>
      <c r="Y797" s="296">
        <f t="shared" si="982"/>
        <v>13.428571428571429</v>
      </c>
      <c r="AA797" s="296">
        <f>AA798</f>
        <v>30000</v>
      </c>
      <c r="AB797" s="296">
        <f>AB798</f>
        <v>30000</v>
      </c>
      <c r="AC797" s="296">
        <f>AC1438+AC798+AC1128+AC1184+AC1382</f>
        <v>30000</v>
      </c>
      <c r="AD797" s="296">
        <f t="shared" ref="AD797:AD845" si="999">AA797+AB797+AC797</f>
        <v>90000</v>
      </c>
      <c r="AE797" s="296">
        <f t="shared" si="984"/>
        <v>25.714285714285715</v>
      </c>
      <c r="AG797" s="296">
        <f t="shared" si="985"/>
        <v>137000</v>
      </c>
      <c r="AH797" s="296">
        <f t="shared" si="986"/>
        <v>39.142857142857146</v>
      </c>
      <c r="AJ797" s="296">
        <f>AJ798</f>
        <v>40000</v>
      </c>
      <c r="AK797" s="296">
        <f>AK798</f>
        <v>40000</v>
      </c>
      <c r="AL797" s="296">
        <f>AL1438+AL798+AL1128+AL1184+AL1382</f>
        <v>40000</v>
      </c>
      <c r="AM797" s="296">
        <f t="shared" ref="AM797:AM845" si="1000">AJ797+AK797+AL797</f>
        <v>120000</v>
      </c>
      <c r="AN797" s="296">
        <f t="shared" si="988"/>
        <v>34.285714285714285</v>
      </c>
      <c r="AP797" s="296">
        <f>AP798</f>
        <v>33000</v>
      </c>
      <c r="AQ797" s="296">
        <f>AQ798</f>
        <v>33000</v>
      </c>
      <c r="AR797" s="296">
        <f>AR1438+AR798+AR1128+AR1184+AR1382</f>
        <v>27000</v>
      </c>
      <c r="AS797" s="296">
        <f t="shared" ref="AS797:AS845" si="1001">AP797+AQ797+AR797</f>
        <v>93000</v>
      </c>
      <c r="AT797" s="296">
        <f t="shared" si="990"/>
        <v>26.571428571428573</v>
      </c>
      <c r="AV797" s="296">
        <f t="shared" ref="AV797:AV845" si="1002">AM797+AS797</f>
        <v>213000</v>
      </c>
      <c r="AW797" s="296">
        <f t="shared" ref="AW797:AW845" si="1003">AV797/(S797/100)</f>
        <v>60.857142857142854</v>
      </c>
      <c r="AY797" s="296">
        <f t="shared" ref="AY797:AY845" si="1004">AG797+AV797</f>
        <v>350000</v>
      </c>
      <c r="AZ797" s="296">
        <f t="shared" ref="AZ797:AZ845" si="1005">AY797/(S797/100)</f>
        <v>100</v>
      </c>
      <c r="BB797" s="80">
        <f t="shared" ref="BB797:BB823" si="1006">S797-AY797</f>
        <v>0</v>
      </c>
      <c r="BC797" s="296">
        <f t="shared" ref="BC797:BC823" si="1007">BB797/(S797/100)</f>
        <v>0</v>
      </c>
      <c r="BD797" s="296">
        <f t="shared" ref="BD797:BD823" si="1008">S797-BB797</f>
        <v>350000</v>
      </c>
      <c r="BE797" s="483"/>
      <c r="BF797" s="90">
        <f t="shared" si="970"/>
        <v>0</v>
      </c>
    </row>
    <row r="798" spans="1:58" ht="30" customHeight="1" x14ac:dyDescent="0.2">
      <c r="A798" s="291"/>
      <c r="B798" s="292"/>
      <c r="C798" s="292"/>
      <c r="D798" s="293"/>
      <c r="E798" s="294"/>
      <c r="F798" s="292"/>
      <c r="G798" s="295"/>
      <c r="H798" s="5"/>
      <c r="I798" s="23" t="s">
        <v>4</v>
      </c>
      <c r="J798" s="7"/>
      <c r="K798" s="3"/>
      <c r="L798" s="3"/>
      <c r="M798" s="8"/>
      <c r="N798" s="30" t="s">
        <v>126</v>
      </c>
      <c r="O798" s="46">
        <f>O799+O807+O814</f>
        <v>1551000</v>
      </c>
      <c r="P798" s="297">
        <f t="shared" ref="P798:S799" si="1009">SUM(P799)</f>
        <v>0</v>
      </c>
      <c r="Q798" s="297">
        <f t="shared" si="1009"/>
        <v>0</v>
      </c>
      <c r="R798" s="297">
        <f t="shared" si="1009"/>
        <v>0</v>
      </c>
      <c r="S798" s="297">
        <f t="shared" si="1009"/>
        <v>350000</v>
      </c>
      <c r="T798" s="297"/>
      <c r="U798" s="297">
        <f>SUM(U799)</f>
        <v>25000</v>
      </c>
      <c r="V798" s="297">
        <f>SUM(V799)</f>
        <v>11000</v>
      </c>
      <c r="W798" s="297">
        <f>W1439+W799+W1129+W1185+W1383</f>
        <v>11000</v>
      </c>
      <c r="X798" s="297">
        <f t="shared" si="998"/>
        <v>47000</v>
      </c>
      <c r="Y798" s="297">
        <f t="shared" si="982"/>
        <v>13.428571428571429</v>
      </c>
      <c r="AA798" s="297">
        <f>SUM(AA799)</f>
        <v>30000</v>
      </c>
      <c r="AB798" s="297">
        <f>SUM(AB799)</f>
        <v>30000</v>
      </c>
      <c r="AC798" s="297">
        <f>AC1439+AC799+AC1129+AC1185+AC1383</f>
        <v>30000</v>
      </c>
      <c r="AD798" s="297">
        <f t="shared" si="999"/>
        <v>90000</v>
      </c>
      <c r="AE798" s="297">
        <f t="shared" si="984"/>
        <v>25.714285714285715</v>
      </c>
      <c r="AG798" s="297">
        <f t="shared" si="985"/>
        <v>137000</v>
      </c>
      <c r="AH798" s="297">
        <f t="shared" si="986"/>
        <v>39.142857142857146</v>
      </c>
      <c r="AJ798" s="297">
        <f>SUM(AJ799)</f>
        <v>40000</v>
      </c>
      <c r="AK798" s="297">
        <f>SUM(AK799)</f>
        <v>40000</v>
      </c>
      <c r="AL798" s="297">
        <f>AL1439+AL799+AL1129+AL1185+AL1383</f>
        <v>40000</v>
      </c>
      <c r="AM798" s="297">
        <f t="shared" si="1000"/>
        <v>120000</v>
      </c>
      <c r="AN798" s="297">
        <f t="shared" si="988"/>
        <v>34.285714285714285</v>
      </c>
      <c r="AP798" s="297">
        <f>SUM(AP799)</f>
        <v>33000</v>
      </c>
      <c r="AQ798" s="297">
        <f>SUM(AQ799)</f>
        <v>33000</v>
      </c>
      <c r="AR798" s="297">
        <f>AR1439+AR799+AR1129+AR1185+AR1383</f>
        <v>27000</v>
      </c>
      <c r="AS798" s="297">
        <f t="shared" si="1001"/>
        <v>93000</v>
      </c>
      <c r="AT798" s="297">
        <f t="shared" si="990"/>
        <v>26.571428571428573</v>
      </c>
      <c r="AV798" s="297">
        <f t="shared" si="1002"/>
        <v>213000</v>
      </c>
      <c r="AW798" s="297">
        <f t="shared" si="1003"/>
        <v>60.857142857142854</v>
      </c>
      <c r="AY798" s="297">
        <f t="shared" si="1004"/>
        <v>350000</v>
      </c>
      <c r="AZ798" s="297">
        <f t="shared" si="1005"/>
        <v>100</v>
      </c>
      <c r="BB798" s="46">
        <f t="shared" si="1006"/>
        <v>0</v>
      </c>
      <c r="BC798" s="297">
        <f t="shared" si="1007"/>
        <v>0</v>
      </c>
      <c r="BD798" s="297">
        <f t="shared" si="1008"/>
        <v>350000</v>
      </c>
      <c r="BE798" s="483"/>
      <c r="BF798" s="90">
        <f t="shared" si="970"/>
        <v>0</v>
      </c>
    </row>
    <row r="799" spans="1:58" ht="30" customHeight="1" x14ac:dyDescent="0.2">
      <c r="A799" s="291"/>
      <c r="B799" s="292"/>
      <c r="C799" s="292"/>
      <c r="D799" s="293"/>
      <c r="E799" s="294"/>
      <c r="F799" s="292"/>
      <c r="G799" s="295"/>
      <c r="H799" s="298"/>
      <c r="I799" s="299"/>
      <c r="J799" s="24" t="s">
        <v>69</v>
      </c>
      <c r="K799" s="10"/>
      <c r="L799" s="10"/>
      <c r="M799" s="11"/>
      <c r="N799" s="31" t="s">
        <v>16</v>
      </c>
      <c r="O799" s="300">
        <v>0</v>
      </c>
      <c r="P799" s="62">
        <f t="shared" si="1009"/>
        <v>0</v>
      </c>
      <c r="Q799" s="193">
        <f t="shared" si="1009"/>
        <v>0</v>
      </c>
      <c r="R799" s="194">
        <f t="shared" si="1009"/>
        <v>0</v>
      </c>
      <c r="S799" s="62">
        <f t="shared" si="1009"/>
        <v>350000</v>
      </c>
      <c r="T799" s="62"/>
      <c r="U799" s="62">
        <f>SUM(U800)</f>
        <v>25000</v>
      </c>
      <c r="V799" s="62">
        <f>SUM(V800)</f>
        <v>11000</v>
      </c>
      <c r="W799" s="62">
        <f>SUM(W800)</f>
        <v>11000</v>
      </c>
      <c r="X799" s="62">
        <f>X800</f>
        <v>47000</v>
      </c>
      <c r="Y799" s="62">
        <f t="shared" si="982"/>
        <v>13.428571428571429</v>
      </c>
      <c r="AA799" s="62">
        <f>SUM(AA800)</f>
        <v>30000</v>
      </c>
      <c r="AB799" s="62">
        <f>SUM(AB800)</f>
        <v>30000</v>
      </c>
      <c r="AC799" s="62">
        <f>SUM(AC800)</f>
        <v>30000</v>
      </c>
      <c r="AD799" s="62">
        <f>AD800</f>
        <v>90000</v>
      </c>
      <c r="AE799" s="62">
        <f t="shared" si="984"/>
        <v>25.714285714285715</v>
      </c>
      <c r="AG799" s="62">
        <f t="shared" si="985"/>
        <v>137000</v>
      </c>
      <c r="AH799" s="62">
        <f t="shared" si="986"/>
        <v>39.142857142857146</v>
      </c>
      <c r="AJ799" s="62">
        <f>SUM(AJ800)</f>
        <v>40000</v>
      </c>
      <c r="AK799" s="62">
        <f>SUM(AK800)</f>
        <v>40000</v>
      </c>
      <c r="AL799" s="62">
        <f>SUM(AL800)</f>
        <v>40000</v>
      </c>
      <c r="AM799" s="62">
        <f>AM800</f>
        <v>120000</v>
      </c>
      <c r="AN799" s="62">
        <f t="shared" si="988"/>
        <v>34.285714285714285</v>
      </c>
      <c r="AP799" s="62">
        <f>SUM(AP800)</f>
        <v>33000</v>
      </c>
      <c r="AQ799" s="62">
        <f>SUM(AQ800)</f>
        <v>33000</v>
      </c>
      <c r="AR799" s="62">
        <f>SUM(AR800)</f>
        <v>27000</v>
      </c>
      <c r="AS799" s="62">
        <f>AS800</f>
        <v>93000</v>
      </c>
      <c r="AT799" s="62">
        <f t="shared" si="990"/>
        <v>26.571428571428573</v>
      </c>
      <c r="AV799" s="62">
        <f t="shared" si="1002"/>
        <v>213000</v>
      </c>
      <c r="AW799" s="62">
        <f t="shared" si="1003"/>
        <v>60.857142857142854</v>
      </c>
      <c r="AY799" s="62">
        <f t="shared" si="1004"/>
        <v>350000</v>
      </c>
      <c r="AZ799" s="62">
        <f t="shared" si="1005"/>
        <v>100</v>
      </c>
      <c r="BB799" s="44">
        <f t="shared" si="1006"/>
        <v>0</v>
      </c>
      <c r="BC799" s="62" t="e">
        <f>BB799/(P799/100)</f>
        <v>#DIV/0!</v>
      </c>
      <c r="BD799" s="62">
        <f t="shared" si="1008"/>
        <v>350000</v>
      </c>
      <c r="BF799" s="90">
        <f t="shared" si="970"/>
        <v>0</v>
      </c>
    </row>
    <row r="800" spans="1:58" ht="30" customHeight="1" x14ac:dyDescent="0.2">
      <c r="A800" s="12"/>
      <c r="B800" s="3"/>
      <c r="C800" s="3"/>
      <c r="D800" s="8"/>
      <c r="E800" s="7"/>
      <c r="F800" s="3"/>
      <c r="G800" s="4"/>
      <c r="H800" s="5"/>
      <c r="I800" s="6"/>
      <c r="J800" s="7"/>
      <c r="K800" s="59">
        <v>5</v>
      </c>
      <c r="L800" s="142"/>
      <c r="M800" s="8"/>
      <c r="N800" s="41" t="s">
        <v>19</v>
      </c>
      <c r="O800" s="45">
        <v>0</v>
      </c>
      <c r="P800" s="98"/>
      <c r="Q800" s="98"/>
      <c r="R800" s="98"/>
      <c r="S800" s="98">
        <v>350000</v>
      </c>
      <c r="T800" s="98"/>
      <c r="U800" s="98">
        <v>25000</v>
      </c>
      <c r="V800" s="98">
        <v>11000</v>
      </c>
      <c r="W800" s="98">
        <v>11000</v>
      </c>
      <c r="X800" s="98">
        <f>SUM(U800:W800)</f>
        <v>47000</v>
      </c>
      <c r="Y800" s="98">
        <f t="shared" si="982"/>
        <v>13.428571428571429</v>
      </c>
      <c r="AA800" s="98">
        <v>30000</v>
      </c>
      <c r="AB800" s="98">
        <v>30000</v>
      </c>
      <c r="AC800" s="98">
        <v>30000</v>
      </c>
      <c r="AD800" s="98">
        <f>SUM(AA800:AC800)</f>
        <v>90000</v>
      </c>
      <c r="AE800" s="98">
        <f t="shared" si="984"/>
        <v>25.714285714285715</v>
      </c>
      <c r="AG800" s="98">
        <f t="shared" si="985"/>
        <v>137000</v>
      </c>
      <c r="AH800" s="98">
        <f t="shared" si="986"/>
        <v>39.142857142857146</v>
      </c>
      <c r="AJ800" s="98">
        <v>40000</v>
      </c>
      <c r="AK800" s="98">
        <v>40000</v>
      </c>
      <c r="AL800" s="98">
        <v>40000</v>
      </c>
      <c r="AM800" s="98">
        <f>SUM(AJ800:AL800)</f>
        <v>120000</v>
      </c>
      <c r="AN800" s="98">
        <f t="shared" si="988"/>
        <v>34.285714285714285</v>
      </c>
      <c r="AP800" s="98">
        <v>33000</v>
      </c>
      <c r="AQ800" s="98">
        <v>33000</v>
      </c>
      <c r="AR800" s="98">
        <v>27000</v>
      </c>
      <c r="AS800" s="98">
        <f>SUM(AP800:AR800)</f>
        <v>93000</v>
      </c>
      <c r="AT800" s="98">
        <f t="shared" si="990"/>
        <v>26.571428571428573</v>
      </c>
      <c r="AV800" s="98">
        <f t="shared" si="1002"/>
        <v>213000</v>
      </c>
      <c r="AW800" s="98">
        <f t="shared" si="1003"/>
        <v>60.857142857142854</v>
      </c>
      <c r="AY800" s="98">
        <f t="shared" si="1004"/>
        <v>350000</v>
      </c>
      <c r="AZ800" s="98">
        <f t="shared" si="1005"/>
        <v>100</v>
      </c>
      <c r="BB800" s="98">
        <f t="shared" si="1006"/>
        <v>0</v>
      </c>
      <c r="BC800" s="98" t="e">
        <f>BB800/(P800/100)</f>
        <v>#DIV/0!</v>
      </c>
      <c r="BD800" s="98">
        <f t="shared" si="1008"/>
        <v>350000</v>
      </c>
      <c r="BF800" s="90">
        <f t="shared" si="970"/>
        <v>0</v>
      </c>
    </row>
    <row r="801" spans="1:58" ht="30" customHeight="1" x14ac:dyDescent="0.2">
      <c r="A801" s="307"/>
      <c r="B801" s="308"/>
      <c r="C801" s="308"/>
      <c r="D801" s="309" t="s">
        <v>71</v>
      </c>
      <c r="E801" s="310"/>
      <c r="F801" s="308"/>
      <c r="G801" s="311"/>
      <c r="H801" s="312"/>
      <c r="I801" s="313"/>
      <c r="J801" s="310"/>
      <c r="K801" s="314"/>
      <c r="L801" s="315"/>
      <c r="M801" s="316"/>
      <c r="N801" s="195" t="s">
        <v>136</v>
      </c>
      <c r="O801" s="196">
        <v>6570000</v>
      </c>
      <c r="P801" s="197">
        <f t="shared" ref="P801:S805" si="1010">P802</f>
        <v>0</v>
      </c>
      <c r="Q801" s="198">
        <f t="shared" si="1010"/>
        <v>0</v>
      </c>
      <c r="R801" s="199">
        <f t="shared" si="1010"/>
        <v>0</v>
      </c>
      <c r="S801" s="197">
        <f t="shared" si="1010"/>
        <v>9392000</v>
      </c>
      <c r="T801" s="197"/>
      <c r="U801" s="197">
        <f t="shared" ref="U801:V805" si="1011">U802</f>
        <v>975000</v>
      </c>
      <c r="V801" s="197">
        <f t="shared" si="1011"/>
        <v>1730000</v>
      </c>
      <c r="W801" s="197">
        <f>W1442+W802+W1132+W1188+W1386</f>
        <v>1270000</v>
      </c>
      <c r="X801" s="197">
        <f t="shared" si="998"/>
        <v>3975000</v>
      </c>
      <c r="Y801" s="197">
        <f t="shared" si="982"/>
        <v>42.323253833049407</v>
      </c>
      <c r="Z801" s="306"/>
      <c r="AA801" s="197">
        <f t="shared" ref="AA801:AB805" si="1012">AA802</f>
        <v>1319000</v>
      </c>
      <c r="AB801" s="197">
        <f t="shared" si="1012"/>
        <v>1313000</v>
      </c>
      <c r="AC801" s="197">
        <f>AC1442+AC802+AC1132+AC1188+AC1386</f>
        <v>1313000</v>
      </c>
      <c r="AD801" s="197">
        <f t="shared" si="999"/>
        <v>3945000</v>
      </c>
      <c r="AE801" s="197">
        <f t="shared" si="984"/>
        <v>42.003833049403745</v>
      </c>
      <c r="AF801" s="306"/>
      <c r="AG801" s="197">
        <f t="shared" si="985"/>
        <v>7920000</v>
      </c>
      <c r="AH801" s="197">
        <f t="shared" si="986"/>
        <v>84.327086882453145</v>
      </c>
      <c r="AI801" s="306"/>
      <c r="AJ801" s="197">
        <f t="shared" ref="AJ801:AK805" si="1013">AJ802</f>
        <v>287000</v>
      </c>
      <c r="AK801" s="197">
        <f t="shared" si="1013"/>
        <v>283000</v>
      </c>
      <c r="AL801" s="197">
        <f>AL1442+AL802+AL1132+AL1188+AL1386</f>
        <v>283000</v>
      </c>
      <c r="AM801" s="197">
        <f t="shared" si="1000"/>
        <v>853000</v>
      </c>
      <c r="AN801" s="197">
        <f t="shared" si="988"/>
        <v>9.0821976149914825</v>
      </c>
      <c r="AO801" s="306"/>
      <c r="AP801" s="197">
        <f t="shared" ref="AP801:AQ805" si="1014">AP802</f>
        <v>210000</v>
      </c>
      <c r="AQ801" s="197">
        <f t="shared" si="1014"/>
        <v>210000</v>
      </c>
      <c r="AR801" s="197">
        <f>AR1442+AR802+AR1132+AR1188+AR1386</f>
        <v>199000</v>
      </c>
      <c r="AS801" s="197">
        <f t="shared" si="1001"/>
        <v>619000</v>
      </c>
      <c r="AT801" s="197">
        <f t="shared" si="990"/>
        <v>6.5907155025553665</v>
      </c>
      <c r="AU801" s="306"/>
      <c r="AV801" s="197">
        <f t="shared" si="1002"/>
        <v>1472000</v>
      </c>
      <c r="AW801" s="197">
        <f t="shared" si="1003"/>
        <v>15.672913117546848</v>
      </c>
      <c r="AX801" s="306"/>
      <c r="AY801" s="197">
        <f t="shared" si="1004"/>
        <v>9392000</v>
      </c>
      <c r="AZ801" s="197">
        <f t="shared" si="1005"/>
        <v>100</v>
      </c>
      <c r="BA801" s="306"/>
      <c r="BB801" s="196">
        <f t="shared" si="1006"/>
        <v>0</v>
      </c>
      <c r="BC801" s="197">
        <f t="shared" si="1007"/>
        <v>0</v>
      </c>
      <c r="BD801" s="197">
        <f t="shared" si="1008"/>
        <v>9392000</v>
      </c>
      <c r="BE801" s="485"/>
      <c r="BF801" s="90">
        <f t="shared" si="970"/>
        <v>0</v>
      </c>
    </row>
    <row r="802" spans="1:58" ht="30" customHeight="1" x14ac:dyDescent="0.2">
      <c r="A802" s="12"/>
      <c r="B802" s="3"/>
      <c r="C802" s="3"/>
      <c r="D802" s="8"/>
      <c r="E802" s="1" t="s">
        <v>74</v>
      </c>
      <c r="F802" s="3"/>
      <c r="G802" s="4"/>
      <c r="H802" s="5"/>
      <c r="I802" s="6"/>
      <c r="J802" s="7"/>
      <c r="K802" s="27"/>
      <c r="L802" s="142"/>
      <c r="M802" s="8"/>
      <c r="N802" s="40" t="s">
        <v>29</v>
      </c>
      <c r="O802" s="43">
        <v>6570000</v>
      </c>
      <c r="P802" s="99">
        <f t="shared" si="1010"/>
        <v>0</v>
      </c>
      <c r="Q802" s="50">
        <f t="shared" si="1010"/>
        <v>0</v>
      </c>
      <c r="R802" s="192">
        <f t="shared" si="1010"/>
        <v>0</v>
      </c>
      <c r="S802" s="99">
        <f t="shared" si="1010"/>
        <v>9392000</v>
      </c>
      <c r="T802" s="99"/>
      <c r="U802" s="99">
        <f t="shared" si="1011"/>
        <v>975000</v>
      </c>
      <c r="V802" s="99">
        <f t="shared" si="1011"/>
        <v>1730000</v>
      </c>
      <c r="W802" s="99">
        <f>W1443+W803+W1133+W1189+W1387</f>
        <v>1270000</v>
      </c>
      <c r="X802" s="99">
        <f t="shared" si="998"/>
        <v>3975000</v>
      </c>
      <c r="Y802" s="99">
        <f t="shared" si="982"/>
        <v>42.323253833049407</v>
      </c>
      <c r="AA802" s="99">
        <f t="shared" si="1012"/>
        <v>1319000</v>
      </c>
      <c r="AB802" s="99">
        <f t="shared" si="1012"/>
        <v>1313000</v>
      </c>
      <c r="AC802" s="99">
        <f>AC1443+AC803+AC1133+AC1189+AC1387</f>
        <v>1313000</v>
      </c>
      <c r="AD802" s="99">
        <f t="shared" si="999"/>
        <v>3945000</v>
      </c>
      <c r="AE802" s="99">
        <f t="shared" si="984"/>
        <v>42.003833049403745</v>
      </c>
      <c r="AG802" s="99">
        <f t="shared" si="985"/>
        <v>7920000</v>
      </c>
      <c r="AH802" s="99">
        <f t="shared" si="986"/>
        <v>84.327086882453145</v>
      </c>
      <c r="AJ802" s="99">
        <f t="shared" si="1013"/>
        <v>287000</v>
      </c>
      <c r="AK802" s="99">
        <f t="shared" si="1013"/>
        <v>283000</v>
      </c>
      <c r="AL802" s="99">
        <f>AL1443+AL803+AL1133+AL1189+AL1387</f>
        <v>283000</v>
      </c>
      <c r="AM802" s="99">
        <f t="shared" si="1000"/>
        <v>853000</v>
      </c>
      <c r="AN802" s="99">
        <f t="shared" si="988"/>
        <v>9.0821976149914825</v>
      </c>
      <c r="AP802" s="99">
        <f t="shared" si="1014"/>
        <v>210000</v>
      </c>
      <c r="AQ802" s="99">
        <f t="shared" si="1014"/>
        <v>210000</v>
      </c>
      <c r="AR802" s="99">
        <f>AR1443+AR803+AR1133+AR1189+AR1387</f>
        <v>199000</v>
      </c>
      <c r="AS802" s="99">
        <f t="shared" si="1001"/>
        <v>619000</v>
      </c>
      <c r="AT802" s="99">
        <f t="shared" si="990"/>
        <v>6.5907155025553665</v>
      </c>
      <c r="AV802" s="99">
        <f t="shared" si="1002"/>
        <v>1472000</v>
      </c>
      <c r="AW802" s="99">
        <f t="shared" si="1003"/>
        <v>15.672913117546848</v>
      </c>
      <c r="AY802" s="99">
        <f t="shared" si="1004"/>
        <v>9392000</v>
      </c>
      <c r="AZ802" s="99">
        <f t="shared" si="1005"/>
        <v>100</v>
      </c>
      <c r="BB802" s="43">
        <f t="shared" si="1006"/>
        <v>0</v>
      </c>
      <c r="BC802" s="99">
        <f t="shared" si="1007"/>
        <v>0</v>
      </c>
      <c r="BD802" s="99">
        <f t="shared" si="1008"/>
        <v>9392000</v>
      </c>
      <c r="BE802" s="483"/>
      <c r="BF802" s="90">
        <f t="shared" si="970"/>
        <v>0</v>
      </c>
    </row>
    <row r="803" spans="1:58" ht="30" customHeight="1" x14ac:dyDescent="0.2">
      <c r="A803" s="12"/>
      <c r="B803" s="3"/>
      <c r="C803" s="3"/>
      <c r="D803" s="8"/>
      <c r="E803" s="7"/>
      <c r="F803" s="17">
        <v>3</v>
      </c>
      <c r="G803" s="4"/>
      <c r="H803" s="5"/>
      <c r="I803" s="6"/>
      <c r="J803" s="7"/>
      <c r="K803" s="27"/>
      <c r="L803" s="142"/>
      <c r="M803" s="8"/>
      <c r="N803" s="31" t="s">
        <v>30</v>
      </c>
      <c r="O803" s="44">
        <v>6570000</v>
      </c>
      <c r="P803" s="97">
        <f t="shared" si="1010"/>
        <v>0</v>
      </c>
      <c r="Q803" s="193">
        <f t="shared" si="1010"/>
        <v>0</v>
      </c>
      <c r="R803" s="194">
        <f t="shared" si="1010"/>
        <v>0</v>
      </c>
      <c r="S803" s="97">
        <f t="shared" si="1010"/>
        <v>9392000</v>
      </c>
      <c r="T803" s="97"/>
      <c r="U803" s="97">
        <f t="shared" si="1011"/>
        <v>975000</v>
      </c>
      <c r="V803" s="97">
        <f t="shared" si="1011"/>
        <v>1730000</v>
      </c>
      <c r="W803" s="97">
        <f>W1444+W804+W1134+W1190+W1388</f>
        <v>1270000</v>
      </c>
      <c r="X803" s="97">
        <f t="shared" si="998"/>
        <v>3975000</v>
      </c>
      <c r="Y803" s="97">
        <f t="shared" si="982"/>
        <v>42.323253833049407</v>
      </c>
      <c r="AA803" s="97">
        <f t="shared" si="1012"/>
        <v>1319000</v>
      </c>
      <c r="AB803" s="97">
        <f t="shared" si="1012"/>
        <v>1313000</v>
      </c>
      <c r="AC803" s="97">
        <f>AC1444+AC804+AC1134+AC1190+AC1388</f>
        <v>1313000</v>
      </c>
      <c r="AD803" s="97">
        <f t="shared" si="999"/>
        <v>3945000</v>
      </c>
      <c r="AE803" s="97">
        <f t="shared" si="984"/>
        <v>42.003833049403745</v>
      </c>
      <c r="AG803" s="97">
        <f t="shared" si="985"/>
        <v>7920000</v>
      </c>
      <c r="AH803" s="97">
        <f t="shared" si="986"/>
        <v>84.327086882453145</v>
      </c>
      <c r="AJ803" s="97">
        <f t="shared" si="1013"/>
        <v>287000</v>
      </c>
      <c r="AK803" s="97">
        <f t="shared" si="1013"/>
        <v>283000</v>
      </c>
      <c r="AL803" s="97">
        <f>AL1444+AL804+AL1134+AL1190+AL1388</f>
        <v>283000</v>
      </c>
      <c r="AM803" s="97">
        <f t="shared" si="1000"/>
        <v>853000</v>
      </c>
      <c r="AN803" s="97">
        <f t="shared" si="988"/>
        <v>9.0821976149914825</v>
      </c>
      <c r="AP803" s="97">
        <f t="shared" si="1014"/>
        <v>210000</v>
      </c>
      <c r="AQ803" s="97">
        <f t="shared" si="1014"/>
        <v>210000</v>
      </c>
      <c r="AR803" s="97">
        <f>AR1444+AR804+AR1134+AR1190+AR1388</f>
        <v>199000</v>
      </c>
      <c r="AS803" s="97">
        <f t="shared" si="1001"/>
        <v>619000</v>
      </c>
      <c r="AT803" s="97">
        <f t="shared" si="990"/>
        <v>6.5907155025553665</v>
      </c>
      <c r="AV803" s="97">
        <f t="shared" si="1002"/>
        <v>1472000</v>
      </c>
      <c r="AW803" s="97">
        <f t="shared" si="1003"/>
        <v>15.672913117546848</v>
      </c>
      <c r="AY803" s="97">
        <f t="shared" si="1004"/>
        <v>9392000</v>
      </c>
      <c r="AZ803" s="97">
        <f t="shared" si="1005"/>
        <v>100</v>
      </c>
      <c r="BB803" s="44">
        <f t="shared" si="1006"/>
        <v>0</v>
      </c>
      <c r="BC803" s="97">
        <f t="shared" si="1007"/>
        <v>0</v>
      </c>
      <c r="BD803" s="97">
        <f t="shared" si="1008"/>
        <v>9392000</v>
      </c>
      <c r="BE803" s="483"/>
      <c r="BF803" s="90">
        <f t="shared" si="970"/>
        <v>0</v>
      </c>
    </row>
    <row r="804" spans="1:58" ht="30" customHeight="1" x14ac:dyDescent="0.2">
      <c r="A804" s="12"/>
      <c r="B804" s="3"/>
      <c r="C804" s="3"/>
      <c r="D804" s="8"/>
      <c r="E804" s="7"/>
      <c r="F804" s="3"/>
      <c r="G804" s="21">
        <v>1</v>
      </c>
      <c r="H804" s="22"/>
      <c r="I804" s="6"/>
      <c r="J804" s="7"/>
      <c r="K804" s="27"/>
      <c r="L804" s="142"/>
      <c r="M804" s="8"/>
      <c r="N804" s="31" t="s">
        <v>113</v>
      </c>
      <c r="O804" s="44">
        <v>6570000</v>
      </c>
      <c r="P804" s="97">
        <f t="shared" si="1010"/>
        <v>0</v>
      </c>
      <c r="Q804" s="193">
        <f t="shared" si="1010"/>
        <v>0</v>
      </c>
      <c r="R804" s="194">
        <f t="shared" si="1010"/>
        <v>0</v>
      </c>
      <c r="S804" s="97">
        <f t="shared" si="1010"/>
        <v>9392000</v>
      </c>
      <c r="T804" s="97"/>
      <c r="U804" s="97">
        <f t="shared" si="1011"/>
        <v>975000</v>
      </c>
      <c r="V804" s="97">
        <f t="shared" si="1011"/>
        <v>1730000</v>
      </c>
      <c r="W804" s="97">
        <f>W1445+W805+W1135+W1191+W1389</f>
        <v>1270000</v>
      </c>
      <c r="X804" s="97">
        <f t="shared" si="998"/>
        <v>3975000</v>
      </c>
      <c r="Y804" s="97">
        <f t="shared" si="982"/>
        <v>42.323253833049407</v>
      </c>
      <c r="AA804" s="97">
        <f t="shared" si="1012"/>
        <v>1319000</v>
      </c>
      <c r="AB804" s="97">
        <f t="shared" si="1012"/>
        <v>1313000</v>
      </c>
      <c r="AC804" s="97">
        <f>AC1445+AC805+AC1135+AC1191+AC1389</f>
        <v>1313000</v>
      </c>
      <c r="AD804" s="97">
        <f t="shared" si="999"/>
        <v>3945000</v>
      </c>
      <c r="AE804" s="97">
        <f t="shared" si="984"/>
        <v>42.003833049403745</v>
      </c>
      <c r="AG804" s="97">
        <f t="shared" si="985"/>
        <v>7920000</v>
      </c>
      <c r="AH804" s="97">
        <f t="shared" si="986"/>
        <v>84.327086882453145</v>
      </c>
      <c r="AJ804" s="97">
        <f t="shared" si="1013"/>
        <v>287000</v>
      </c>
      <c r="AK804" s="97">
        <f t="shared" si="1013"/>
        <v>283000</v>
      </c>
      <c r="AL804" s="97">
        <f>AL1445+AL805+AL1135+AL1191+AL1389</f>
        <v>283000</v>
      </c>
      <c r="AM804" s="97">
        <f t="shared" si="1000"/>
        <v>853000</v>
      </c>
      <c r="AN804" s="97">
        <f t="shared" si="988"/>
        <v>9.0821976149914825</v>
      </c>
      <c r="AP804" s="97">
        <f t="shared" si="1014"/>
        <v>210000</v>
      </c>
      <c r="AQ804" s="97">
        <f t="shared" si="1014"/>
        <v>210000</v>
      </c>
      <c r="AR804" s="97">
        <f>AR1445+AR805+AR1135+AR1191+AR1389</f>
        <v>199000</v>
      </c>
      <c r="AS804" s="97">
        <f t="shared" si="1001"/>
        <v>619000</v>
      </c>
      <c r="AT804" s="97">
        <f t="shared" si="990"/>
        <v>6.5907155025553665</v>
      </c>
      <c r="AV804" s="97">
        <f t="shared" si="1002"/>
        <v>1472000</v>
      </c>
      <c r="AW804" s="97">
        <f t="shared" si="1003"/>
        <v>15.672913117546848</v>
      </c>
      <c r="AY804" s="97">
        <f t="shared" si="1004"/>
        <v>9392000</v>
      </c>
      <c r="AZ804" s="97">
        <f t="shared" si="1005"/>
        <v>100</v>
      </c>
      <c r="BB804" s="44">
        <f t="shared" si="1006"/>
        <v>0</v>
      </c>
      <c r="BC804" s="97">
        <f t="shared" si="1007"/>
        <v>0</v>
      </c>
      <c r="BD804" s="97">
        <f t="shared" si="1008"/>
        <v>9392000</v>
      </c>
      <c r="BE804" s="483"/>
      <c r="BF804" s="90">
        <f t="shared" si="970"/>
        <v>0</v>
      </c>
    </row>
    <row r="805" spans="1:58" ht="30" customHeight="1" x14ac:dyDescent="0.2">
      <c r="A805" s="12"/>
      <c r="B805" s="3"/>
      <c r="C805" s="3"/>
      <c r="D805" s="8"/>
      <c r="E805" s="7"/>
      <c r="F805" s="3"/>
      <c r="G805" s="21"/>
      <c r="H805" s="92" t="s">
        <v>97</v>
      </c>
      <c r="I805" s="6"/>
      <c r="J805" s="7"/>
      <c r="K805" s="27"/>
      <c r="L805" s="142"/>
      <c r="M805" s="8"/>
      <c r="N805" s="31" t="s">
        <v>113</v>
      </c>
      <c r="O805" s="44">
        <v>6570000</v>
      </c>
      <c r="P805" s="97">
        <f t="shared" si="1010"/>
        <v>0</v>
      </c>
      <c r="Q805" s="193">
        <f t="shared" si="1010"/>
        <v>0</v>
      </c>
      <c r="R805" s="194">
        <f t="shared" si="1010"/>
        <v>0</v>
      </c>
      <c r="S805" s="97">
        <f t="shared" si="1010"/>
        <v>9392000</v>
      </c>
      <c r="T805" s="97"/>
      <c r="U805" s="97">
        <f t="shared" si="1011"/>
        <v>975000</v>
      </c>
      <c r="V805" s="97">
        <f t="shared" si="1011"/>
        <v>1730000</v>
      </c>
      <c r="W805" s="97">
        <f>W1446+W806+W1136+W1192+W1390</f>
        <v>1270000</v>
      </c>
      <c r="X805" s="97">
        <f t="shared" si="998"/>
        <v>3975000</v>
      </c>
      <c r="Y805" s="97">
        <f t="shared" si="982"/>
        <v>42.323253833049407</v>
      </c>
      <c r="AA805" s="97">
        <f t="shared" si="1012"/>
        <v>1319000</v>
      </c>
      <c r="AB805" s="97">
        <f t="shared" si="1012"/>
        <v>1313000</v>
      </c>
      <c r="AC805" s="97">
        <f>AC1446+AC806+AC1136+AC1192+AC1390</f>
        <v>1313000</v>
      </c>
      <c r="AD805" s="97">
        <f t="shared" si="999"/>
        <v>3945000</v>
      </c>
      <c r="AE805" s="97">
        <f t="shared" si="984"/>
        <v>42.003833049403745</v>
      </c>
      <c r="AG805" s="97">
        <f t="shared" si="985"/>
        <v>7920000</v>
      </c>
      <c r="AH805" s="97">
        <f t="shared" si="986"/>
        <v>84.327086882453145</v>
      </c>
      <c r="AJ805" s="97">
        <f t="shared" si="1013"/>
        <v>287000</v>
      </c>
      <c r="AK805" s="97">
        <f t="shared" si="1013"/>
        <v>283000</v>
      </c>
      <c r="AL805" s="97">
        <f>AL1446+AL806+AL1136+AL1192+AL1390</f>
        <v>283000</v>
      </c>
      <c r="AM805" s="97">
        <f t="shared" si="1000"/>
        <v>853000</v>
      </c>
      <c r="AN805" s="97">
        <f t="shared" si="988"/>
        <v>9.0821976149914825</v>
      </c>
      <c r="AP805" s="97">
        <f t="shared" si="1014"/>
        <v>210000</v>
      </c>
      <c r="AQ805" s="97">
        <f t="shared" si="1014"/>
        <v>210000</v>
      </c>
      <c r="AR805" s="97">
        <f>AR1446+AR806+AR1136+AR1192+AR1390</f>
        <v>199000</v>
      </c>
      <c r="AS805" s="97">
        <f t="shared" si="1001"/>
        <v>619000</v>
      </c>
      <c r="AT805" s="97">
        <f t="shared" si="990"/>
        <v>6.5907155025553665</v>
      </c>
      <c r="AV805" s="97">
        <f t="shared" si="1002"/>
        <v>1472000</v>
      </c>
      <c r="AW805" s="97">
        <f t="shared" si="1003"/>
        <v>15.672913117546848</v>
      </c>
      <c r="AY805" s="97">
        <f t="shared" si="1004"/>
        <v>9392000</v>
      </c>
      <c r="AZ805" s="97">
        <f t="shared" si="1005"/>
        <v>100</v>
      </c>
      <c r="BB805" s="44">
        <f t="shared" si="1006"/>
        <v>0</v>
      </c>
      <c r="BC805" s="97">
        <f t="shared" si="1007"/>
        <v>0</v>
      </c>
      <c r="BD805" s="97">
        <f t="shared" si="1008"/>
        <v>9392000</v>
      </c>
      <c r="BE805" s="483"/>
      <c r="BF805" s="90">
        <f t="shared" si="970"/>
        <v>0</v>
      </c>
    </row>
    <row r="806" spans="1:58" ht="30" customHeight="1" thickBot="1" x14ac:dyDescent="0.25">
      <c r="A806" s="12"/>
      <c r="B806" s="3"/>
      <c r="C806" s="3"/>
      <c r="D806" s="8"/>
      <c r="E806" s="7"/>
      <c r="F806" s="3"/>
      <c r="G806" s="4"/>
      <c r="H806" s="5"/>
      <c r="I806" s="23">
        <v>2</v>
      </c>
      <c r="J806" s="7"/>
      <c r="K806" s="27"/>
      <c r="L806" s="142"/>
      <c r="M806" s="8"/>
      <c r="N806" s="30" t="s">
        <v>126</v>
      </c>
      <c r="O806" s="46">
        <v>6570000</v>
      </c>
      <c r="P806" s="100">
        <f>P807+P809+P811+P816</f>
        <v>0</v>
      </c>
      <c r="Q806" s="202">
        <f>Q807+Q809+Q811+Q816</f>
        <v>0</v>
      </c>
      <c r="R806" s="203">
        <f>R807+R809+R811+R816</f>
        <v>0</v>
      </c>
      <c r="S806" s="100">
        <f>S807+S809+S811+S816</f>
        <v>9392000</v>
      </c>
      <c r="T806" s="100"/>
      <c r="U806" s="100">
        <f>U807+U809+U811+U816</f>
        <v>975000</v>
      </c>
      <c r="V806" s="100">
        <f>V807+V809+V811+V816</f>
        <v>1730000</v>
      </c>
      <c r="W806" s="100">
        <f>W807+W809+W811+W816</f>
        <v>1270000</v>
      </c>
      <c r="X806" s="100">
        <f t="shared" si="998"/>
        <v>3975000</v>
      </c>
      <c r="Y806" s="100">
        <f t="shared" si="982"/>
        <v>42.323253833049407</v>
      </c>
      <c r="AA806" s="100">
        <f>AA807+AA809+AA811+AA816</f>
        <v>1319000</v>
      </c>
      <c r="AB806" s="100">
        <f>AB807+AB809+AB811+AB816</f>
        <v>1313000</v>
      </c>
      <c r="AC806" s="100">
        <f>AC807+AC809+AC811+AC816</f>
        <v>1313000</v>
      </c>
      <c r="AD806" s="100">
        <f t="shared" si="999"/>
        <v>3945000</v>
      </c>
      <c r="AE806" s="100">
        <f t="shared" si="984"/>
        <v>42.003833049403745</v>
      </c>
      <c r="AG806" s="100">
        <f t="shared" si="985"/>
        <v>7920000</v>
      </c>
      <c r="AH806" s="100">
        <f t="shared" si="986"/>
        <v>84.327086882453145</v>
      </c>
      <c r="AJ806" s="100">
        <f>AJ807+AJ809+AJ811+AJ816</f>
        <v>287000</v>
      </c>
      <c r="AK806" s="100">
        <f>AK807+AK809+AK811+AK816</f>
        <v>283000</v>
      </c>
      <c r="AL806" s="100">
        <f>AL807+AL809+AL811+AL816</f>
        <v>283000</v>
      </c>
      <c r="AM806" s="100">
        <f>AM807+AM809+AM811+AM816</f>
        <v>853000</v>
      </c>
      <c r="AN806" s="100">
        <f t="shared" si="988"/>
        <v>9.0821976149914825</v>
      </c>
      <c r="AP806" s="100">
        <f>AP807+AP809+AP811+AP816</f>
        <v>210000</v>
      </c>
      <c r="AQ806" s="100">
        <f>AQ807+AQ809+AQ811+AQ816</f>
        <v>210000</v>
      </c>
      <c r="AR806" s="100">
        <f>AR807+AR809+AR811+AR816</f>
        <v>199000</v>
      </c>
      <c r="AS806" s="100">
        <f t="shared" si="1001"/>
        <v>619000</v>
      </c>
      <c r="AT806" s="100">
        <f t="shared" si="990"/>
        <v>6.5907155025553665</v>
      </c>
      <c r="AV806" s="100">
        <f t="shared" si="1002"/>
        <v>1472000</v>
      </c>
      <c r="AW806" s="100">
        <f t="shared" si="1003"/>
        <v>15.672913117546848</v>
      </c>
      <c r="AY806" s="100">
        <f t="shared" si="1004"/>
        <v>9392000</v>
      </c>
      <c r="AZ806" s="100">
        <f t="shared" si="1005"/>
        <v>100</v>
      </c>
      <c r="BB806" s="46">
        <f t="shared" si="1006"/>
        <v>0</v>
      </c>
      <c r="BC806" s="100">
        <f t="shared" si="1007"/>
        <v>0</v>
      </c>
      <c r="BD806" s="100">
        <f t="shared" si="1008"/>
        <v>9392000</v>
      </c>
      <c r="BE806" s="483"/>
      <c r="BF806" s="90">
        <f t="shared" si="970"/>
        <v>0</v>
      </c>
    </row>
    <row r="807" spans="1:58" ht="30" customHeight="1" thickBot="1" x14ac:dyDescent="0.25">
      <c r="A807" s="12"/>
      <c r="B807" s="3"/>
      <c r="C807" s="3"/>
      <c r="D807" s="8"/>
      <c r="E807" s="7"/>
      <c r="F807" s="3"/>
      <c r="G807" s="4"/>
      <c r="H807" s="5"/>
      <c r="I807" s="6"/>
      <c r="J807" s="24" t="s">
        <v>74</v>
      </c>
      <c r="K807" s="27"/>
      <c r="L807" s="142"/>
      <c r="M807" s="8"/>
      <c r="N807" s="31" t="s">
        <v>24</v>
      </c>
      <c r="O807" s="97">
        <v>1544000</v>
      </c>
      <c r="P807" s="97">
        <f>P808</f>
        <v>0</v>
      </c>
      <c r="Q807" s="193">
        <f>Q808</f>
        <v>0</v>
      </c>
      <c r="R807" s="194">
        <f>R808</f>
        <v>0</v>
      </c>
      <c r="S807" s="97">
        <f>S808</f>
        <v>2763000</v>
      </c>
      <c r="T807" s="97"/>
      <c r="U807" s="97">
        <f>U808</f>
        <v>415000</v>
      </c>
      <c r="V807" s="97">
        <f>V808</f>
        <v>166000</v>
      </c>
      <c r="W807" s="97">
        <f>W808</f>
        <v>166000</v>
      </c>
      <c r="X807" s="97">
        <f t="shared" si="998"/>
        <v>747000</v>
      </c>
      <c r="Y807" s="97">
        <f t="shared" si="982"/>
        <v>27.035830618892508</v>
      </c>
      <c r="AA807" s="97">
        <f>AA808</f>
        <v>240000</v>
      </c>
      <c r="AB807" s="97">
        <f>AB808</f>
        <v>240000</v>
      </c>
      <c r="AC807" s="97">
        <f>AC808</f>
        <v>240000</v>
      </c>
      <c r="AD807" s="97">
        <f t="shared" si="999"/>
        <v>720000</v>
      </c>
      <c r="AE807" s="96" t="e">
        <f>AD807/(P807/100)</f>
        <v>#DIV/0!</v>
      </c>
      <c r="AG807" s="97">
        <f t="shared" si="985"/>
        <v>1467000</v>
      </c>
      <c r="AH807" s="97">
        <f t="shared" si="986"/>
        <v>53.094462540716613</v>
      </c>
      <c r="AJ807" s="97">
        <f>AJ808</f>
        <v>249000</v>
      </c>
      <c r="AK807" s="97">
        <f>AK808</f>
        <v>249000</v>
      </c>
      <c r="AL807" s="97">
        <f>AL808</f>
        <v>249000</v>
      </c>
      <c r="AM807" s="97">
        <f t="shared" si="1000"/>
        <v>747000</v>
      </c>
      <c r="AN807" s="96" t="e">
        <f>AM807/(P807/100)</f>
        <v>#DIV/0!</v>
      </c>
      <c r="AP807" s="97">
        <f>AP808</f>
        <v>185000</v>
      </c>
      <c r="AQ807" s="97">
        <f>AQ808</f>
        <v>185000</v>
      </c>
      <c r="AR807" s="97">
        <f>AR808</f>
        <v>179000</v>
      </c>
      <c r="AS807" s="97">
        <f t="shared" si="1001"/>
        <v>549000</v>
      </c>
      <c r="AT807" s="96" t="e">
        <f>AS807/(P807/100)</f>
        <v>#DIV/0!</v>
      </c>
      <c r="AV807" s="97">
        <f t="shared" si="1002"/>
        <v>1296000</v>
      </c>
      <c r="AW807" s="97">
        <f t="shared" si="1003"/>
        <v>46.905537459283387</v>
      </c>
      <c r="AY807" s="97">
        <f t="shared" si="1004"/>
        <v>2763000</v>
      </c>
      <c r="AZ807" s="97">
        <f t="shared" si="1005"/>
        <v>100</v>
      </c>
      <c r="BB807" s="44">
        <f t="shared" ref="BB807:BB818" si="1015">S807-AY807</f>
        <v>0</v>
      </c>
      <c r="BC807" s="97">
        <f t="shared" ref="BC807:BC818" si="1016">BB807/(S807/100)</f>
        <v>0</v>
      </c>
      <c r="BD807" s="97">
        <f t="shared" ref="BD807:BD818" si="1017">S807-BB807</f>
        <v>2763000</v>
      </c>
      <c r="BE807" s="483"/>
      <c r="BF807" s="90">
        <f t="shared" si="970"/>
        <v>0</v>
      </c>
    </row>
    <row r="808" spans="1:58" ht="30" customHeight="1" thickBot="1" x14ac:dyDescent="0.25">
      <c r="A808" s="12"/>
      <c r="B808" s="3"/>
      <c r="C808" s="3"/>
      <c r="D808" s="8"/>
      <c r="E808" s="7"/>
      <c r="F808" s="3"/>
      <c r="G808" s="4"/>
      <c r="H808" s="5"/>
      <c r="I808" s="6"/>
      <c r="J808" s="7"/>
      <c r="K808" s="59">
        <v>1</v>
      </c>
      <c r="L808" s="142"/>
      <c r="M808" s="8"/>
      <c r="N808" s="41" t="s">
        <v>31</v>
      </c>
      <c r="O808" s="98">
        <v>1544000</v>
      </c>
      <c r="P808" s="98"/>
      <c r="Q808" s="98"/>
      <c r="R808" s="98"/>
      <c r="S808" s="98">
        <v>2763000</v>
      </c>
      <c r="T808" s="98"/>
      <c r="U808" s="98">
        <v>415000</v>
      </c>
      <c r="V808" s="98">
        <v>166000</v>
      </c>
      <c r="W808" s="98">
        <v>166000</v>
      </c>
      <c r="X808" s="98">
        <f>U808+V808+W808</f>
        <v>747000</v>
      </c>
      <c r="Y808" s="98">
        <f>X808/(S808/100)</f>
        <v>27.035830618892508</v>
      </c>
      <c r="AA808" s="98">
        <v>240000</v>
      </c>
      <c r="AB808" s="98">
        <v>240000</v>
      </c>
      <c r="AC808" s="98">
        <v>240000</v>
      </c>
      <c r="AD808" s="98">
        <f t="shared" si="999"/>
        <v>720000</v>
      </c>
      <c r="AE808" s="96" t="e">
        <f>AD808/(P808/100)</f>
        <v>#DIV/0!</v>
      </c>
      <c r="AG808" s="98">
        <f>X808+AD808</f>
        <v>1467000</v>
      </c>
      <c r="AH808" s="98">
        <f>AG808/(S808/100)</f>
        <v>53.094462540716613</v>
      </c>
      <c r="AJ808" s="98">
        <v>249000</v>
      </c>
      <c r="AK808" s="98">
        <v>249000</v>
      </c>
      <c r="AL808" s="98">
        <v>249000</v>
      </c>
      <c r="AM808" s="98">
        <f t="shared" si="1000"/>
        <v>747000</v>
      </c>
      <c r="AN808" s="96" t="e">
        <f>AM808/(P808/100)</f>
        <v>#DIV/0!</v>
      </c>
      <c r="AP808" s="98">
        <v>185000</v>
      </c>
      <c r="AQ808" s="98">
        <v>185000</v>
      </c>
      <c r="AR808" s="98">
        <v>179000</v>
      </c>
      <c r="AS808" s="98">
        <f t="shared" si="1001"/>
        <v>549000</v>
      </c>
      <c r="AT808" s="96" t="e">
        <f>AS808/(P808/100)</f>
        <v>#DIV/0!</v>
      </c>
      <c r="AV808" s="98">
        <f>AM808+AS808</f>
        <v>1296000</v>
      </c>
      <c r="AW808" s="98">
        <f>AV808/(S808/100)</f>
        <v>46.905537459283387</v>
      </c>
      <c r="AY808" s="98">
        <f>AG808+AV808</f>
        <v>2763000</v>
      </c>
      <c r="AZ808" s="98">
        <f>AY808/(S808/100)</f>
        <v>100</v>
      </c>
      <c r="BB808" s="98">
        <f t="shared" si="1015"/>
        <v>0</v>
      </c>
      <c r="BC808" s="98">
        <f t="shared" si="1016"/>
        <v>0</v>
      </c>
      <c r="BD808" s="98">
        <f t="shared" si="1017"/>
        <v>2763000</v>
      </c>
      <c r="BE808" s="483"/>
      <c r="BF808" s="90">
        <f t="shared" si="970"/>
        <v>0</v>
      </c>
    </row>
    <row r="809" spans="1:58" ht="30" customHeight="1" thickBot="1" x14ac:dyDescent="0.25">
      <c r="A809" s="12"/>
      <c r="B809" s="3"/>
      <c r="C809" s="3"/>
      <c r="D809" s="8"/>
      <c r="E809" s="7"/>
      <c r="F809" s="3"/>
      <c r="G809" s="4"/>
      <c r="H809" s="5"/>
      <c r="I809" s="6"/>
      <c r="J809" s="24" t="s">
        <v>68</v>
      </c>
      <c r="K809" s="27"/>
      <c r="L809" s="142"/>
      <c r="M809" s="8"/>
      <c r="N809" s="31" t="s">
        <v>32</v>
      </c>
      <c r="O809" s="97">
        <v>263000</v>
      </c>
      <c r="P809" s="97">
        <f>P810</f>
        <v>0</v>
      </c>
      <c r="Q809" s="193">
        <f>Q810</f>
        <v>0</v>
      </c>
      <c r="R809" s="194">
        <f>R810</f>
        <v>0</v>
      </c>
      <c r="S809" s="97">
        <f>S810</f>
        <v>373000</v>
      </c>
      <c r="T809" s="97"/>
      <c r="U809" s="97">
        <f>U810</f>
        <v>56000</v>
      </c>
      <c r="V809" s="97">
        <f>V810</f>
        <v>23000</v>
      </c>
      <c r="W809" s="97">
        <f>W810</f>
        <v>23000</v>
      </c>
      <c r="X809" s="97">
        <f t="shared" si="998"/>
        <v>102000</v>
      </c>
      <c r="Y809" s="97">
        <f t="shared" si="982"/>
        <v>27.345844504021446</v>
      </c>
      <c r="AA809" s="97">
        <f>AA810</f>
        <v>33000</v>
      </c>
      <c r="AB809" s="97">
        <f>AB810</f>
        <v>33000</v>
      </c>
      <c r="AC809" s="97">
        <f>AC810</f>
        <v>33000</v>
      </c>
      <c r="AD809" s="97">
        <f t="shared" si="999"/>
        <v>99000</v>
      </c>
      <c r="AE809" s="96" t="e">
        <f>AD809/(P809/100)</f>
        <v>#DIV/0!</v>
      </c>
      <c r="AG809" s="97">
        <f t="shared" si="985"/>
        <v>201000</v>
      </c>
      <c r="AH809" s="97">
        <f t="shared" si="986"/>
        <v>53.887399463806972</v>
      </c>
      <c r="AJ809" s="97">
        <f>AJ810</f>
        <v>34000</v>
      </c>
      <c r="AK809" s="97">
        <f>AK810</f>
        <v>34000</v>
      </c>
      <c r="AL809" s="97">
        <f>AL810</f>
        <v>34000</v>
      </c>
      <c r="AM809" s="97">
        <f t="shared" si="1000"/>
        <v>102000</v>
      </c>
      <c r="AN809" s="96" t="e">
        <f>AM809/(P809/100)</f>
        <v>#DIV/0!</v>
      </c>
      <c r="AP809" s="97">
        <f>AP810</f>
        <v>25000</v>
      </c>
      <c r="AQ809" s="97">
        <f>AQ810</f>
        <v>25000</v>
      </c>
      <c r="AR809" s="97">
        <f>AR810</f>
        <v>20000</v>
      </c>
      <c r="AS809" s="97">
        <f t="shared" si="1001"/>
        <v>70000</v>
      </c>
      <c r="AT809" s="96" t="e">
        <f>AS809/(P809/100)</f>
        <v>#DIV/0!</v>
      </c>
      <c r="AV809" s="97">
        <f t="shared" si="1002"/>
        <v>172000</v>
      </c>
      <c r="AW809" s="97">
        <f t="shared" si="1003"/>
        <v>46.112600536193028</v>
      </c>
      <c r="AY809" s="97">
        <f t="shared" si="1004"/>
        <v>373000</v>
      </c>
      <c r="AZ809" s="97">
        <f t="shared" si="1005"/>
        <v>100</v>
      </c>
      <c r="BB809" s="44">
        <f t="shared" si="1015"/>
        <v>0</v>
      </c>
      <c r="BC809" s="97">
        <f t="shared" si="1016"/>
        <v>0</v>
      </c>
      <c r="BD809" s="97">
        <f t="shared" si="1017"/>
        <v>373000</v>
      </c>
      <c r="BE809" s="483"/>
      <c r="BF809" s="90">
        <f t="shared" si="970"/>
        <v>0</v>
      </c>
    </row>
    <row r="810" spans="1:58" ht="30" customHeight="1" x14ac:dyDescent="0.2">
      <c r="A810" s="12"/>
      <c r="B810" s="3"/>
      <c r="C810" s="3"/>
      <c r="D810" s="8"/>
      <c r="E810" s="7"/>
      <c r="F810" s="3"/>
      <c r="G810" s="4"/>
      <c r="H810" s="5"/>
      <c r="I810" s="6"/>
      <c r="J810" s="7"/>
      <c r="K810" s="59">
        <v>1</v>
      </c>
      <c r="L810" s="142"/>
      <c r="M810" s="8"/>
      <c r="N810" s="41" t="s">
        <v>31</v>
      </c>
      <c r="O810" s="98">
        <v>263000</v>
      </c>
      <c r="P810" s="98"/>
      <c r="Q810" s="98"/>
      <c r="R810" s="98"/>
      <c r="S810" s="98">
        <v>373000</v>
      </c>
      <c r="T810" s="98"/>
      <c r="U810" s="98">
        <v>56000</v>
      </c>
      <c r="V810" s="98">
        <v>23000</v>
      </c>
      <c r="W810" s="98">
        <v>23000</v>
      </c>
      <c r="X810" s="98">
        <f>U810+V810+W810</f>
        <v>102000</v>
      </c>
      <c r="Y810" s="98">
        <f>X810/(S810/100)</f>
        <v>27.345844504021446</v>
      </c>
      <c r="AA810" s="98">
        <v>33000</v>
      </c>
      <c r="AB810" s="98">
        <v>33000</v>
      </c>
      <c r="AC810" s="98">
        <v>33000</v>
      </c>
      <c r="AD810" s="98">
        <f t="shared" si="999"/>
        <v>99000</v>
      </c>
      <c r="AE810" s="96" t="e">
        <f>AD810/(P810/100)</f>
        <v>#DIV/0!</v>
      </c>
      <c r="AG810" s="98">
        <f>X810+AD810</f>
        <v>201000</v>
      </c>
      <c r="AH810" s="98">
        <f>AG810/(S810/100)</f>
        <v>53.887399463806972</v>
      </c>
      <c r="AJ810" s="98">
        <v>34000</v>
      </c>
      <c r="AK810" s="98">
        <v>34000</v>
      </c>
      <c r="AL810" s="98">
        <v>34000</v>
      </c>
      <c r="AM810" s="98">
        <f t="shared" si="1000"/>
        <v>102000</v>
      </c>
      <c r="AN810" s="96" t="e">
        <f>AM810/(P810/100)</f>
        <v>#DIV/0!</v>
      </c>
      <c r="AP810" s="98">
        <v>25000</v>
      </c>
      <c r="AQ810" s="98">
        <v>25000</v>
      </c>
      <c r="AR810" s="98">
        <v>20000</v>
      </c>
      <c r="AS810" s="98">
        <f t="shared" si="1001"/>
        <v>70000</v>
      </c>
      <c r="AT810" s="96" t="e">
        <f>AS810/(P810/100)</f>
        <v>#DIV/0!</v>
      </c>
      <c r="AV810" s="98">
        <f>AM810+AS810</f>
        <v>172000</v>
      </c>
      <c r="AW810" s="98">
        <f>AV810/(S810/100)</f>
        <v>46.112600536193028</v>
      </c>
      <c r="AY810" s="98">
        <f>AG810+AV810</f>
        <v>373000</v>
      </c>
      <c r="AZ810" s="98">
        <f>AY810/(S810/100)</f>
        <v>100</v>
      </c>
      <c r="BB810" s="98">
        <f t="shared" si="1015"/>
        <v>0</v>
      </c>
      <c r="BC810" s="98">
        <f t="shared" si="1016"/>
        <v>0</v>
      </c>
      <c r="BD810" s="98">
        <f t="shared" si="1017"/>
        <v>373000</v>
      </c>
      <c r="BE810" s="483"/>
      <c r="BF810" s="90">
        <f t="shared" si="970"/>
        <v>0</v>
      </c>
    </row>
    <row r="811" spans="1:58" ht="30" customHeight="1" x14ac:dyDescent="0.2">
      <c r="A811" s="12"/>
      <c r="B811" s="3"/>
      <c r="C811" s="3"/>
      <c r="D811" s="8"/>
      <c r="E811" s="7"/>
      <c r="F811" s="3"/>
      <c r="G811" s="4"/>
      <c r="H811" s="5"/>
      <c r="I811" s="6"/>
      <c r="J811" s="24" t="s">
        <v>69</v>
      </c>
      <c r="K811" s="27"/>
      <c r="L811" s="142"/>
      <c r="M811" s="8"/>
      <c r="N811" s="31" t="s">
        <v>16</v>
      </c>
      <c r="O811" s="44">
        <v>12000</v>
      </c>
      <c r="P811" s="97">
        <f>P812+P813+P814+P815</f>
        <v>0</v>
      </c>
      <c r="Q811" s="193">
        <f>Q812+Q813+Q814+Q815</f>
        <v>0</v>
      </c>
      <c r="R811" s="194">
        <f>R812+R813+R814+R815</f>
        <v>0</v>
      </c>
      <c r="S811" s="97">
        <f>S812+S813+S814+S815</f>
        <v>10000</v>
      </c>
      <c r="T811" s="97"/>
      <c r="U811" s="97">
        <f>U812+U813+U814+U815</f>
        <v>3000</v>
      </c>
      <c r="V811" s="97">
        <f>V812+V813+V814+V815</f>
        <v>0</v>
      </c>
      <c r="W811" s="97">
        <f>W812+W813+W814+W815</f>
        <v>0</v>
      </c>
      <c r="X811" s="97">
        <f t="shared" ref="X811:X818" si="1018">U811+V811+W811</f>
        <v>3000</v>
      </c>
      <c r="Y811" s="97">
        <f t="shared" ref="Y811:Y818" si="1019">X811/(S811/100)</f>
        <v>30</v>
      </c>
      <c r="AA811" s="97">
        <f>AA812+AA813+AA814+AA815</f>
        <v>5000</v>
      </c>
      <c r="AB811" s="97">
        <f>AB812+AB813+AB814+AB815</f>
        <v>0</v>
      </c>
      <c r="AC811" s="97">
        <f>AC812+AC813+AC814+AC815</f>
        <v>0</v>
      </c>
      <c r="AD811" s="97">
        <f t="shared" si="999"/>
        <v>5000</v>
      </c>
      <c r="AE811" s="97">
        <f t="shared" ref="AE811:AE818" si="1020">AD811/(S811/100)</f>
        <v>50</v>
      </c>
      <c r="AG811" s="97">
        <f t="shared" ref="AG811:AG818" si="1021">X811+AD811</f>
        <v>8000</v>
      </c>
      <c r="AH811" s="97">
        <f t="shared" ref="AH811:AH818" si="1022">AG811/(S811/100)</f>
        <v>80</v>
      </c>
      <c r="AJ811" s="97">
        <f>AJ812+AJ813+AJ814+AJ815</f>
        <v>2000</v>
      </c>
      <c r="AK811" s="97">
        <f>AK812+AK813+AK814+AK815</f>
        <v>0</v>
      </c>
      <c r="AL811" s="97">
        <f>AL812+AL813+AL814+AL815</f>
        <v>0</v>
      </c>
      <c r="AM811" s="97">
        <f t="shared" si="1000"/>
        <v>2000</v>
      </c>
      <c r="AN811" s="97">
        <f t="shared" ref="AN811:AN818" si="1023">AM811/(S811/100)</f>
        <v>20</v>
      </c>
      <c r="AP811" s="97">
        <f>AP812+AP813+AP814+AP815</f>
        <v>0</v>
      </c>
      <c r="AQ811" s="97">
        <f>AQ812+AQ813+AQ814+AQ815</f>
        <v>0</v>
      </c>
      <c r="AR811" s="97">
        <f>AR812+AR813+AR814+AR815</f>
        <v>0</v>
      </c>
      <c r="AS811" s="97">
        <f t="shared" si="1001"/>
        <v>0</v>
      </c>
      <c r="AT811" s="97">
        <f t="shared" ref="AT811:AT818" si="1024">AS811/(S811/100)</f>
        <v>0</v>
      </c>
      <c r="AV811" s="97">
        <f t="shared" ref="AV811:AV818" si="1025">AM811+AS811</f>
        <v>2000</v>
      </c>
      <c r="AW811" s="97">
        <f t="shared" ref="AW811:AW818" si="1026">AV811/(S811/100)</f>
        <v>20</v>
      </c>
      <c r="AY811" s="97">
        <f t="shared" ref="AY811:AY818" si="1027">AG811+AV811</f>
        <v>10000</v>
      </c>
      <c r="AZ811" s="97">
        <f t="shared" ref="AZ811:AZ818" si="1028">AY811/(S811/100)</f>
        <v>100</v>
      </c>
      <c r="BB811" s="44">
        <f t="shared" si="1015"/>
        <v>0</v>
      </c>
      <c r="BC811" s="97">
        <f t="shared" si="1016"/>
        <v>0</v>
      </c>
      <c r="BD811" s="97">
        <f t="shared" si="1017"/>
        <v>10000</v>
      </c>
      <c r="BE811" s="483"/>
      <c r="BF811" s="90">
        <f t="shared" si="970"/>
        <v>0</v>
      </c>
    </row>
    <row r="812" spans="1:58" ht="30" customHeight="1" x14ac:dyDescent="0.2">
      <c r="A812" s="12"/>
      <c r="B812" s="3"/>
      <c r="C812" s="3"/>
      <c r="D812" s="8"/>
      <c r="E812" s="7"/>
      <c r="F812" s="3"/>
      <c r="G812" s="4"/>
      <c r="H812" s="5"/>
      <c r="I812" s="6"/>
      <c r="J812" s="7"/>
      <c r="K812" s="59">
        <v>2</v>
      </c>
      <c r="L812" s="142"/>
      <c r="M812" s="8"/>
      <c r="N812" s="41" t="s">
        <v>17</v>
      </c>
      <c r="O812" s="45">
        <v>5000</v>
      </c>
      <c r="P812" s="98"/>
      <c r="Q812" s="98"/>
      <c r="R812" s="98"/>
      <c r="S812" s="98">
        <v>1000</v>
      </c>
      <c r="T812" s="98"/>
      <c r="U812" s="98">
        <v>1000</v>
      </c>
      <c r="V812" s="98">
        <v>0</v>
      </c>
      <c r="W812" s="98">
        <v>0</v>
      </c>
      <c r="X812" s="98">
        <f t="shared" si="1018"/>
        <v>1000</v>
      </c>
      <c r="Y812" s="98">
        <f t="shared" si="1019"/>
        <v>100</v>
      </c>
      <c r="AA812" s="98"/>
      <c r="AB812" s="98"/>
      <c r="AC812" s="98"/>
      <c r="AD812" s="98">
        <f t="shared" si="999"/>
        <v>0</v>
      </c>
      <c r="AE812" s="98">
        <f t="shared" si="1020"/>
        <v>0</v>
      </c>
      <c r="AG812" s="98">
        <f t="shared" si="1021"/>
        <v>1000</v>
      </c>
      <c r="AH812" s="98">
        <f t="shared" si="1022"/>
        <v>100</v>
      </c>
      <c r="AJ812" s="98"/>
      <c r="AK812" s="98"/>
      <c r="AL812" s="98"/>
      <c r="AM812" s="98">
        <f t="shared" si="1000"/>
        <v>0</v>
      </c>
      <c r="AN812" s="98">
        <f t="shared" si="1023"/>
        <v>0</v>
      </c>
      <c r="AP812" s="98"/>
      <c r="AQ812" s="98"/>
      <c r="AR812" s="98"/>
      <c r="AS812" s="98">
        <f t="shared" si="1001"/>
        <v>0</v>
      </c>
      <c r="AT812" s="98">
        <f t="shared" si="1024"/>
        <v>0</v>
      </c>
      <c r="AV812" s="98">
        <f t="shared" si="1025"/>
        <v>0</v>
      </c>
      <c r="AW812" s="98">
        <f t="shared" si="1026"/>
        <v>0</v>
      </c>
      <c r="AY812" s="98">
        <f t="shared" si="1027"/>
        <v>1000</v>
      </c>
      <c r="AZ812" s="98">
        <f t="shared" si="1028"/>
        <v>100</v>
      </c>
      <c r="BB812" s="98">
        <f t="shared" si="1015"/>
        <v>0</v>
      </c>
      <c r="BC812" s="98">
        <f t="shared" si="1016"/>
        <v>0</v>
      </c>
      <c r="BD812" s="98">
        <f t="shared" si="1017"/>
        <v>1000</v>
      </c>
      <c r="BE812" s="483"/>
      <c r="BF812" s="90">
        <f t="shared" si="970"/>
        <v>0</v>
      </c>
    </row>
    <row r="813" spans="1:58" ht="30" customHeight="1" x14ac:dyDescent="0.2">
      <c r="A813" s="12"/>
      <c r="B813" s="3"/>
      <c r="C813" s="3"/>
      <c r="D813" s="8"/>
      <c r="E813" s="7"/>
      <c r="F813" s="3"/>
      <c r="G813" s="4"/>
      <c r="H813" s="5"/>
      <c r="I813" s="6"/>
      <c r="J813" s="7"/>
      <c r="K813" s="59">
        <v>3</v>
      </c>
      <c r="L813" s="142"/>
      <c r="M813" s="8"/>
      <c r="N813" s="41" t="s">
        <v>18</v>
      </c>
      <c r="O813" s="45">
        <v>0</v>
      </c>
      <c r="P813" s="98"/>
      <c r="Q813" s="98"/>
      <c r="R813" s="98"/>
      <c r="S813" s="98">
        <v>5000</v>
      </c>
      <c r="T813" s="98"/>
      <c r="U813" s="98">
        <v>1000</v>
      </c>
      <c r="V813" s="98">
        <v>0</v>
      </c>
      <c r="W813" s="98">
        <v>0</v>
      </c>
      <c r="X813" s="98">
        <f t="shared" si="1018"/>
        <v>1000</v>
      </c>
      <c r="Y813" s="98">
        <f t="shared" si="1019"/>
        <v>20</v>
      </c>
      <c r="AA813" s="98">
        <v>2000</v>
      </c>
      <c r="AB813" s="98">
        <v>0</v>
      </c>
      <c r="AC813" s="98">
        <v>0</v>
      </c>
      <c r="AD813" s="98">
        <f t="shared" si="999"/>
        <v>2000</v>
      </c>
      <c r="AE813" s="98">
        <f t="shared" si="1020"/>
        <v>40</v>
      </c>
      <c r="AG813" s="98">
        <f t="shared" si="1021"/>
        <v>3000</v>
      </c>
      <c r="AH813" s="98">
        <f t="shared" si="1022"/>
        <v>60</v>
      </c>
      <c r="AJ813" s="98">
        <v>2000</v>
      </c>
      <c r="AK813" s="98">
        <v>0</v>
      </c>
      <c r="AL813" s="98">
        <v>0</v>
      </c>
      <c r="AM813" s="98">
        <f t="shared" si="1000"/>
        <v>2000</v>
      </c>
      <c r="AN813" s="98">
        <f t="shared" si="1023"/>
        <v>40</v>
      </c>
      <c r="AP813" s="98"/>
      <c r="AQ813" s="98"/>
      <c r="AR813" s="98"/>
      <c r="AS813" s="98">
        <f t="shared" si="1001"/>
        <v>0</v>
      </c>
      <c r="AT813" s="98">
        <f t="shared" si="1024"/>
        <v>0</v>
      </c>
      <c r="AV813" s="98">
        <f t="shared" si="1025"/>
        <v>2000</v>
      </c>
      <c r="AW813" s="98">
        <f t="shared" si="1026"/>
        <v>40</v>
      </c>
      <c r="AY813" s="98">
        <f t="shared" si="1027"/>
        <v>5000</v>
      </c>
      <c r="AZ813" s="98">
        <f t="shared" si="1028"/>
        <v>100</v>
      </c>
      <c r="BB813" s="98">
        <f t="shared" si="1015"/>
        <v>0</v>
      </c>
      <c r="BC813" s="98">
        <f t="shared" si="1016"/>
        <v>0</v>
      </c>
      <c r="BD813" s="98">
        <f t="shared" si="1017"/>
        <v>5000</v>
      </c>
      <c r="BE813" s="483"/>
      <c r="BF813" s="90">
        <f t="shared" si="970"/>
        <v>0</v>
      </c>
    </row>
    <row r="814" spans="1:58" ht="30" customHeight="1" x14ac:dyDescent="0.2">
      <c r="A814" s="12"/>
      <c r="B814" s="3"/>
      <c r="C814" s="3"/>
      <c r="D814" s="8"/>
      <c r="E814" s="7"/>
      <c r="F814" s="3"/>
      <c r="G814" s="4"/>
      <c r="H814" s="5"/>
      <c r="I814" s="6"/>
      <c r="J814" s="7"/>
      <c r="K814" s="59">
        <v>5</v>
      </c>
      <c r="L814" s="142"/>
      <c r="M814" s="8"/>
      <c r="N814" s="41" t="s">
        <v>19</v>
      </c>
      <c r="O814" s="45">
        <v>7000</v>
      </c>
      <c r="P814" s="98"/>
      <c r="Q814" s="98"/>
      <c r="R814" s="98"/>
      <c r="S814" s="98">
        <v>4000</v>
      </c>
      <c r="T814" s="98"/>
      <c r="U814" s="98">
        <v>1000</v>
      </c>
      <c r="V814" s="98">
        <v>0</v>
      </c>
      <c r="W814" s="98">
        <v>0</v>
      </c>
      <c r="X814" s="98">
        <f t="shared" si="1018"/>
        <v>1000</v>
      </c>
      <c r="Y814" s="98">
        <f t="shared" si="1019"/>
        <v>25</v>
      </c>
      <c r="AA814" s="98">
        <v>3000</v>
      </c>
      <c r="AB814" s="98">
        <v>0</v>
      </c>
      <c r="AC814" s="98">
        <v>0</v>
      </c>
      <c r="AD814" s="98">
        <f t="shared" si="999"/>
        <v>3000</v>
      </c>
      <c r="AE814" s="98">
        <f t="shared" si="1020"/>
        <v>75</v>
      </c>
      <c r="AG814" s="98">
        <f t="shared" si="1021"/>
        <v>4000</v>
      </c>
      <c r="AH814" s="98">
        <f t="shared" si="1022"/>
        <v>100</v>
      </c>
      <c r="AJ814" s="98"/>
      <c r="AK814" s="98"/>
      <c r="AL814" s="98"/>
      <c r="AM814" s="98">
        <f t="shared" si="1000"/>
        <v>0</v>
      </c>
      <c r="AN814" s="98">
        <f t="shared" si="1023"/>
        <v>0</v>
      </c>
      <c r="AP814" s="98"/>
      <c r="AQ814" s="98"/>
      <c r="AR814" s="98"/>
      <c r="AS814" s="98">
        <f t="shared" si="1001"/>
        <v>0</v>
      </c>
      <c r="AT814" s="98">
        <f t="shared" si="1024"/>
        <v>0</v>
      </c>
      <c r="AV814" s="98">
        <f t="shared" si="1025"/>
        <v>0</v>
      </c>
      <c r="AW814" s="98">
        <f t="shared" si="1026"/>
        <v>0</v>
      </c>
      <c r="AY814" s="98">
        <f t="shared" si="1027"/>
        <v>4000</v>
      </c>
      <c r="AZ814" s="98">
        <f t="shared" si="1028"/>
        <v>100</v>
      </c>
      <c r="BB814" s="98">
        <f t="shared" si="1015"/>
        <v>0</v>
      </c>
      <c r="BC814" s="98">
        <f t="shared" si="1016"/>
        <v>0</v>
      </c>
      <c r="BD814" s="98">
        <f t="shared" si="1017"/>
        <v>4000</v>
      </c>
      <c r="BE814" s="483"/>
      <c r="BF814" s="90">
        <f t="shared" si="970"/>
        <v>0</v>
      </c>
    </row>
    <row r="815" spans="1:58" ht="30" customHeight="1" x14ac:dyDescent="0.2">
      <c r="A815" s="12"/>
      <c r="B815" s="3"/>
      <c r="C815" s="3"/>
      <c r="D815" s="8"/>
      <c r="E815" s="7"/>
      <c r="F815" s="3"/>
      <c r="G815" s="4"/>
      <c r="H815" s="5"/>
      <c r="I815" s="6"/>
      <c r="J815" s="7"/>
      <c r="K815" s="59">
        <v>7</v>
      </c>
      <c r="L815" s="142"/>
      <c r="M815" s="8"/>
      <c r="N815" s="41" t="s">
        <v>110</v>
      </c>
      <c r="O815" s="45">
        <v>0</v>
      </c>
      <c r="P815" s="98"/>
      <c r="Q815" s="51"/>
      <c r="R815" s="52"/>
      <c r="S815" s="98"/>
      <c r="T815" s="98"/>
      <c r="U815" s="98"/>
      <c r="V815" s="98"/>
      <c r="W815" s="98"/>
      <c r="X815" s="98">
        <f t="shared" si="1018"/>
        <v>0</v>
      </c>
      <c r="Y815" s="98" t="e">
        <f t="shared" si="1019"/>
        <v>#DIV/0!</v>
      </c>
      <c r="AA815" s="98"/>
      <c r="AB815" s="98"/>
      <c r="AC815" s="98"/>
      <c r="AD815" s="98">
        <f t="shared" si="999"/>
        <v>0</v>
      </c>
      <c r="AE815" s="98" t="e">
        <f t="shared" si="1020"/>
        <v>#DIV/0!</v>
      </c>
      <c r="AG815" s="98">
        <f t="shared" si="1021"/>
        <v>0</v>
      </c>
      <c r="AH815" s="98" t="e">
        <f t="shared" si="1022"/>
        <v>#DIV/0!</v>
      </c>
      <c r="AJ815" s="98"/>
      <c r="AK815" s="98"/>
      <c r="AL815" s="98"/>
      <c r="AM815" s="98">
        <f t="shared" si="1000"/>
        <v>0</v>
      </c>
      <c r="AN815" s="98" t="e">
        <f t="shared" si="1023"/>
        <v>#DIV/0!</v>
      </c>
      <c r="AP815" s="98"/>
      <c r="AQ815" s="98"/>
      <c r="AR815" s="98"/>
      <c r="AS815" s="98">
        <f t="shared" si="1001"/>
        <v>0</v>
      </c>
      <c r="AT815" s="98" t="e">
        <f t="shared" si="1024"/>
        <v>#DIV/0!</v>
      </c>
      <c r="AV815" s="98">
        <f t="shared" si="1025"/>
        <v>0</v>
      </c>
      <c r="AW815" s="98" t="e">
        <f t="shared" si="1026"/>
        <v>#DIV/0!</v>
      </c>
      <c r="AY815" s="98">
        <f t="shared" si="1027"/>
        <v>0</v>
      </c>
      <c r="AZ815" s="98" t="e">
        <f t="shared" si="1028"/>
        <v>#DIV/0!</v>
      </c>
      <c r="BB815" s="98">
        <f t="shared" si="1015"/>
        <v>0</v>
      </c>
      <c r="BC815" s="98" t="e">
        <f t="shared" si="1016"/>
        <v>#DIV/0!</v>
      </c>
      <c r="BD815" s="98">
        <f t="shared" si="1017"/>
        <v>0</v>
      </c>
      <c r="BE815" s="483"/>
      <c r="BF815" s="90">
        <f t="shared" si="970"/>
        <v>0</v>
      </c>
    </row>
    <row r="816" spans="1:58" ht="30" customHeight="1" x14ac:dyDescent="0.2">
      <c r="A816" s="12"/>
      <c r="B816" s="3"/>
      <c r="C816" s="3"/>
      <c r="D816" s="8"/>
      <c r="E816" s="7"/>
      <c r="F816" s="3"/>
      <c r="G816" s="4"/>
      <c r="H816" s="5"/>
      <c r="I816" s="6"/>
      <c r="J816" s="24" t="s">
        <v>71</v>
      </c>
      <c r="K816" s="27"/>
      <c r="L816" s="142"/>
      <c r="M816" s="8"/>
      <c r="N816" s="31" t="s">
        <v>27</v>
      </c>
      <c r="O816" s="44">
        <v>4751000</v>
      </c>
      <c r="P816" s="97">
        <f>P817+P818</f>
        <v>0</v>
      </c>
      <c r="Q816" s="193">
        <f>Q817+Q818</f>
        <v>0</v>
      </c>
      <c r="R816" s="194">
        <f>R817+R818</f>
        <v>0</v>
      </c>
      <c r="S816" s="97">
        <f>S817+S818</f>
        <v>6246000</v>
      </c>
      <c r="T816" s="97"/>
      <c r="U816" s="97">
        <f>U817+U818</f>
        <v>501000</v>
      </c>
      <c r="V816" s="97">
        <f>V817+V818</f>
        <v>1541000</v>
      </c>
      <c r="W816" s="97">
        <f>W817+W818</f>
        <v>1081000</v>
      </c>
      <c r="X816" s="97">
        <f t="shared" si="1018"/>
        <v>3123000</v>
      </c>
      <c r="Y816" s="97">
        <f t="shared" si="1019"/>
        <v>50</v>
      </c>
      <c r="AA816" s="97">
        <f>AA817+AA818</f>
        <v>1041000</v>
      </c>
      <c r="AB816" s="97">
        <f>AB817+AB818</f>
        <v>1040000</v>
      </c>
      <c r="AC816" s="97">
        <f>AC817+AC818</f>
        <v>1040000</v>
      </c>
      <c r="AD816" s="97">
        <f t="shared" si="999"/>
        <v>3121000</v>
      </c>
      <c r="AE816" s="97">
        <f t="shared" si="1020"/>
        <v>49.967979506884404</v>
      </c>
      <c r="AG816" s="97">
        <f t="shared" si="1021"/>
        <v>6244000</v>
      </c>
      <c r="AH816" s="97">
        <f t="shared" si="1022"/>
        <v>99.967979506884404</v>
      </c>
      <c r="AJ816" s="97">
        <f>AJ817+AJ818</f>
        <v>2000</v>
      </c>
      <c r="AK816" s="97">
        <f>AK817+AK818</f>
        <v>0</v>
      </c>
      <c r="AL816" s="97">
        <f>AL817+AL818</f>
        <v>0</v>
      </c>
      <c r="AM816" s="97">
        <f t="shared" si="1000"/>
        <v>2000</v>
      </c>
      <c r="AN816" s="97">
        <f t="shared" si="1023"/>
        <v>3.2020493115593983E-2</v>
      </c>
      <c r="AP816" s="97">
        <f>AP817+AP818</f>
        <v>0</v>
      </c>
      <c r="AQ816" s="97">
        <f>AQ817+AQ818</f>
        <v>0</v>
      </c>
      <c r="AR816" s="97">
        <f>AR817+AR818</f>
        <v>0</v>
      </c>
      <c r="AS816" s="97">
        <f t="shared" si="1001"/>
        <v>0</v>
      </c>
      <c r="AT816" s="97">
        <f t="shared" si="1024"/>
        <v>0</v>
      </c>
      <c r="AV816" s="97">
        <f t="shared" si="1025"/>
        <v>2000</v>
      </c>
      <c r="AW816" s="97">
        <f t="shared" si="1026"/>
        <v>3.2020493115593983E-2</v>
      </c>
      <c r="AY816" s="97">
        <f t="shared" si="1027"/>
        <v>6246000</v>
      </c>
      <c r="AZ816" s="97">
        <f t="shared" si="1028"/>
        <v>100</v>
      </c>
      <c r="BB816" s="44">
        <f t="shared" si="1015"/>
        <v>0</v>
      </c>
      <c r="BC816" s="97">
        <f t="shared" si="1016"/>
        <v>0</v>
      </c>
      <c r="BD816" s="97">
        <f t="shared" si="1017"/>
        <v>6246000</v>
      </c>
      <c r="BE816" s="483"/>
      <c r="BF816" s="90">
        <f t="shared" si="970"/>
        <v>0</v>
      </c>
    </row>
    <row r="817" spans="1:58" ht="30" customHeight="1" x14ac:dyDescent="0.2">
      <c r="A817" s="12"/>
      <c r="B817" s="3"/>
      <c r="C817" s="3"/>
      <c r="D817" s="8"/>
      <c r="E817" s="7"/>
      <c r="F817" s="3"/>
      <c r="G817" s="4"/>
      <c r="H817" s="5"/>
      <c r="I817" s="6"/>
      <c r="J817" s="7"/>
      <c r="K817" s="59">
        <v>1</v>
      </c>
      <c r="L817" s="142"/>
      <c r="M817" s="8"/>
      <c r="N817" s="41" t="s">
        <v>44</v>
      </c>
      <c r="O817" s="45">
        <v>4748000</v>
      </c>
      <c r="P817" s="98"/>
      <c r="Q817" s="98"/>
      <c r="R817" s="98"/>
      <c r="S817" s="98">
        <v>6241000</v>
      </c>
      <c r="T817" s="98"/>
      <c r="U817" s="98">
        <v>500000</v>
      </c>
      <c r="V817" s="98">
        <v>1541000</v>
      </c>
      <c r="W817" s="98">
        <v>1080000</v>
      </c>
      <c r="X817" s="98">
        <f t="shared" si="1018"/>
        <v>3121000</v>
      </c>
      <c r="Y817" s="98">
        <f t="shared" si="1019"/>
        <v>50.00801153661272</v>
      </c>
      <c r="AA817" s="98">
        <v>1040000</v>
      </c>
      <c r="AB817" s="98">
        <v>1040000</v>
      </c>
      <c r="AC817" s="98">
        <v>1040000</v>
      </c>
      <c r="AD817" s="98">
        <f t="shared" si="999"/>
        <v>3120000</v>
      </c>
      <c r="AE817" s="98">
        <f t="shared" si="1020"/>
        <v>49.99198846338728</v>
      </c>
      <c r="AG817" s="98">
        <f t="shared" si="1021"/>
        <v>6241000</v>
      </c>
      <c r="AH817" s="98">
        <f t="shared" si="1022"/>
        <v>100</v>
      </c>
      <c r="AJ817" s="98"/>
      <c r="AK817" s="98"/>
      <c r="AL817" s="98"/>
      <c r="AM817" s="98">
        <f t="shared" si="1000"/>
        <v>0</v>
      </c>
      <c r="AN817" s="98">
        <f t="shared" si="1023"/>
        <v>0</v>
      </c>
      <c r="AP817" s="98"/>
      <c r="AQ817" s="98"/>
      <c r="AR817" s="98"/>
      <c r="AS817" s="98">
        <f t="shared" si="1001"/>
        <v>0</v>
      </c>
      <c r="AT817" s="98">
        <f t="shared" si="1024"/>
        <v>0</v>
      </c>
      <c r="AV817" s="98">
        <f t="shared" si="1025"/>
        <v>0</v>
      </c>
      <c r="AW817" s="98">
        <f t="shared" si="1026"/>
        <v>0</v>
      </c>
      <c r="AY817" s="98">
        <f t="shared" si="1027"/>
        <v>6241000</v>
      </c>
      <c r="AZ817" s="98">
        <f t="shared" si="1028"/>
        <v>100</v>
      </c>
      <c r="BB817" s="98">
        <f t="shared" si="1015"/>
        <v>0</v>
      </c>
      <c r="BC817" s="98">
        <f t="shared" si="1016"/>
        <v>0</v>
      </c>
      <c r="BD817" s="98">
        <f t="shared" si="1017"/>
        <v>6241000</v>
      </c>
      <c r="BE817" s="483"/>
      <c r="BF817" s="90">
        <f t="shared" si="970"/>
        <v>0</v>
      </c>
    </row>
    <row r="818" spans="1:58" ht="43.5" customHeight="1" x14ac:dyDescent="0.2">
      <c r="A818" s="12"/>
      <c r="B818" s="3"/>
      <c r="C818" s="3"/>
      <c r="D818" s="8"/>
      <c r="E818" s="7"/>
      <c r="F818" s="3"/>
      <c r="G818" s="4"/>
      <c r="H818" s="5"/>
      <c r="I818" s="6"/>
      <c r="J818" s="7"/>
      <c r="K818" s="59">
        <v>3</v>
      </c>
      <c r="L818" s="142"/>
      <c r="M818" s="8"/>
      <c r="N818" s="41" t="s">
        <v>38</v>
      </c>
      <c r="O818" s="45">
        <v>3000</v>
      </c>
      <c r="P818" s="98"/>
      <c r="Q818" s="98"/>
      <c r="R818" s="98"/>
      <c r="S818" s="98">
        <v>5000</v>
      </c>
      <c r="T818" s="98"/>
      <c r="U818" s="98">
        <v>1000</v>
      </c>
      <c r="V818" s="98">
        <v>0</v>
      </c>
      <c r="W818" s="98">
        <v>1000</v>
      </c>
      <c r="X818" s="98">
        <f t="shared" si="1018"/>
        <v>2000</v>
      </c>
      <c r="Y818" s="98">
        <f t="shared" si="1019"/>
        <v>40</v>
      </c>
      <c r="AA818" s="98">
        <v>1000</v>
      </c>
      <c r="AB818" s="98">
        <v>0</v>
      </c>
      <c r="AC818" s="98">
        <v>0</v>
      </c>
      <c r="AD818" s="98">
        <f t="shared" si="999"/>
        <v>1000</v>
      </c>
      <c r="AE818" s="98">
        <f t="shared" si="1020"/>
        <v>20</v>
      </c>
      <c r="AG818" s="98">
        <f t="shared" si="1021"/>
        <v>3000</v>
      </c>
      <c r="AH818" s="98">
        <f t="shared" si="1022"/>
        <v>60</v>
      </c>
      <c r="AJ818" s="98">
        <v>2000</v>
      </c>
      <c r="AK818" s="98">
        <v>0</v>
      </c>
      <c r="AL818" s="98">
        <v>0</v>
      </c>
      <c r="AM818" s="98">
        <f t="shared" si="1000"/>
        <v>2000</v>
      </c>
      <c r="AN818" s="98">
        <f t="shared" si="1023"/>
        <v>40</v>
      </c>
      <c r="AP818" s="98">
        <v>0</v>
      </c>
      <c r="AQ818" s="98">
        <v>0</v>
      </c>
      <c r="AR818" s="98">
        <v>0</v>
      </c>
      <c r="AS818" s="98">
        <f t="shared" si="1001"/>
        <v>0</v>
      </c>
      <c r="AT818" s="98">
        <f t="shared" si="1024"/>
        <v>0</v>
      </c>
      <c r="AV818" s="98">
        <f t="shared" si="1025"/>
        <v>2000</v>
      </c>
      <c r="AW818" s="98">
        <f t="shared" si="1026"/>
        <v>40</v>
      </c>
      <c r="AY818" s="98">
        <f t="shared" si="1027"/>
        <v>5000</v>
      </c>
      <c r="AZ818" s="98">
        <f t="shared" si="1028"/>
        <v>100</v>
      </c>
      <c r="BB818" s="98">
        <f t="shared" si="1015"/>
        <v>0</v>
      </c>
      <c r="BC818" s="98">
        <f t="shared" si="1016"/>
        <v>0</v>
      </c>
      <c r="BD818" s="98">
        <f t="shared" si="1017"/>
        <v>5000</v>
      </c>
      <c r="BE818" s="483"/>
      <c r="BF818" s="90">
        <f t="shared" si="970"/>
        <v>0</v>
      </c>
    </row>
    <row r="819" spans="1:58" ht="30" customHeight="1" x14ac:dyDescent="0.2">
      <c r="A819" s="12"/>
      <c r="B819" s="3"/>
      <c r="C819" s="3"/>
      <c r="D819" s="14" t="s">
        <v>76</v>
      </c>
      <c r="E819" s="7"/>
      <c r="F819" s="3"/>
      <c r="G819" s="4"/>
      <c r="H819" s="5"/>
      <c r="I819" s="6"/>
      <c r="J819" s="7"/>
      <c r="K819" s="27"/>
      <c r="L819" s="142"/>
      <c r="M819" s="8"/>
      <c r="N819" s="195" t="s">
        <v>141</v>
      </c>
      <c r="O819" s="196">
        <v>3457000</v>
      </c>
      <c r="P819" s="197">
        <f>P820</f>
        <v>0</v>
      </c>
      <c r="Q819" s="197">
        <f>Q820</f>
        <v>0</v>
      </c>
      <c r="R819" s="197">
        <f>R820</f>
        <v>0</v>
      </c>
      <c r="S819" s="197">
        <f>S820</f>
        <v>4133000</v>
      </c>
      <c r="T819" s="197"/>
      <c r="U819" s="197">
        <f>U820</f>
        <v>245000</v>
      </c>
      <c r="V819" s="197">
        <f>V820</f>
        <v>98000</v>
      </c>
      <c r="W819" s="197">
        <f>W1460+W820+W1150+W1206+W1404</f>
        <v>598000</v>
      </c>
      <c r="X819" s="197">
        <f t="shared" si="998"/>
        <v>941000</v>
      </c>
      <c r="Y819" s="197">
        <f t="shared" si="982"/>
        <v>22.767965158480521</v>
      </c>
      <c r="AA819" s="197">
        <f>AA820</f>
        <v>315000</v>
      </c>
      <c r="AB819" s="197">
        <f>AB820</f>
        <v>312000</v>
      </c>
      <c r="AC819" s="197">
        <f>AC1460+AC820+AC1150+AC1206+AC1404</f>
        <v>312000</v>
      </c>
      <c r="AD819" s="197">
        <f t="shared" si="999"/>
        <v>939000</v>
      </c>
      <c r="AE819" s="197">
        <f t="shared" si="984"/>
        <v>22.719574159206388</v>
      </c>
      <c r="AG819" s="197">
        <f t="shared" si="985"/>
        <v>1880000</v>
      </c>
      <c r="AH819" s="197">
        <f t="shared" si="986"/>
        <v>45.48753931768691</v>
      </c>
      <c r="AJ819" s="197">
        <f>AJ820</f>
        <v>499000</v>
      </c>
      <c r="AK819" s="197">
        <f>AK820</f>
        <v>499000</v>
      </c>
      <c r="AL819" s="197">
        <f>AL1460+AL820+AL1150+AL1206+AL1404</f>
        <v>497000</v>
      </c>
      <c r="AM819" s="197">
        <f t="shared" si="1000"/>
        <v>1495000</v>
      </c>
      <c r="AN819" s="197">
        <f t="shared" si="988"/>
        <v>36.172271957415923</v>
      </c>
      <c r="AP819" s="197">
        <f>AP820</f>
        <v>231000</v>
      </c>
      <c r="AQ819" s="197">
        <f>AQ820</f>
        <v>231000</v>
      </c>
      <c r="AR819" s="197">
        <f>AR1460+AR820+AR1150+AR1206+AR1404</f>
        <v>296000</v>
      </c>
      <c r="AS819" s="197">
        <f t="shared" si="1001"/>
        <v>758000</v>
      </c>
      <c r="AT819" s="197">
        <f t="shared" si="990"/>
        <v>18.340188724897168</v>
      </c>
      <c r="AV819" s="197">
        <f t="shared" si="1002"/>
        <v>2253000</v>
      </c>
      <c r="AW819" s="197">
        <f t="shared" si="1003"/>
        <v>54.51246068231309</v>
      </c>
      <c r="AY819" s="197">
        <f t="shared" si="1004"/>
        <v>4133000</v>
      </c>
      <c r="AZ819" s="197">
        <f t="shared" si="1005"/>
        <v>100</v>
      </c>
      <c r="BB819" s="196">
        <f t="shared" si="1006"/>
        <v>0</v>
      </c>
      <c r="BC819" s="197">
        <f t="shared" si="1007"/>
        <v>0</v>
      </c>
      <c r="BD819" s="197">
        <f t="shared" si="1008"/>
        <v>4133000</v>
      </c>
      <c r="BE819" s="485"/>
      <c r="BF819" s="90">
        <f t="shared" si="970"/>
        <v>0</v>
      </c>
    </row>
    <row r="820" spans="1:58" ht="30" customHeight="1" x14ac:dyDescent="0.2">
      <c r="A820" s="12"/>
      <c r="B820" s="3"/>
      <c r="C820" s="3"/>
      <c r="D820" s="8"/>
      <c r="E820" s="1" t="s">
        <v>75</v>
      </c>
      <c r="F820" s="3"/>
      <c r="G820" s="4"/>
      <c r="H820" s="5"/>
      <c r="I820" s="6"/>
      <c r="J820" s="7"/>
      <c r="K820" s="27"/>
      <c r="L820" s="142"/>
      <c r="M820" s="8"/>
      <c r="N820" s="40" t="s">
        <v>45</v>
      </c>
      <c r="O820" s="43">
        <v>3457000</v>
      </c>
      <c r="P820" s="99">
        <f t="shared" ref="P820:S823" si="1029">P821</f>
        <v>0</v>
      </c>
      <c r="Q820" s="99">
        <f t="shared" si="1029"/>
        <v>0</v>
      </c>
      <c r="R820" s="99">
        <f t="shared" si="1029"/>
        <v>0</v>
      </c>
      <c r="S820" s="99">
        <f t="shared" si="1029"/>
        <v>4133000</v>
      </c>
      <c r="T820" s="99"/>
      <c r="U820" s="99">
        <f t="shared" ref="U820:V823" si="1030">U821</f>
        <v>245000</v>
      </c>
      <c r="V820" s="99">
        <f t="shared" si="1030"/>
        <v>98000</v>
      </c>
      <c r="W820" s="99">
        <f>W1461+W821+W1151+W1207+W1405</f>
        <v>598000</v>
      </c>
      <c r="X820" s="99">
        <f t="shared" si="998"/>
        <v>941000</v>
      </c>
      <c r="Y820" s="99">
        <f t="shared" si="982"/>
        <v>22.767965158480521</v>
      </c>
      <c r="AA820" s="99">
        <f t="shared" ref="AA820:AB823" si="1031">AA821</f>
        <v>315000</v>
      </c>
      <c r="AB820" s="99">
        <f t="shared" si="1031"/>
        <v>312000</v>
      </c>
      <c r="AC820" s="99">
        <f>AC1461+AC821+AC1151+AC1207+AC1405</f>
        <v>312000</v>
      </c>
      <c r="AD820" s="99">
        <f t="shared" si="999"/>
        <v>939000</v>
      </c>
      <c r="AE820" s="99">
        <f t="shared" si="984"/>
        <v>22.719574159206388</v>
      </c>
      <c r="AG820" s="99">
        <f t="shared" si="985"/>
        <v>1880000</v>
      </c>
      <c r="AH820" s="99">
        <f t="shared" si="986"/>
        <v>45.48753931768691</v>
      </c>
      <c r="AJ820" s="99">
        <f t="shared" ref="AJ820:AK823" si="1032">AJ821</f>
        <v>499000</v>
      </c>
      <c r="AK820" s="99">
        <f t="shared" si="1032"/>
        <v>499000</v>
      </c>
      <c r="AL820" s="99">
        <f>AL1461+AL821+AL1151+AL1207+AL1405</f>
        <v>497000</v>
      </c>
      <c r="AM820" s="99">
        <f t="shared" si="1000"/>
        <v>1495000</v>
      </c>
      <c r="AN820" s="99">
        <f t="shared" si="988"/>
        <v>36.172271957415923</v>
      </c>
      <c r="AP820" s="99">
        <f t="shared" ref="AP820:AQ823" si="1033">AP821</f>
        <v>231000</v>
      </c>
      <c r="AQ820" s="99">
        <f t="shared" si="1033"/>
        <v>231000</v>
      </c>
      <c r="AR820" s="99">
        <f>AR1461+AR821+AR1151+AR1207+AR1405</f>
        <v>296000</v>
      </c>
      <c r="AS820" s="99">
        <f t="shared" si="1001"/>
        <v>758000</v>
      </c>
      <c r="AT820" s="99">
        <f t="shared" si="990"/>
        <v>18.340188724897168</v>
      </c>
      <c r="AV820" s="99">
        <f t="shared" si="1002"/>
        <v>2253000</v>
      </c>
      <c r="AW820" s="99">
        <f t="shared" si="1003"/>
        <v>54.51246068231309</v>
      </c>
      <c r="AY820" s="99">
        <f t="shared" si="1004"/>
        <v>4133000</v>
      </c>
      <c r="AZ820" s="99">
        <f t="shared" si="1005"/>
        <v>100</v>
      </c>
      <c r="BB820" s="43">
        <f t="shared" si="1006"/>
        <v>0</v>
      </c>
      <c r="BC820" s="99">
        <f t="shared" si="1007"/>
        <v>0</v>
      </c>
      <c r="BD820" s="99">
        <f t="shared" si="1008"/>
        <v>4133000</v>
      </c>
      <c r="BE820" s="483"/>
      <c r="BF820" s="90">
        <f t="shared" si="970"/>
        <v>0</v>
      </c>
    </row>
    <row r="821" spans="1:58" ht="30" customHeight="1" x14ac:dyDescent="0.2">
      <c r="A821" s="12"/>
      <c r="B821" s="3"/>
      <c r="C821" s="3"/>
      <c r="D821" s="8"/>
      <c r="E821" s="7"/>
      <c r="F821" s="17">
        <v>2</v>
      </c>
      <c r="G821" s="4"/>
      <c r="H821" s="5"/>
      <c r="I821" s="6"/>
      <c r="J821" s="7"/>
      <c r="K821" s="27"/>
      <c r="L821" s="142"/>
      <c r="M821" s="8"/>
      <c r="N821" s="31" t="s">
        <v>46</v>
      </c>
      <c r="O821" s="44">
        <v>3457000</v>
      </c>
      <c r="P821" s="97">
        <f t="shared" si="1029"/>
        <v>0</v>
      </c>
      <c r="Q821" s="193">
        <f t="shared" si="1029"/>
        <v>0</v>
      </c>
      <c r="R821" s="194">
        <f t="shared" si="1029"/>
        <v>0</v>
      </c>
      <c r="S821" s="97">
        <f t="shared" si="1029"/>
        <v>4133000</v>
      </c>
      <c r="T821" s="97"/>
      <c r="U821" s="97">
        <f t="shared" si="1030"/>
        <v>245000</v>
      </c>
      <c r="V821" s="97">
        <f t="shared" si="1030"/>
        <v>98000</v>
      </c>
      <c r="W821" s="97">
        <f>W1462+W822+W1152+W1208+W1406</f>
        <v>598000</v>
      </c>
      <c r="X821" s="97">
        <f t="shared" si="998"/>
        <v>941000</v>
      </c>
      <c r="Y821" s="97">
        <f t="shared" si="982"/>
        <v>22.767965158480521</v>
      </c>
      <c r="AA821" s="97">
        <f t="shared" si="1031"/>
        <v>315000</v>
      </c>
      <c r="AB821" s="97">
        <f t="shared" si="1031"/>
        <v>312000</v>
      </c>
      <c r="AC821" s="97">
        <f>AC1462+AC822+AC1152+AC1208+AC1406</f>
        <v>312000</v>
      </c>
      <c r="AD821" s="97">
        <f t="shared" si="999"/>
        <v>939000</v>
      </c>
      <c r="AE821" s="97">
        <f t="shared" si="984"/>
        <v>22.719574159206388</v>
      </c>
      <c r="AG821" s="97">
        <f t="shared" si="985"/>
        <v>1880000</v>
      </c>
      <c r="AH821" s="97">
        <f t="shared" si="986"/>
        <v>45.48753931768691</v>
      </c>
      <c r="AJ821" s="97">
        <f t="shared" si="1032"/>
        <v>499000</v>
      </c>
      <c r="AK821" s="97">
        <f t="shared" si="1032"/>
        <v>499000</v>
      </c>
      <c r="AL821" s="97">
        <f>AL1462+AL822+AL1152+AL1208+AL1406</f>
        <v>497000</v>
      </c>
      <c r="AM821" s="97">
        <f t="shared" si="1000"/>
        <v>1495000</v>
      </c>
      <c r="AN821" s="97">
        <f t="shared" si="988"/>
        <v>36.172271957415923</v>
      </c>
      <c r="AP821" s="97">
        <f t="shared" si="1033"/>
        <v>231000</v>
      </c>
      <c r="AQ821" s="97">
        <f t="shared" si="1033"/>
        <v>231000</v>
      </c>
      <c r="AR821" s="97">
        <f>AR1462+AR822+AR1152+AR1208+AR1406</f>
        <v>296000</v>
      </c>
      <c r="AS821" s="97">
        <f t="shared" si="1001"/>
        <v>758000</v>
      </c>
      <c r="AT821" s="97">
        <f t="shared" si="990"/>
        <v>18.340188724897168</v>
      </c>
      <c r="AV821" s="97">
        <f t="shared" si="1002"/>
        <v>2253000</v>
      </c>
      <c r="AW821" s="97">
        <f t="shared" si="1003"/>
        <v>54.51246068231309</v>
      </c>
      <c r="AY821" s="97">
        <f t="shared" si="1004"/>
        <v>4133000</v>
      </c>
      <c r="AZ821" s="97">
        <f t="shared" si="1005"/>
        <v>100</v>
      </c>
      <c r="BB821" s="44">
        <f t="shared" si="1006"/>
        <v>0</v>
      </c>
      <c r="BC821" s="97">
        <f t="shared" si="1007"/>
        <v>0</v>
      </c>
      <c r="BD821" s="97">
        <f t="shared" si="1008"/>
        <v>4133000</v>
      </c>
      <c r="BE821" s="483"/>
      <c r="BF821" s="90">
        <f t="shared" si="970"/>
        <v>0</v>
      </c>
    </row>
    <row r="822" spans="1:58" ht="30" customHeight="1" x14ac:dyDescent="0.2">
      <c r="A822" s="12"/>
      <c r="B822" s="3"/>
      <c r="C822" s="3"/>
      <c r="D822" s="8"/>
      <c r="E822" s="7"/>
      <c r="F822" s="3"/>
      <c r="G822" s="21">
        <v>0</v>
      </c>
      <c r="H822" s="22"/>
      <c r="I822" s="6"/>
      <c r="J822" s="7"/>
      <c r="K822" s="27"/>
      <c r="L822" s="142"/>
      <c r="M822" s="8"/>
      <c r="N822" s="31" t="s">
        <v>46</v>
      </c>
      <c r="O822" s="44">
        <v>3457000</v>
      </c>
      <c r="P822" s="97">
        <f t="shared" si="1029"/>
        <v>0</v>
      </c>
      <c r="Q822" s="193">
        <f t="shared" si="1029"/>
        <v>0</v>
      </c>
      <c r="R822" s="194">
        <f t="shared" si="1029"/>
        <v>0</v>
      </c>
      <c r="S822" s="97">
        <f t="shared" si="1029"/>
        <v>4133000</v>
      </c>
      <c r="T822" s="97"/>
      <c r="U822" s="97">
        <f t="shared" si="1030"/>
        <v>245000</v>
      </c>
      <c r="V822" s="97">
        <f t="shared" si="1030"/>
        <v>98000</v>
      </c>
      <c r="W822" s="97">
        <f>W1463+W823+W1153+W1209+W1407</f>
        <v>598000</v>
      </c>
      <c r="X822" s="97">
        <f t="shared" si="998"/>
        <v>941000</v>
      </c>
      <c r="Y822" s="97">
        <f t="shared" si="982"/>
        <v>22.767965158480521</v>
      </c>
      <c r="AA822" s="97">
        <f t="shared" si="1031"/>
        <v>315000</v>
      </c>
      <c r="AB822" s="97">
        <f t="shared" si="1031"/>
        <v>312000</v>
      </c>
      <c r="AC822" s="97">
        <f>AC1463+AC823+AC1153+AC1209+AC1407</f>
        <v>312000</v>
      </c>
      <c r="AD822" s="97">
        <f t="shared" si="999"/>
        <v>939000</v>
      </c>
      <c r="AE822" s="97">
        <f t="shared" si="984"/>
        <v>22.719574159206388</v>
      </c>
      <c r="AG822" s="97">
        <f t="shared" si="985"/>
        <v>1880000</v>
      </c>
      <c r="AH822" s="97">
        <f t="shared" si="986"/>
        <v>45.48753931768691</v>
      </c>
      <c r="AJ822" s="97">
        <f t="shared" si="1032"/>
        <v>499000</v>
      </c>
      <c r="AK822" s="97">
        <f t="shared" si="1032"/>
        <v>499000</v>
      </c>
      <c r="AL822" s="97">
        <f>AL1463+AL823+AL1153+AL1209+AL1407</f>
        <v>497000</v>
      </c>
      <c r="AM822" s="97">
        <f t="shared" si="1000"/>
        <v>1495000</v>
      </c>
      <c r="AN822" s="97">
        <f t="shared" si="988"/>
        <v>36.172271957415923</v>
      </c>
      <c r="AP822" s="97">
        <f t="shared" si="1033"/>
        <v>231000</v>
      </c>
      <c r="AQ822" s="97">
        <f t="shared" si="1033"/>
        <v>231000</v>
      </c>
      <c r="AR822" s="97">
        <f>AR1463+AR823+AR1153+AR1209+AR1407</f>
        <v>296000</v>
      </c>
      <c r="AS822" s="97">
        <f t="shared" si="1001"/>
        <v>758000</v>
      </c>
      <c r="AT822" s="97">
        <f t="shared" si="990"/>
        <v>18.340188724897168</v>
      </c>
      <c r="AV822" s="97">
        <f t="shared" si="1002"/>
        <v>2253000</v>
      </c>
      <c r="AW822" s="97">
        <f t="shared" si="1003"/>
        <v>54.51246068231309</v>
      </c>
      <c r="AY822" s="97">
        <f t="shared" si="1004"/>
        <v>4133000</v>
      </c>
      <c r="AZ822" s="97">
        <f t="shared" si="1005"/>
        <v>100</v>
      </c>
      <c r="BB822" s="44">
        <f t="shared" si="1006"/>
        <v>0</v>
      </c>
      <c r="BC822" s="97">
        <f t="shared" si="1007"/>
        <v>0</v>
      </c>
      <c r="BD822" s="97">
        <f t="shared" si="1008"/>
        <v>4133000</v>
      </c>
      <c r="BE822" s="483"/>
      <c r="BF822" s="90">
        <f t="shared" si="970"/>
        <v>0</v>
      </c>
    </row>
    <row r="823" spans="1:58" ht="30" customHeight="1" x14ac:dyDescent="0.2">
      <c r="A823" s="12"/>
      <c r="B823" s="3"/>
      <c r="C823" s="3"/>
      <c r="D823" s="8"/>
      <c r="E823" s="7"/>
      <c r="F823" s="3"/>
      <c r="G823" s="21"/>
      <c r="H823" s="92" t="s">
        <v>97</v>
      </c>
      <c r="I823" s="6"/>
      <c r="J823" s="7"/>
      <c r="K823" s="27"/>
      <c r="L823" s="142"/>
      <c r="M823" s="8"/>
      <c r="N823" s="31" t="s">
        <v>46</v>
      </c>
      <c r="O823" s="44">
        <v>3457000</v>
      </c>
      <c r="P823" s="97">
        <f t="shared" si="1029"/>
        <v>0</v>
      </c>
      <c r="Q823" s="193">
        <f t="shared" si="1029"/>
        <v>0</v>
      </c>
      <c r="R823" s="194">
        <f t="shared" si="1029"/>
        <v>0</v>
      </c>
      <c r="S823" s="97">
        <f t="shared" si="1029"/>
        <v>4133000</v>
      </c>
      <c r="T823" s="97"/>
      <c r="U823" s="97">
        <f t="shared" si="1030"/>
        <v>245000</v>
      </c>
      <c r="V823" s="97">
        <f t="shared" si="1030"/>
        <v>98000</v>
      </c>
      <c r="W823" s="97">
        <f>W1464+W824+W1154+W1210+W1408</f>
        <v>598000</v>
      </c>
      <c r="X823" s="97">
        <f t="shared" si="998"/>
        <v>941000</v>
      </c>
      <c r="Y823" s="97">
        <f t="shared" si="982"/>
        <v>22.767965158480521</v>
      </c>
      <c r="AA823" s="97">
        <f t="shared" si="1031"/>
        <v>315000</v>
      </c>
      <c r="AB823" s="97">
        <f t="shared" si="1031"/>
        <v>312000</v>
      </c>
      <c r="AC823" s="97">
        <f>AC1464+AC824+AC1154+AC1210+AC1408</f>
        <v>312000</v>
      </c>
      <c r="AD823" s="97">
        <f t="shared" si="999"/>
        <v>939000</v>
      </c>
      <c r="AE823" s="97">
        <f t="shared" si="984"/>
        <v>22.719574159206388</v>
      </c>
      <c r="AG823" s="97">
        <f t="shared" si="985"/>
        <v>1880000</v>
      </c>
      <c r="AH823" s="97">
        <f t="shared" si="986"/>
        <v>45.48753931768691</v>
      </c>
      <c r="AJ823" s="97">
        <f t="shared" si="1032"/>
        <v>499000</v>
      </c>
      <c r="AK823" s="97">
        <f t="shared" si="1032"/>
        <v>499000</v>
      </c>
      <c r="AL823" s="97">
        <f>AL1464+AL824+AL1154+AL1210+AL1408</f>
        <v>497000</v>
      </c>
      <c r="AM823" s="97">
        <f t="shared" si="1000"/>
        <v>1495000</v>
      </c>
      <c r="AN823" s="97">
        <f t="shared" si="988"/>
        <v>36.172271957415923</v>
      </c>
      <c r="AP823" s="97">
        <f t="shared" si="1033"/>
        <v>231000</v>
      </c>
      <c r="AQ823" s="97">
        <f t="shared" si="1033"/>
        <v>231000</v>
      </c>
      <c r="AR823" s="97">
        <f>AR1464+AR824+AR1154+AR1210+AR1408</f>
        <v>296000</v>
      </c>
      <c r="AS823" s="97">
        <f t="shared" si="1001"/>
        <v>758000</v>
      </c>
      <c r="AT823" s="97">
        <f t="shared" si="990"/>
        <v>18.340188724897168</v>
      </c>
      <c r="AV823" s="97">
        <f t="shared" si="1002"/>
        <v>2253000</v>
      </c>
      <c r="AW823" s="97">
        <f t="shared" si="1003"/>
        <v>54.51246068231309</v>
      </c>
      <c r="AY823" s="97">
        <f t="shared" si="1004"/>
        <v>4133000</v>
      </c>
      <c r="AZ823" s="97">
        <f t="shared" si="1005"/>
        <v>100</v>
      </c>
      <c r="BB823" s="44">
        <f t="shared" si="1006"/>
        <v>0</v>
      </c>
      <c r="BC823" s="97">
        <f t="shared" si="1007"/>
        <v>0</v>
      </c>
      <c r="BD823" s="97">
        <f t="shared" si="1008"/>
        <v>4133000</v>
      </c>
      <c r="BE823" s="483"/>
      <c r="BF823" s="90">
        <f t="shared" si="970"/>
        <v>0</v>
      </c>
    </row>
    <row r="824" spans="1:58" ht="30" customHeight="1" thickBot="1" x14ac:dyDescent="0.25">
      <c r="A824" s="12"/>
      <c r="B824" s="3"/>
      <c r="C824" s="3"/>
      <c r="D824" s="8"/>
      <c r="E824" s="7"/>
      <c r="F824" s="3"/>
      <c r="G824" s="4"/>
      <c r="H824" s="5"/>
      <c r="I824" s="23">
        <v>2</v>
      </c>
      <c r="J824" s="7"/>
      <c r="K824" s="27"/>
      <c r="L824" s="142"/>
      <c r="M824" s="8"/>
      <c r="N824" s="30" t="s">
        <v>126</v>
      </c>
      <c r="O824" s="46">
        <v>3457000</v>
      </c>
      <c r="P824" s="100">
        <f>P825+P827+P829+P834</f>
        <v>0</v>
      </c>
      <c r="Q824" s="202">
        <f>Q825+Q827+Q829+Q834</f>
        <v>0</v>
      </c>
      <c r="R824" s="203">
        <f>R825+R827+R829+R834</f>
        <v>0</v>
      </c>
      <c r="S824" s="100">
        <f>S825+S827+S829+S834</f>
        <v>4133000</v>
      </c>
      <c r="T824" s="100"/>
      <c r="U824" s="100">
        <f>U825+U827+U829+U834</f>
        <v>245000</v>
      </c>
      <c r="V824" s="100">
        <f>V825+V827+V829+V834</f>
        <v>98000</v>
      </c>
      <c r="W824" s="100">
        <f>W825+W827+W829+W834</f>
        <v>598000</v>
      </c>
      <c r="X824" s="100">
        <f t="shared" si="998"/>
        <v>941000</v>
      </c>
      <c r="Y824" s="100">
        <f t="shared" si="982"/>
        <v>22.767965158480521</v>
      </c>
      <c r="AA824" s="100">
        <f>AA825+AA827+AA829+AA834</f>
        <v>315000</v>
      </c>
      <c r="AB824" s="100">
        <f>AB825+AB827+AB829+AB834</f>
        <v>312000</v>
      </c>
      <c r="AC824" s="100">
        <f>AC825+AC827+AC829+AC834</f>
        <v>312000</v>
      </c>
      <c r="AD824" s="100">
        <f t="shared" si="999"/>
        <v>939000</v>
      </c>
      <c r="AE824" s="100">
        <f t="shared" si="984"/>
        <v>22.719574159206388</v>
      </c>
      <c r="AG824" s="100">
        <f t="shared" si="985"/>
        <v>1880000</v>
      </c>
      <c r="AH824" s="100">
        <f t="shared" si="986"/>
        <v>45.48753931768691</v>
      </c>
      <c r="AJ824" s="100">
        <f>AJ825+AJ827+AJ829+AJ834</f>
        <v>499000</v>
      </c>
      <c r="AK824" s="100">
        <f>AK825+AK827+AK829+AK834</f>
        <v>499000</v>
      </c>
      <c r="AL824" s="100">
        <f>AL825+AL827+AL829+AL834</f>
        <v>497000</v>
      </c>
      <c r="AM824" s="100">
        <f t="shared" si="1000"/>
        <v>1495000</v>
      </c>
      <c r="AN824" s="100">
        <f t="shared" si="988"/>
        <v>36.172271957415923</v>
      </c>
      <c r="AP824" s="100">
        <f>AP825+AP827+AP829+AP834</f>
        <v>231000</v>
      </c>
      <c r="AQ824" s="100">
        <f>AQ825+AQ827+AQ829+AQ834</f>
        <v>231000</v>
      </c>
      <c r="AR824" s="100">
        <f>AR825+AR827+AR829+AR834</f>
        <v>296000</v>
      </c>
      <c r="AS824" s="100">
        <f t="shared" si="1001"/>
        <v>758000</v>
      </c>
      <c r="AT824" s="100">
        <f t="shared" si="990"/>
        <v>18.340188724897168</v>
      </c>
      <c r="AV824" s="100">
        <f t="shared" si="1002"/>
        <v>2253000</v>
      </c>
      <c r="AW824" s="100">
        <f t="shared" si="1003"/>
        <v>54.51246068231309</v>
      </c>
      <c r="AY824" s="100">
        <f t="shared" si="1004"/>
        <v>4133000</v>
      </c>
      <c r="AZ824" s="100">
        <f t="shared" si="1005"/>
        <v>100</v>
      </c>
      <c r="BB824" s="46">
        <f t="shared" ref="BB824:BB856" si="1034">S824-AY824</f>
        <v>0</v>
      </c>
      <c r="BC824" s="100">
        <f t="shared" ref="BC824:BC856" si="1035">BB824/(S824/100)</f>
        <v>0</v>
      </c>
      <c r="BD824" s="100">
        <f t="shared" ref="BD824:BD856" si="1036">S824-BB824</f>
        <v>4133000</v>
      </c>
      <c r="BE824" s="483"/>
      <c r="BF824" s="90">
        <f t="shared" si="970"/>
        <v>0</v>
      </c>
    </row>
    <row r="825" spans="1:58" ht="30" customHeight="1" thickBot="1" x14ac:dyDescent="0.25">
      <c r="A825" s="12"/>
      <c r="B825" s="3"/>
      <c r="C825" s="3"/>
      <c r="D825" s="8"/>
      <c r="E825" s="7"/>
      <c r="F825" s="3"/>
      <c r="G825" s="4"/>
      <c r="H825" s="5"/>
      <c r="I825" s="6"/>
      <c r="J825" s="24" t="s">
        <v>74</v>
      </c>
      <c r="K825" s="27"/>
      <c r="L825" s="142"/>
      <c r="M825" s="8"/>
      <c r="N825" s="31" t="s">
        <v>24</v>
      </c>
      <c r="O825" s="97">
        <v>790000</v>
      </c>
      <c r="P825" s="97">
        <f>P826</f>
        <v>0</v>
      </c>
      <c r="Q825" s="193">
        <f>Q826</f>
        <v>0</v>
      </c>
      <c r="R825" s="194">
        <f>R826</f>
        <v>0</v>
      </c>
      <c r="S825" s="97">
        <f>S826</f>
        <v>1409000</v>
      </c>
      <c r="T825" s="97"/>
      <c r="U825" s="97">
        <f>U826</f>
        <v>212000</v>
      </c>
      <c r="V825" s="97">
        <f>V826</f>
        <v>85000</v>
      </c>
      <c r="W825" s="97">
        <f>W826</f>
        <v>85000</v>
      </c>
      <c r="X825" s="97">
        <f t="shared" si="998"/>
        <v>382000</v>
      </c>
      <c r="Y825" s="97">
        <f t="shared" si="982"/>
        <v>27.111426543647976</v>
      </c>
      <c r="AA825" s="97">
        <f>AA826</f>
        <v>123000</v>
      </c>
      <c r="AB825" s="97">
        <f>AB826</f>
        <v>123000</v>
      </c>
      <c r="AC825" s="97">
        <f>AC826</f>
        <v>123000</v>
      </c>
      <c r="AD825" s="97">
        <f t="shared" si="999"/>
        <v>369000</v>
      </c>
      <c r="AE825" s="96" t="e">
        <f>AD825/(P825/100)</f>
        <v>#DIV/0!</v>
      </c>
      <c r="AG825" s="97">
        <f t="shared" si="985"/>
        <v>751000</v>
      </c>
      <c r="AH825" s="97">
        <f t="shared" si="986"/>
        <v>53.300212916962387</v>
      </c>
      <c r="AJ825" s="97">
        <f>AJ826</f>
        <v>127000</v>
      </c>
      <c r="AK825" s="97">
        <f>AK826</f>
        <v>127000</v>
      </c>
      <c r="AL825" s="97">
        <f>AL826</f>
        <v>127000</v>
      </c>
      <c r="AM825" s="97">
        <f t="shared" si="1000"/>
        <v>381000</v>
      </c>
      <c r="AN825" s="96" t="e">
        <f>AM825/(P825/100)</f>
        <v>#DIV/0!</v>
      </c>
      <c r="AP825" s="97">
        <f>AP826</f>
        <v>94000</v>
      </c>
      <c r="AQ825" s="97">
        <f>AQ826</f>
        <v>94000</v>
      </c>
      <c r="AR825" s="97">
        <f>AR826</f>
        <v>89000</v>
      </c>
      <c r="AS825" s="97">
        <f t="shared" si="1001"/>
        <v>277000</v>
      </c>
      <c r="AT825" s="96" t="e">
        <f>AS825/(P825/100)</f>
        <v>#DIV/0!</v>
      </c>
      <c r="AV825" s="97">
        <f t="shared" si="1002"/>
        <v>658000</v>
      </c>
      <c r="AW825" s="97">
        <f t="shared" si="1003"/>
        <v>46.699787083037613</v>
      </c>
      <c r="AY825" s="97">
        <f t="shared" si="1004"/>
        <v>1409000</v>
      </c>
      <c r="AZ825" s="97">
        <f t="shared" si="1005"/>
        <v>100</v>
      </c>
      <c r="BB825" s="44">
        <f t="shared" si="1034"/>
        <v>0</v>
      </c>
      <c r="BC825" s="97">
        <f t="shared" si="1035"/>
        <v>0</v>
      </c>
      <c r="BD825" s="97">
        <f t="shared" si="1036"/>
        <v>1409000</v>
      </c>
      <c r="BE825" s="483"/>
      <c r="BF825" s="90">
        <f t="shared" si="970"/>
        <v>0</v>
      </c>
    </row>
    <row r="826" spans="1:58" ht="30" customHeight="1" thickBot="1" x14ac:dyDescent="0.25">
      <c r="A826" s="12"/>
      <c r="B826" s="3"/>
      <c r="C826" s="3"/>
      <c r="D826" s="8"/>
      <c r="E826" s="7"/>
      <c r="F826" s="3"/>
      <c r="G826" s="4"/>
      <c r="H826" s="5"/>
      <c r="I826" s="6"/>
      <c r="J826" s="7"/>
      <c r="K826" s="59">
        <v>1</v>
      </c>
      <c r="L826" s="142"/>
      <c r="M826" s="8"/>
      <c r="N826" s="41" t="s">
        <v>31</v>
      </c>
      <c r="O826" s="98">
        <v>790000</v>
      </c>
      <c r="P826" s="98"/>
      <c r="Q826" s="98"/>
      <c r="R826" s="98"/>
      <c r="S826" s="522">
        <v>1409000</v>
      </c>
      <c r="T826" s="98"/>
      <c r="U826" s="522">
        <v>212000</v>
      </c>
      <c r="V826" s="522">
        <v>85000</v>
      </c>
      <c r="W826" s="522">
        <v>85000</v>
      </c>
      <c r="X826" s="98">
        <f>U826+V826+W826</f>
        <v>382000</v>
      </c>
      <c r="Y826" s="98">
        <f>X826/(S826/100)</f>
        <v>27.111426543647976</v>
      </c>
      <c r="AA826" s="522">
        <v>123000</v>
      </c>
      <c r="AB826" s="522">
        <v>123000</v>
      </c>
      <c r="AC826" s="522">
        <v>123000</v>
      </c>
      <c r="AD826" s="98">
        <f t="shared" si="999"/>
        <v>369000</v>
      </c>
      <c r="AE826" s="96" t="e">
        <f>AD826/(P826/100)</f>
        <v>#DIV/0!</v>
      </c>
      <c r="AG826" s="98">
        <f>X826+AD826</f>
        <v>751000</v>
      </c>
      <c r="AH826" s="98">
        <f>AG826/(S826/100)</f>
        <v>53.300212916962387</v>
      </c>
      <c r="AJ826" s="522">
        <v>127000</v>
      </c>
      <c r="AK826" s="522">
        <v>127000</v>
      </c>
      <c r="AL826" s="522">
        <v>127000</v>
      </c>
      <c r="AM826" s="98">
        <f t="shared" si="1000"/>
        <v>381000</v>
      </c>
      <c r="AN826" s="96" t="e">
        <f>AM826/(P826/100)</f>
        <v>#DIV/0!</v>
      </c>
      <c r="AP826" s="522">
        <v>94000</v>
      </c>
      <c r="AQ826" s="522">
        <v>94000</v>
      </c>
      <c r="AR826" s="522">
        <v>89000</v>
      </c>
      <c r="AS826" s="98">
        <f t="shared" si="1001"/>
        <v>277000</v>
      </c>
      <c r="AT826" s="96" t="e">
        <f>AS826/(P826/100)</f>
        <v>#DIV/0!</v>
      </c>
      <c r="AV826" s="98">
        <f>AM826+AS826</f>
        <v>658000</v>
      </c>
      <c r="AW826" s="98">
        <f>AV826/(S826/100)</f>
        <v>46.699787083037613</v>
      </c>
      <c r="AY826" s="98">
        <f>AG826+AV826</f>
        <v>1409000</v>
      </c>
      <c r="AZ826" s="98">
        <f>AY826/(S826/100)</f>
        <v>100</v>
      </c>
      <c r="BB826" s="98">
        <f t="shared" si="1034"/>
        <v>0</v>
      </c>
      <c r="BC826" s="98">
        <f t="shared" si="1035"/>
        <v>0</v>
      </c>
      <c r="BD826" s="98">
        <f t="shared" si="1036"/>
        <v>1409000</v>
      </c>
      <c r="BE826" s="483"/>
      <c r="BF826" s="90">
        <f t="shared" si="970"/>
        <v>0</v>
      </c>
    </row>
    <row r="827" spans="1:58" ht="30" customHeight="1" thickBot="1" x14ac:dyDescent="0.25">
      <c r="A827" s="12"/>
      <c r="B827" s="3"/>
      <c r="C827" s="3"/>
      <c r="D827" s="8"/>
      <c r="E827" s="7"/>
      <c r="F827" s="3"/>
      <c r="G827" s="4"/>
      <c r="H827" s="5"/>
      <c r="I827" s="6"/>
      <c r="J827" s="24" t="s">
        <v>68</v>
      </c>
      <c r="K827" s="27"/>
      <c r="L827" s="142"/>
      <c r="M827" s="8"/>
      <c r="N827" s="31" t="s">
        <v>32</v>
      </c>
      <c r="O827" s="97">
        <v>152000</v>
      </c>
      <c r="P827" s="97">
        <f>P828</f>
        <v>0</v>
      </c>
      <c r="Q827" s="193">
        <f>Q828</f>
        <v>0</v>
      </c>
      <c r="R827" s="194">
        <f>R828</f>
        <v>0</v>
      </c>
      <c r="S827" s="97">
        <f>S828</f>
        <v>212000</v>
      </c>
      <c r="T827" s="97"/>
      <c r="U827" s="97">
        <f>U828</f>
        <v>32000</v>
      </c>
      <c r="V827" s="97">
        <f>V828</f>
        <v>13000</v>
      </c>
      <c r="W827" s="97">
        <f>W828</f>
        <v>13000</v>
      </c>
      <c r="X827" s="97">
        <f t="shared" si="998"/>
        <v>58000</v>
      </c>
      <c r="Y827" s="97">
        <f t="shared" si="982"/>
        <v>27.358490566037737</v>
      </c>
      <c r="AA827" s="97">
        <f>AA828</f>
        <v>19000</v>
      </c>
      <c r="AB827" s="97">
        <f>AB828</f>
        <v>19000</v>
      </c>
      <c r="AC827" s="97">
        <f>AC828</f>
        <v>19000</v>
      </c>
      <c r="AD827" s="97">
        <f t="shared" si="999"/>
        <v>57000</v>
      </c>
      <c r="AE827" s="96" t="e">
        <f>AD827/(P827/100)</f>
        <v>#DIV/0!</v>
      </c>
      <c r="AG827" s="97">
        <f t="shared" si="985"/>
        <v>115000</v>
      </c>
      <c r="AH827" s="97">
        <f t="shared" si="986"/>
        <v>54.245283018867923</v>
      </c>
      <c r="AJ827" s="97">
        <f>AJ828</f>
        <v>20000</v>
      </c>
      <c r="AK827" s="97">
        <f>AK828</f>
        <v>20000</v>
      </c>
      <c r="AL827" s="97">
        <f>AL828</f>
        <v>20000</v>
      </c>
      <c r="AM827" s="97">
        <f t="shared" si="1000"/>
        <v>60000</v>
      </c>
      <c r="AN827" s="96" t="e">
        <f>AM827/(P827/100)</f>
        <v>#DIV/0!</v>
      </c>
      <c r="AP827" s="97">
        <f>AP828</f>
        <v>15000</v>
      </c>
      <c r="AQ827" s="97">
        <f>AQ828</f>
        <v>15000</v>
      </c>
      <c r="AR827" s="97">
        <f>AR828</f>
        <v>7000</v>
      </c>
      <c r="AS827" s="97">
        <f t="shared" si="1001"/>
        <v>37000</v>
      </c>
      <c r="AT827" s="96" t="e">
        <f>AS827/(P827/100)</f>
        <v>#DIV/0!</v>
      </c>
      <c r="AV827" s="97">
        <f t="shared" si="1002"/>
        <v>97000</v>
      </c>
      <c r="AW827" s="97">
        <f t="shared" si="1003"/>
        <v>45.754716981132077</v>
      </c>
      <c r="AY827" s="97">
        <f t="shared" si="1004"/>
        <v>212000</v>
      </c>
      <c r="AZ827" s="97">
        <f t="shared" si="1005"/>
        <v>100</v>
      </c>
      <c r="BB827" s="44">
        <f t="shared" si="1034"/>
        <v>0</v>
      </c>
      <c r="BC827" s="97">
        <f t="shared" si="1035"/>
        <v>0</v>
      </c>
      <c r="BD827" s="97">
        <f t="shared" si="1036"/>
        <v>212000</v>
      </c>
      <c r="BE827" s="483"/>
      <c r="BF827" s="90">
        <f t="shared" si="970"/>
        <v>0</v>
      </c>
    </row>
    <row r="828" spans="1:58" ht="30" customHeight="1" x14ac:dyDescent="0.2">
      <c r="A828" s="12"/>
      <c r="B828" s="3"/>
      <c r="C828" s="3"/>
      <c r="D828" s="8"/>
      <c r="E828" s="7"/>
      <c r="F828" s="3"/>
      <c r="G828" s="4"/>
      <c r="H828" s="5"/>
      <c r="I828" s="6"/>
      <c r="J828" s="7"/>
      <c r="K828" s="59">
        <v>1</v>
      </c>
      <c r="L828" s="142"/>
      <c r="M828" s="8"/>
      <c r="N828" s="41" t="s">
        <v>31</v>
      </c>
      <c r="O828" s="98">
        <v>152000</v>
      </c>
      <c r="P828" s="98"/>
      <c r="Q828" s="98"/>
      <c r="R828" s="98"/>
      <c r="S828" s="522">
        <v>212000</v>
      </c>
      <c r="T828" s="98"/>
      <c r="U828" s="522">
        <v>32000</v>
      </c>
      <c r="V828" s="522">
        <v>13000</v>
      </c>
      <c r="W828" s="522">
        <v>13000</v>
      </c>
      <c r="X828" s="98">
        <f>U828+V828+W828</f>
        <v>58000</v>
      </c>
      <c r="Y828" s="98">
        <f>X828/(S828/100)</f>
        <v>27.358490566037737</v>
      </c>
      <c r="AA828" s="522">
        <v>19000</v>
      </c>
      <c r="AB828" s="522">
        <v>19000</v>
      </c>
      <c r="AC828" s="522">
        <v>19000</v>
      </c>
      <c r="AD828" s="98">
        <f t="shared" si="999"/>
        <v>57000</v>
      </c>
      <c r="AE828" s="96" t="e">
        <f>AD828/(P828/100)</f>
        <v>#DIV/0!</v>
      </c>
      <c r="AG828" s="98">
        <f>X828+AD828</f>
        <v>115000</v>
      </c>
      <c r="AH828" s="98">
        <f>AG828/(S828/100)</f>
        <v>54.245283018867923</v>
      </c>
      <c r="AJ828" s="522">
        <v>20000</v>
      </c>
      <c r="AK828" s="522">
        <v>20000</v>
      </c>
      <c r="AL828" s="522">
        <v>20000</v>
      </c>
      <c r="AM828" s="98">
        <f t="shared" si="1000"/>
        <v>60000</v>
      </c>
      <c r="AN828" s="96" t="e">
        <f>AM828/(P828/100)</f>
        <v>#DIV/0!</v>
      </c>
      <c r="AP828" s="522">
        <v>15000</v>
      </c>
      <c r="AQ828" s="522">
        <v>15000</v>
      </c>
      <c r="AR828" s="522">
        <v>7000</v>
      </c>
      <c r="AS828" s="98">
        <f t="shared" si="1001"/>
        <v>37000</v>
      </c>
      <c r="AT828" s="96" t="e">
        <f>AS828/(P828/100)</f>
        <v>#DIV/0!</v>
      </c>
      <c r="AV828" s="98">
        <f>AM828+AS828</f>
        <v>97000</v>
      </c>
      <c r="AW828" s="98">
        <f>AV828/(S828/100)</f>
        <v>45.754716981132077</v>
      </c>
      <c r="AY828" s="98">
        <f>AG828+AV828</f>
        <v>212000</v>
      </c>
      <c r="AZ828" s="98">
        <f>AY828/(S828/100)</f>
        <v>100</v>
      </c>
      <c r="BB828" s="98">
        <f t="shared" si="1034"/>
        <v>0</v>
      </c>
      <c r="BC828" s="98">
        <f t="shared" si="1035"/>
        <v>0</v>
      </c>
      <c r="BD828" s="98">
        <f t="shared" si="1036"/>
        <v>212000</v>
      </c>
      <c r="BE828" s="483"/>
      <c r="BF828" s="90">
        <f t="shared" si="970"/>
        <v>0</v>
      </c>
    </row>
    <row r="829" spans="1:58" ht="30" customHeight="1" x14ac:dyDescent="0.2">
      <c r="A829" s="12"/>
      <c r="B829" s="3"/>
      <c r="C829" s="3"/>
      <c r="D829" s="8"/>
      <c r="E829" s="7"/>
      <c r="F829" s="3"/>
      <c r="G829" s="4"/>
      <c r="H829" s="5"/>
      <c r="I829" s="6"/>
      <c r="J829" s="24" t="s">
        <v>69</v>
      </c>
      <c r="K829" s="27"/>
      <c r="L829" s="142"/>
      <c r="M829" s="8"/>
      <c r="N829" s="31" t="s">
        <v>16</v>
      </c>
      <c r="O829" s="44">
        <v>15000</v>
      </c>
      <c r="P829" s="97">
        <f>P830+P831+P832+P833</f>
        <v>0</v>
      </c>
      <c r="Q829" s="193">
        <f>Q830+Q831+Q832+Q833</f>
        <v>0</v>
      </c>
      <c r="R829" s="194">
        <f>R830+R831+R832+R833</f>
        <v>0</v>
      </c>
      <c r="S829" s="97">
        <f>S830+S831+S832+S833</f>
        <v>12000</v>
      </c>
      <c r="T829" s="97"/>
      <c r="U829" s="97">
        <f>U830+U831+U832+U833</f>
        <v>1000</v>
      </c>
      <c r="V829" s="97">
        <f>V830+V831+V832+V833</f>
        <v>0</v>
      </c>
      <c r="W829" s="97">
        <f>W830+W831+W832+W833</f>
        <v>0</v>
      </c>
      <c r="X829" s="97">
        <f t="shared" ref="X829:X835" si="1037">U829+V829+W829</f>
        <v>1000</v>
      </c>
      <c r="Y829" s="97">
        <f t="shared" ref="Y829:Y835" si="1038">X829/(S829/100)</f>
        <v>8.3333333333333339</v>
      </c>
      <c r="AA829" s="97">
        <f>AA830+AA831+AA832+AA833</f>
        <v>3000</v>
      </c>
      <c r="AB829" s="97">
        <f>AB830+AB831+AB832+AB833</f>
        <v>0</v>
      </c>
      <c r="AC829" s="97">
        <f>AC830+AC831+AC832+AC833</f>
        <v>0</v>
      </c>
      <c r="AD829" s="97">
        <f t="shared" si="999"/>
        <v>3000</v>
      </c>
      <c r="AE829" s="97">
        <f t="shared" ref="AE829:AE835" si="1039">AD829/(S829/100)</f>
        <v>25</v>
      </c>
      <c r="AG829" s="97">
        <f t="shared" ref="AG829:AG835" si="1040">X829+AD829</f>
        <v>4000</v>
      </c>
      <c r="AH829" s="97">
        <f t="shared" ref="AH829:AH835" si="1041">AG829/(S829/100)</f>
        <v>33.333333333333336</v>
      </c>
      <c r="AJ829" s="97">
        <f>AJ830+AJ831+AJ832+AJ833</f>
        <v>2000</v>
      </c>
      <c r="AK829" s="97">
        <f>AK830+AK831+AK832+AK833</f>
        <v>2000</v>
      </c>
      <c r="AL829" s="97">
        <f>AL830+AL831+AL832+AL833</f>
        <v>0</v>
      </c>
      <c r="AM829" s="97">
        <f t="shared" si="1000"/>
        <v>4000</v>
      </c>
      <c r="AN829" s="97">
        <f t="shared" ref="AN829:AN835" si="1042">AM829/(S829/100)</f>
        <v>33.333333333333336</v>
      </c>
      <c r="AP829" s="97">
        <f>AP830+AP831+AP832+AP833</f>
        <v>2000</v>
      </c>
      <c r="AQ829" s="97">
        <f>AQ830+AQ831+AQ832+AQ833</f>
        <v>2000</v>
      </c>
      <c r="AR829" s="97">
        <f>AR830+AR831+AR832+AR833</f>
        <v>0</v>
      </c>
      <c r="AS829" s="97">
        <f t="shared" si="1001"/>
        <v>4000</v>
      </c>
      <c r="AT829" s="97">
        <f t="shared" ref="AT829:AT835" si="1043">AS829/(S829/100)</f>
        <v>33.333333333333336</v>
      </c>
      <c r="AV829" s="97">
        <f t="shared" ref="AV829:AV835" si="1044">AM829+AS829</f>
        <v>8000</v>
      </c>
      <c r="AW829" s="97">
        <f t="shared" ref="AW829:AW835" si="1045">AV829/(S829/100)</f>
        <v>66.666666666666671</v>
      </c>
      <c r="AY829" s="97">
        <f t="shared" ref="AY829:AY835" si="1046">AG829+AV829</f>
        <v>12000</v>
      </c>
      <c r="AZ829" s="97">
        <f t="shared" ref="AZ829:AZ835" si="1047">AY829/(S829/100)</f>
        <v>100</v>
      </c>
      <c r="BB829" s="44">
        <f t="shared" si="1034"/>
        <v>0</v>
      </c>
      <c r="BC829" s="97">
        <f t="shared" si="1035"/>
        <v>0</v>
      </c>
      <c r="BD829" s="97">
        <f t="shared" si="1036"/>
        <v>12000</v>
      </c>
      <c r="BE829" s="483"/>
      <c r="BF829" s="90">
        <f t="shared" si="970"/>
        <v>0</v>
      </c>
    </row>
    <row r="830" spans="1:58" s="185" customFormat="1" ht="30" hidden="1" customHeight="1" x14ac:dyDescent="0.2">
      <c r="A830" s="12"/>
      <c r="B830" s="3"/>
      <c r="C830" s="3"/>
      <c r="D830" s="8"/>
      <c r="E830" s="7"/>
      <c r="F830" s="3"/>
      <c r="G830" s="4"/>
      <c r="H830" s="5"/>
      <c r="I830" s="6"/>
      <c r="J830" s="7"/>
      <c r="K830" s="59">
        <v>2</v>
      </c>
      <c r="L830" s="142"/>
      <c r="M830" s="8"/>
      <c r="N830" s="41" t="s">
        <v>17</v>
      </c>
      <c r="O830" s="45">
        <v>2000</v>
      </c>
      <c r="P830" s="98"/>
      <c r="Q830" s="98"/>
      <c r="R830" s="98"/>
      <c r="S830" s="522"/>
      <c r="T830" s="98"/>
      <c r="U830" s="98">
        <v>0</v>
      </c>
      <c r="V830" s="98">
        <v>0</v>
      </c>
      <c r="W830" s="98"/>
      <c r="X830" s="98">
        <f t="shared" si="1037"/>
        <v>0</v>
      </c>
      <c r="Y830" s="98" t="e">
        <f t="shared" si="1038"/>
        <v>#DIV/0!</v>
      </c>
      <c r="Z830" s="90"/>
      <c r="AA830" s="98"/>
      <c r="AB830" s="98"/>
      <c r="AC830" s="98"/>
      <c r="AD830" s="98">
        <f t="shared" si="999"/>
        <v>0</v>
      </c>
      <c r="AE830" s="98" t="e">
        <f t="shared" si="1039"/>
        <v>#DIV/0!</v>
      </c>
      <c r="AF830" s="90"/>
      <c r="AG830" s="98">
        <f t="shared" si="1040"/>
        <v>0</v>
      </c>
      <c r="AH830" s="98" t="e">
        <f t="shared" si="1041"/>
        <v>#DIV/0!</v>
      </c>
      <c r="AI830" s="90"/>
      <c r="AJ830" s="98"/>
      <c r="AK830" s="98"/>
      <c r="AL830" s="98"/>
      <c r="AM830" s="98">
        <f t="shared" si="1000"/>
        <v>0</v>
      </c>
      <c r="AN830" s="98" t="e">
        <f t="shared" si="1042"/>
        <v>#DIV/0!</v>
      </c>
      <c r="AO830" s="90"/>
      <c r="AP830" s="98"/>
      <c r="AQ830" s="98"/>
      <c r="AR830" s="98"/>
      <c r="AS830" s="98">
        <f t="shared" si="1001"/>
        <v>0</v>
      </c>
      <c r="AT830" s="98" t="e">
        <f t="shared" si="1043"/>
        <v>#DIV/0!</v>
      </c>
      <c r="AU830" s="184"/>
      <c r="AV830" s="98">
        <f t="shared" si="1044"/>
        <v>0</v>
      </c>
      <c r="AW830" s="98" t="e">
        <f t="shared" si="1045"/>
        <v>#DIV/0!</v>
      </c>
      <c r="AX830" s="184"/>
      <c r="AY830" s="98">
        <f t="shared" si="1046"/>
        <v>0</v>
      </c>
      <c r="AZ830" s="98" t="e">
        <f t="shared" si="1047"/>
        <v>#DIV/0!</v>
      </c>
      <c r="BA830" s="184"/>
      <c r="BB830" s="98">
        <f t="shared" si="1034"/>
        <v>0</v>
      </c>
      <c r="BC830" s="98" t="e">
        <f t="shared" si="1035"/>
        <v>#DIV/0!</v>
      </c>
      <c r="BD830" s="98">
        <f t="shared" si="1036"/>
        <v>0</v>
      </c>
      <c r="BE830" s="483"/>
      <c r="BF830" s="90">
        <f t="shared" si="970"/>
        <v>0</v>
      </c>
    </row>
    <row r="831" spans="1:58" ht="30" hidden="1" customHeight="1" x14ac:dyDescent="0.2">
      <c r="A831" s="12"/>
      <c r="B831" s="3"/>
      <c r="C831" s="3"/>
      <c r="D831" s="8"/>
      <c r="E831" s="7"/>
      <c r="F831" s="3"/>
      <c r="G831" s="4"/>
      <c r="H831" s="5"/>
      <c r="I831" s="6"/>
      <c r="J831" s="7"/>
      <c r="K831" s="59">
        <v>3</v>
      </c>
      <c r="L831" s="142"/>
      <c r="M831" s="8"/>
      <c r="N831" s="41" t="s">
        <v>18</v>
      </c>
      <c r="O831" s="45">
        <v>4000</v>
      </c>
      <c r="P831" s="98"/>
      <c r="Q831" s="98"/>
      <c r="R831" s="98"/>
      <c r="S831" s="522"/>
      <c r="T831" s="98"/>
      <c r="U831" s="98">
        <v>0</v>
      </c>
      <c r="V831" s="98">
        <v>0</v>
      </c>
      <c r="W831" s="98"/>
      <c r="X831" s="98">
        <f t="shared" si="1037"/>
        <v>0</v>
      </c>
      <c r="Y831" s="98" t="e">
        <f t="shared" si="1038"/>
        <v>#DIV/0!</v>
      </c>
      <c r="AA831" s="98"/>
      <c r="AB831" s="98"/>
      <c r="AC831" s="98"/>
      <c r="AD831" s="98">
        <f t="shared" si="999"/>
        <v>0</v>
      </c>
      <c r="AE831" s="98" t="e">
        <f t="shared" si="1039"/>
        <v>#DIV/0!</v>
      </c>
      <c r="AG831" s="98">
        <f t="shared" si="1040"/>
        <v>0</v>
      </c>
      <c r="AH831" s="98" t="e">
        <f t="shared" si="1041"/>
        <v>#DIV/0!</v>
      </c>
      <c r="AJ831" s="98"/>
      <c r="AK831" s="98"/>
      <c r="AL831" s="98"/>
      <c r="AM831" s="98">
        <f t="shared" si="1000"/>
        <v>0</v>
      </c>
      <c r="AN831" s="98" t="e">
        <f t="shared" si="1042"/>
        <v>#DIV/0!</v>
      </c>
      <c r="AP831" s="98"/>
      <c r="AQ831" s="98"/>
      <c r="AR831" s="98"/>
      <c r="AS831" s="98">
        <f t="shared" si="1001"/>
        <v>0</v>
      </c>
      <c r="AT831" s="98" t="e">
        <f t="shared" si="1043"/>
        <v>#DIV/0!</v>
      </c>
      <c r="AV831" s="98">
        <f t="shared" si="1044"/>
        <v>0</v>
      </c>
      <c r="AW831" s="98" t="e">
        <f t="shared" si="1045"/>
        <v>#DIV/0!</v>
      </c>
      <c r="AY831" s="98">
        <f t="shared" si="1046"/>
        <v>0</v>
      </c>
      <c r="AZ831" s="98" t="e">
        <f t="shared" si="1047"/>
        <v>#DIV/0!</v>
      </c>
      <c r="BB831" s="98">
        <f t="shared" si="1034"/>
        <v>0</v>
      </c>
      <c r="BC831" s="98" t="e">
        <f t="shared" si="1035"/>
        <v>#DIV/0!</v>
      </c>
      <c r="BD831" s="98">
        <f t="shared" si="1036"/>
        <v>0</v>
      </c>
      <c r="BE831" s="483"/>
      <c r="BF831" s="90">
        <f t="shared" si="970"/>
        <v>0</v>
      </c>
    </row>
    <row r="832" spans="1:58" ht="30" customHeight="1" x14ac:dyDescent="0.2">
      <c r="A832" s="12"/>
      <c r="B832" s="3"/>
      <c r="C832" s="3"/>
      <c r="D832" s="8"/>
      <c r="E832" s="7"/>
      <c r="F832" s="3"/>
      <c r="G832" s="4"/>
      <c r="H832" s="5"/>
      <c r="I832" s="6"/>
      <c r="J832" s="7"/>
      <c r="K832" s="59">
        <v>5</v>
      </c>
      <c r="L832" s="142"/>
      <c r="M832" s="8"/>
      <c r="N832" s="41" t="s">
        <v>19</v>
      </c>
      <c r="O832" s="45">
        <v>5000</v>
      </c>
      <c r="P832" s="98"/>
      <c r="Q832" s="98"/>
      <c r="R832" s="98"/>
      <c r="S832" s="522">
        <v>12000</v>
      </c>
      <c r="T832" s="98"/>
      <c r="U832" s="522">
        <v>1000</v>
      </c>
      <c r="V832" s="522">
        <v>0</v>
      </c>
      <c r="W832" s="522">
        <v>0</v>
      </c>
      <c r="X832" s="98">
        <f t="shared" si="1037"/>
        <v>1000</v>
      </c>
      <c r="Y832" s="98">
        <f t="shared" si="1038"/>
        <v>8.3333333333333339</v>
      </c>
      <c r="AA832" s="522">
        <v>3000</v>
      </c>
      <c r="AB832" s="522">
        <v>0</v>
      </c>
      <c r="AC832" s="522">
        <v>0</v>
      </c>
      <c r="AD832" s="98">
        <f t="shared" si="999"/>
        <v>3000</v>
      </c>
      <c r="AE832" s="98">
        <f t="shared" si="1039"/>
        <v>25</v>
      </c>
      <c r="AG832" s="98">
        <f t="shared" si="1040"/>
        <v>4000</v>
      </c>
      <c r="AH832" s="98">
        <f t="shared" si="1041"/>
        <v>33.333333333333336</v>
      </c>
      <c r="AJ832" s="522">
        <v>2000</v>
      </c>
      <c r="AK832" s="522">
        <v>2000</v>
      </c>
      <c r="AL832" s="522">
        <v>0</v>
      </c>
      <c r="AM832" s="98">
        <f t="shared" si="1000"/>
        <v>4000</v>
      </c>
      <c r="AN832" s="98">
        <f t="shared" si="1042"/>
        <v>33.333333333333336</v>
      </c>
      <c r="AP832" s="522">
        <v>2000</v>
      </c>
      <c r="AQ832" s="522">
        <v>2000</v>
      </c>
      <c r="AR832" s="522">
        <v>0</v>
      </c>
      <c r="AS832" s="98">
        <f t="shared" si="1001"/>
        <v>4000</v>
      </c>
      <c r="AT832" s="98">
        <f t="shared" si="1043"/>
        <v>33.333333333333336</v>
      </c>
      <c r="AV832" s="98">
        <f t="shared" si="1044"/>
        <v>8000</v>
      </c>
      <c r="AW832" s="98">
        <f t="shared" si="1045"/>
        <v>66.666666666666671</v>
      </c>
      <c r="AY832" s="98">
        <f t="shared" si="1046"/>
        <v>12000</v>
      </c>
      <c r="AZ832" s="98">
        <f t="shared" si="1047"/>
        <v>100</v>
      </c>
      <c r="BB832" s="98">
        <f t="shared" si="1034"/>
        <v>0</v>
      </c>
      <c r="BC832" s="98">
        <f t="shared" si="1035"/>
        <v>0</v>
      </c>
      <c r="BD832" s="98">
        <f t="shared" si="1036"/>
        <v>12000</v>
      </c>
      <c r="BE832" s="483"/>
      <c r="BF832" s="90">
        <f t="shared" si="970"/>
        <v>0</v>
      </c>
    </row>
    <row r="833" spans="1:58" ht="30" hidden="1" customHeight="1" x14ac:dyDescent="0.2">
      <c r="A833" s="12"/>
      <c r="B833" s="3"/>
      <c r="C833" s="3"/>
      <c r="D833" s="8"/>
      <c r="E833" s="7"/>
      <c r="F833" s="3"/>
      <c r="G833" s="4"/>
      <c r="H833" s="5"/>
      <c r="I833" s="6"/>
      <c r="J833" s="7"/>
      <c r="K833" s="59">
        <v>7</v>
      </c>
      <c r="L833" s="142"/>
      <c r="M833" s="8"/>
      <c r="N833" s="41" t="s">
        <v>110</v>
      </c>
      <c r="O833" s="45">
        <v>4000</v>
      </c>
      <c r="P833" s="98"/>
      <c r="Q833" s="51"/>
      <c r="R833" s="52"/>
      <c r="S833" s="98"/>
      <c r="T833" s="98"/>
      <c r="U833" s="98"/>
      <c r="V833" s="98"/>
      <c r="W833" s="98"/>
      <c r="X833" s="98">
        <f t="shared" si="1037"/>
        <v>0</v>
      </c>
      <c r="Y833" s="98" t="e">
        <f t="shared" si="1038"/>
        <v>#DIV/0!</v>
      </c>
      <c r="AA833" s="98"/>
      <c r="AB833" s="98"/>
      <c r="AC833" s="98"/>
      <c r="AD833" s="98">
        <f t="shared" si="999"/>
        <v>0</v>
      </c>
      <c r="AE833" s="98" t="e">
        <f t="shared" si="1039"/>
        <v>#DIV/0!</v>
      </c>
      <c r="AG833" s="98">
        <f t="shared" si="1040"/>
        <v>0</v>
      </c>
      <c r="AH833" s="98" t="e">
        <f t="shared" si="1041"/>
        <v>#DIV/0!</v>
      </c>
      <c r="AJ833" s="98"/>
      <c r="AK833" s="98"/>
      <c r="AL833" s="98"/>
      <c r="AM833" s="98">
        <f t="shared" si="1000"/>
        <v>0</v>
      </c>
      <c r="AN833" s="98" t="e">
        <f t="shared" si="1042"/>
        <v>#DIV/0!</v>
      </c>
      <c r="AP833" s="98"/>
      <c r="AQ833" s="98"/>
      <c r="AR833" s="98"/>
      <c r="AS833" s="98">
        <f t="shared" si="1001"/>
        <v>0</v>
      </c>
      <c r="AT833" s="98" t="e">
        <f t="shared" si="1043"/>
        <v>#DIV/0!</v>
      </c>
      <c r="AV833" s="98">
        <f t="shared" si="1044"/>
        <v>0</v>
      </c>
      <c r="AW833" s="98" t="e">
        <f t="shared" si="1045"/>
        <v>#DIV/0!</v>
      </c>
      <c r="AY833" s="98">
        <f t="shared" si="1046"/>
        <v>0</v>
      </c>
      <c r="AZ833" s="98" t="e">
        <f t="shared" si="1047"/>
        <v>#DIV/0!</v>
      </c>
      <c r="BB833" s="98">
        <f t="shared" si="1034"/>
        <v>0</v>
      </c>
      <c r="BC833" s="98" t="e">
        <f t="shared" si="1035"/>
        <v>#DIV/0!</v>
      </c>
      <c r="BD833" s="98">
        <f t="shared" si="1036"/>
        <v>0</v>
      </c>
      <c r="BE833" s="483"/>
      <c r="BF833" s="90">
        <f t="shared" si="970"/>
        <v>0</v>
      </c>
    </row>
    <row r="834" spans="1:58" ht="30" customHeight="1" x14ac:dyDescent="0.2">
      <c r="A834" s="12"/>
      <c r="B834" s="3"/>
      <c r="C834" s="3"/>
      <c r="D834" s="8"/>
      <c r="E834" s="7"/>
      <c r="F834" s="3"/>
      <c r="G834" s="4"/>
      <c r="H834" s="5"/>
      <c r="I834" s="6"/>
      <c r="J834" s="24" t="s">
        <v>76</v>
      </c>
      <c r="K834" s="27"/>
      <c r="L834" s="142"/>
      <c r="M834" s="8"/>
      <c r="N834" s="31" t="s">
        <v>20</v>
      </c>
      <c r="O834" s="44">
        <v>2500000</v>
      </c>
      <c r="P834" s="97">
        <f>P835</f>
        <v>0</v>
      </c>
      <c r="Q834" s="193">
        <f>Q835</f>
        <v>0</v>
      </c>
      <c r="R834" s="194">
        <f>R835</f>
        <v>0</v>
      </c>
      <c r="S834" s="97">
        <f>S835</f>
        <v>2500000</v>
      </c>
      <c r="T834" s="97"/>
      <c r="U834" s="97">
        <f>U835</f>
        <v>0</v>
      </c>
      <c r="V834" s="97">
        <f>V835</f>
        <v>0</v>
      </c>
      <c r="W834" s="97">
        <f>W835</f>
        <v>500000</v>
      </c>
      <c r="X834" s="97">
        <f t="shared" si="1037"/>
        <v>500000</v>
      </c>
      <c r="Y834" s="97">
        <f t="shared" si="1038"/>
        <v>20</v>
      </c>
      <c r="AA834" s="97">
        <f>AA835</f>
        <v>170000</v>
      </c>
      <c r="AB834" s="97">
        <f>AB835</f>
        <v>170000</v>
      </c>
      <c r="AC834" s="97">
        <f>AC835</f>
        <v>170000</v>
      </c>
      <c r="AD834" s="97">
        <f t="shared" si="999"/>
        <v>510000</v>
      </c>
      <c r="AE834" s="97">
        <f t="shared" si="1039"/>
        <v>20.399999999999999</v>
      </c>
      <c r="AG834" s="97">
        <f t="shared" si="1040"/>
        <v>1010000</v>
      </c>
      <c r="AH834" s="97">
        <f t="shared" si="1041"/>
        <v>40.4</v>
      </c>
      <c r="AJ834" s="97">
        <f>AJ835</f>
        <v>350000</v>
      </c>
      <c r="AK834" s="97">
        <f>AK835</f>
        <v>350000</v>
      </c>
      <c r="AL834" s="97">
        <f>AL835</f>
        <v>350000</v>
      </c>
      <c r="AM834" s="97">
        <f t="shared" si="1000"/>
        <v>1050000</v>
      </c>
      <c r="AN834" s="97">
        <f t="shared" si="1042"/>
        <v>42</v>
      </c>
      <c r="AP834" s="97">
        <f>AP835</f>
        <v>120000</v>
      </c>
      <c r="AQ834" s="97">
        <f>AQ835</f>
        <v>120000</v>
      </c>
      <c r="AR834" s="97">
        <f>AR835</f>
        <v>200000</v>
      </c>
      <c r="AS834" s="97">
        <f t="shared" si="1001"/>
        <v>440000</v>
      </c>
      <c r="AT834" s="97">
        <f t="shared" si="1043"/>
        <v>17.600000000000001</v>
      </c>
      <c r="AV834" s="97">
        <f t="shared" si="1044"/>
        <v>1490000</v>
      </c>
      <c r="AW834" s="97">
        <f t="shared" si="1045"/>
        <v>59.6</v>
      </c>
      <c r="AY834" s="97">
        <f t="shared" si="1046"/>
        <v>2500000</v>
      </c>
      <c r="AZ834" s="97">
        <f t="shared" si="1047"/>
        <v>100</v>
      </c>
      <c r="BB834" s="44">
        <f t="shared" si="1034"/>
        <v>0</v>
      </c>
      <c r="BC834" s="97">
        <f t="shared" si="1035"/>
        <v>0</v>
      </c>
      <c r="BD834" s="97">
        <f t="shared" si="1036"/>
        <v>2500000</v>
      </c>
      <c r="BE834" s="483"/>
      <c r="BF834" s="90">
        <f t="shared" si="970"/>
        <v>0</v>
      </c>
    </row>
    <row r="835" spans="1:58" ht="30" customHeight="1" x14ac:dyDescent="0.2">
      <c r="A835" s="12"/>
      <c r="B835" s="3"/>
      <c r="C835" s="3"/>
      <c r="D835" s="8"/>
      <c r="E835" s="7"/>
      <c r="F835" s="3"/>
      <c r="G835" s="4"/>
      <c r="H835" s="5"/>
      <c r="I835" s="6"/>
      <c r="J835" s="7"/>
      <c r="K835" s="59">
        <v>1</v>
      </c>
      <c r="L835" s="142"/>
      <c r="M835" s="8"/>
      <c r="N835" s="41" t="s">
        <v>21</v>
      </c>
      <c r="O835" s="45">
        <v>2500000</v>
      </c>
      <c r="P835" s="98"/>
      <c r="Q835" s="98"/>
      <c r="R835" s="98"/>
      <c r="S835" s="522">
        <v>2500000</v>
      </c>
      <c r="T835" s="98"/>
      <c r="U835" s="522">
        <v>0</v>
      </c>
      <c r="V835" s="522">
        <v>0</v>
      </c>
      <c r="W835" s="522">
        <v>500000</v>
      </c>
      <c r="X835" s="98">
        <f t="shared" si="1037"/>
        <v>500000</v>
      </c>
      <c r="Y835" s="98">
        <f t="shared" si="1038"/>
        <v>20</v>
      </c>
      <c r="AA835" s="522">
        <v>170000</v>
      </c>
      <c r="AB835" s="522">
        <v>170000</v>
      </c>
      <c r="AC835" s="522">
        <v>170000</v>
      </c>
      <c r="AD835" s="98">
        <f t="shared" si="999"/>
        <v>510000</v>
      </c>
      <c r="AE835" s="98">
        <f t="shared" si="1039"/>
        <v>20.399999999999999</v>
      </c>
      <c r="AG835" s="98">
        <f t="shared" si="1040"/>
        <v>1010000</v>
      </c>
      <c r="AH835" s="98">
        <f t="shared" si="1041"/>
        <v>40.4</v>
      </c>
      <c r="AJ835" s="522">
        <v>350000</v>
      </c>
      <c r="AK835" s="522">
        <v>350000</v>
      </c>
      <c r="AL835" s="522">
        <v>350000</v>
      </c>
      <c r="AM835" s="98">
        <f t="shared" si="1000"/>
        <v>1050000</v>
      </c>
      <c r="AN835" s="98">
        <f t="shared" si="1042"/>
        <v>42</v>
      </c>
      <c r="AP835" s="522">
        <v>120000</v>
      </c>
      <c r="AQ835" s="522">
        <v>120000</v>
      </c>
      <c r="AR835" s="522">
        <v>200000</v>
      </c>
      <c r="AS835" s="98">
        <f t="shared" si="1001"/>
        <v>440000</v>
      </c>
      <c r="AT835" s="98">
        <f t="shared" si="1043"/>
        <v>17.600000000000001</v>
      </c>
      <c r="AV835" s="98">
        <f t="shared" si="1044"/>
        <v>1490000</v>
      </c>
      <c r="AW835" s="98">
        <f t="shared" si="1045"/>
        <v>59.6</v>
      </c>
      <c r="AY835" s="98">
        <f t="shared" si="1046"/>
        <v>2500000</v>
      </c>
      <c r="AZ835" s="98">
        <f t="shared" si="1047"/>
        <v>100</v>
      </c>
      <c r="BB835" s="98">
        <f t="shared" si="1034"/>
        <v>0</v>
      </c>
      <c r="BC835" s="98">
        <f t="shared" si="1035"/>
        <v>0</v>
      </c>
      <c r="BD835" s="98">
        <f t="shared" si="1036"/>
        <v>2500000</v>
      </c>
      <c r="BE835" s="483"/>
      <c r="BF835" s="90">
        <f t="shared" si="970"/>
        <v>0</v>
      </c>
    </row>
    <row r="836" spans="1:58" ht="30" customHeight="1" x14ac:dyDescent="0.2">
      <c r="A836" s="307"/>
      <c r="B836" s="308"/>
      <c r="C836" s="308"/>
      <c r="D836" s="309" t="s">
        <v>72</v>
      </c>
      <c r="E836" s="310"/>
      <c r="F836" s="308"/>
      <c r="G836" s="311"/>
      <c r="H836" s="312"/>
      <c r="I836" s="313"/>
      <c r="J836" s="310"/>
      <c r="K836" s="314"/>
      <c r="L836" s="315"/>
      <c r="M836" s="316"/>
      <c r="N836" s="195" t="s">
        <v>137</v>
      </c>
      <c r="O836" s="196">
        <v>14189000</v>
      </c>
      <c r="P836" s="197">
        <f>P837</f>
        <v>0</v>
      </c>
      <c r="Q836" s="197">
        <f>Q837</f>
        <v>0</v>
      </c>
      <c r="R836" s="197">
        <f>R837</f>
        <v>0</v>
      </c>
      <c r="S836" s="197">
        <f>S837</f>
        <v>16552000</v>
      </c>
      <c r="T836" s="197"/>
      <c r="U836" s="197">
        <f t="shared" ref="U836:V838" si="1048">U837</f>
        <v>1779000</v>
      </c>
      <c r="V836" s="197">
        <f t="shared" si="1048"/>
        <v>726000</v>
      </c>
      <c r="W836" s="197">
        <f>W1477+W837+W1167+W1223+W1421</f>
        <v>820000</v>
      </c>
      <c r="X836" s="197">
        <f t="shared" si="998"/>
        <v>3325000</v>
      </c>
      <c r="Y836" s="197">
        <f t="shared" si="982"/>
        <v>20.088206863218947</v>
      </c>
      <c r="Z836" s="306"/>
      <c r="AA836" s="197">
        <f t="shared" ref="AA836:AB838" si="1049">AA837</f>
        <v>1408000</v>
      </c>
      <c r="AB836" s="197">
        <f t="shared" si="1049"/>
        <v>1408000</v>
      </c>
      <c r="AC836" s="197">
        <f>AC1477+AC837+AC1167+AC1223+AC1421</f>
        <v>1407000</v>
      </c>
      <c r="AD836" s="197">
        <f t="shared" si="999"/>
        <v>4223000</v>
      </c>
      <c r="AE836" s="197">
        <f t="shared" si="984"/>
        <v>25.513533107781537</v>
      </c>
      <c r="AF836" s="306"/>
      <c r="AG836" s="197">
        <f t="shared" si="985"/>
        <v>7548000</v>
      </c>
      <c r="AH836" s="197">
        <f t="shared" si="986"/>
        <v>45.601739971000484</v>
      </c>
      <c r="AI836" s="306"/>
      <c r="AJ836" s="197">
        <f t="shared" ref="AJ836:AK838" si="1050">AJ837</f>
        <v>1719000</v>
      </c>
      <c r="AK836" s="197">
        <f t="shared" si="1050"/>
        <v>1718000</v>
      </c>
      <c r="AL836" s="197">
        <f>AL1477+AL837+AL1167+AL1223+AL1421</f>
        <v>1717000</v>
      </c>
      <c r="AM836" s="197">
        <f t="shared" si="1000"/>
        <v>5154000</v>
      </c>
      <c r="AN836" s="197">
        <f t="shared" si="988"/>
        <v>31.138231029482842</v>
      </c>
      <c r="AO836" s="306"/>
      <c r="AP836" s="197">
        <f t="shared" ref="AP836:AQ838" si="1051">AP837</f>
        <v>1308000</v>
      </c>
      <c r="AQ836" s="197">
        <f t="shared" si="1051"/>
        <v>1295000</v>
      </c>
      <c r="AR836" s="197">
        <f>AR1477+AR837+AR1167+AR1223+AR1421</f>
        <v>1247000</v>
      </c>
      <c r="AS836" s="197">
        <f t="shared" si="1001"/>
        <v>3850000</v>
      </c>
      <c r="AT836" s="197">
        <f t="shared" si="990"/>
        <v>23.260028999516674</v>
      </c>
      <c r="AU836" s="306"/>
      <c r="AV836" s="197">
        <f t="shared" si="1002"/>
        <v>9004000</v>
      </c>
      <c r="AW836" s="197">
        <f t="shared" si="1003"/>
        <v>54.398260028999516</v>
      </c>
      <c r="AX836" s="306"/>
      <c r="AY836" s="197">
        <f t="shared" si="1004"/>
        <v>16552000</v>
      </c>
      <c r="AZ836" s="197">
        <f t="shared" si="1005"/>
        <v>100</v>
      </c>
      <c r="BA836" s="306"/>
      <c r="BB836" s="196">
        <f t="shared" si="1034"/>
        <v>0</v>
      </c>
      <c r="BC836" s="197">
        <f t="shared" si="1035"/>
        <v>0</v>
      </c>
      <c r="BD836" s="197">
        <f t="shared" si="1036"/>
        <v>16552000</v>
      </c>
      <c r="BE836" s="485"/>
      <c r="BF836" s="90">
        <f t="shared" si="970"/>
        <v>0</v>
      </c>
    </row>
    <row r="837" spans="1:58" ht="30" customHeight="1" x14ac:dyDescent="0.2">
      <c r="A837" s="12"/>
      <c r="B837" s="3"/>
      <c r="C837" s="3"/>
      <c r="D837" s="8"/>
      <c r="E837" s="1" t="s">
        <v>73</v>
      </c>
      <c r="F837" s="3"/>
      <c r="G837" s="4"/>
      <c r="H837" s="5"/>
      <c r="I837" s="6"/>
      <c r="J837" s="7"/>
      <c r="K837" s="27"/>
      <c r="L837" s="142"/>
      <c r="M837" s="8"/>
      <c r="N837" s="40" t="s">
        <v>14</v>
      </c>
      <c r="O837" s="43">
        <v>14189000</v>
      </c>
      <c r="P837" s="99">
        <f t="shared" ref="P837:S838" si="1052">P838</f>
        <v>0</v>
      </c>
      <c r="Q837" s="99">
        <f t="shared" si="1052"/>
        <v>0</v>
      </c>
      <c r="R837" s="99">
        <f t="shared" si="1052"/>
        <v>0</v>
      </c>
      <c r="S837" s="99">
        <f t="shared" si="1052"/>
        <v>16552000</v>
      </c>
      <c r="T837" s="99"/>
      <c r="U837" s="99">
        <f t="shared" si="1048"/>
        <v>1779000</v>
      </c>
      <c r="V837" s="99">
        <f t="shared" si="1048"/>
        <v>726000</v>
      </c>
      <c r="W837" s="99">
        <f>W1478+W838+W1168+W1224+W1422</f>
        <v>820000</v>
      </c>
      <c r="X837" s="99">
        <f t="shared" si="998"/>
        <v>3325000</v>
      </c>
      <c r="Y837" s="99">
        <f t="shared" si="982"/>
        <v>20.088206863218947</v>
      </c>
      <c r="AA837" s="99">
        <f t="shared" si="1049"/>
        <v>1408000</v>
      </c>
      <c r="AB837" s="99">
        <f t="shared" si="1049"/>
        <v>1408000</v>
      </c>
      <c r="AC837" s="99">
        <f>AC1478+AC838+AC1168+AC1224+AC1422</f>
        <v>1407000</v>
      </c>
      <c r="AD837" s="99">
        <f t="shared" si="999"/>
        <v>4223000</v>
      </c>
      <c r="AE837" s="99">
        <f t="shared" si="984"/>
        <v>25.513533107781537</v>
      </c>
      <c r="AG837" s="99">
        <f t="shared" si="985"/>
        <v>7548000</v>
      </c>
      <c r="AH837" s="99">
        <f t="shared" si="986"/>
        <v>45.601739971000484</v>
      </c>
      <c r="AJ837" s="99">
        <f t="shared" si="1050"/>
        <v>1719000</v>
      </c>
      <c r="AK837" s="99">
        <f t="shared" si="1050"/>
        <v>1718000</v>
      </c>
      <c r="AL837" s="99">
        <f>AL1478+AL838+AL1168+AL1224+AL1422</f>
        <v>1717000</v>
      </c>
      <c r="AM837" s="99">
        <f t="shared" si="1000"/>
        <v>5154000</v>
      </c>
      <c r="AN837" s="99">
        <f t="shared" si="988"/>
        <v>31.138231029482842</v>
      </c>
      <c r="AP837" s="99">
        <f t="shared" si="1051"/>
        <v>1308000</v>
      </c>
      <c r="AQ837" s="99">
        <f t="shared" si="1051"/>
        <v>1295000</v>
      </c>
      <c r="AR837" s="99">
        <f>AR1478+AR838+AR1168+AR1224+AR1422</f>
        <v>1247000</v>
      </c>
      <c r="AS837" s="99">
        <f t="shared" si="1001"/>
        <v>3850000</v>
      </c>
      <c r="AT837" s="99">
        <f t="shared" si="990"/>
        <v>23.260028999516674</v>
      </c>
      <c r="AV837" s="99">
        <f t="shared" si="1002"/>
        <v>9004000</v>
      </c>
      <c r="AW837" s="99">
        <f t="shared" si="1003"/>
        <v>54.398260028999516</v>
      </c>
      <c r="AY837" s="99">
        <f t="shared" si="1004"/>
        <v>16552000</v>
      </c>
      <c r="AZ837" s="99">
        <f t="shared" si="1005"/>
        <v>100</v>
      </c>
      <c r="BB837" s="43">
        <f t="shared" si="1034"/>
        <v>0</v>
      </c>
      <c r="BC837" s="99">
        <f t="shared" si="1035"/>
        <v>0</v>
      </c>
      <c r="BD837" s="99">
        <f t="shared" si="1036"/>
        <v>16552000</v>
      </c>
      <c r="BE837" s="483"/>
      <c r="BF837" s="90">
        <f t="shared" si="970"/>
        <v>0</v>
      </c>
    </row>
    <row r="838" spans="1:58" ht="30" customHeight="1" x14ac:dyDescent="0.2">
      <c r="A838" s="12"/>
      <c r="B838" s="3"/>
      <c r="C838" s="3"/>
      <c r="D838" s="8"/>
      <c r="E838" s="7"/>
      <c r="F838" s="17">
        <v>6</v>
      </c>
      <c r="G838" s="4"/>
      <c r="H838" s="5"/>
      <c r="I838" s="6"/>
      <c r="J838" s="7"/>
      <c r="K838" s="27"/>
      <c r="L838" s="142"/>
      <c r="M838" s="8"/>
      <c r="N838" s="31" t="s">
        <v>47</v>
      </c>
      <c r="O838" s="44">
        <v>14189000</v>
      </c>
      <c r="P838" s="97">
        <f t="shared" si="1052"/>
        <v>0</v>
      </c>
      <c r="Q838" s="193">
        <f t="shared" si="1052"/>
        <v>0</v>
      </c>
      <c r="R838" s="194">
        <f t="shared" si="1052"/>
        <v>0</v>
      </c>
      <c r="S838" s="97">
        <f t="shared" si="1052"/>
        <v>16552000</v>
      </c>
      <c r="T838" s="97"/>
      <c r="U838" s="97">
        <f t="shared" si="1048"/>
        <v>1779000</v>
      </c>
      <c r="V838" s="97">
        <f t="shared" si="1048"/>
        <v>726000</v>
      </c>
      <c r="W838" s="97">
        <f>W1479+W839+W1169+W1225+W1423</f>
        <v>820000</v>
      </c>
      <c r="X838" s="97">
        <f t="shared" si="998"/>
        <v>3325000</v>
      </c>
      <c r="Y838" s="97">
        <f t="shared" si="982"/>
        <v>20.088206863218947</v>
      </c>
      <c r="AA838" s="97">
        <f t="shared" si="1049"/>
        <v>1408000</v>
      </c>
      <c r="AB838" s="97">
        <f t="shared" si="1049"/>
        <v>1408000</v>
      </c>
      <c r="AC838" s="97">
        <f>AC1479+AC839+AC1169+AC1225+AC1423</f>
        <v>1407000</v>
      </c>
      <c r="AD838" s="97">
        <f t="shared" si="999"/>
        <v>4223000</v>
      </c>
      <c r="AE838" s="97">
        <f t="shared" si="984"/>
        <v>25.513533107781537</v>
      </c>
      <c r="AG838" s="97">
        <f t="shared" si="985"/>
        <v>7548000</v>
      </c>
      <c r="AH838" s="97">
        <f t="shared" si="986"/>
        <v>45.601739971000484</v>
      </c>
      <c r="AJ838" s="97">
        <f t="shared" si="1050"/>
        <v>1719000</v>
      </c>
      <c r="AK838" s="97">
        <f t="shared" si="1050"/>
        <v>1718000</v>
      </c>
      <c r="AL838" s="97">
        <f>AL1479+AL839+AL1169+AL1225+AL1423</f>
        <v>1717000</v>
      </c>
      <c r="AM838" s="97">
        <f t="shared" si="1000"/>
        <v>5154000</v>
      </c>
      <c r="AN838" s="97">
        <f t="shared" si="988"/>
        <v>31.138231029482842</v>
      </c>
      <c r="AP838" s="97">
        <f t="shared" si="1051"/>
        <v>1308000</v>
      </c>
      <c r="AQ838" s="97">
        <f t="shared" si="1051"/>
        <v>1295000</v>
      </c>
      <c r="AR838" s="97">
        <f>AR1479+AR839+AR1169+AR1225+AR1423</f>
        <v>1247000</v>
      </c>
      <c r="AS838" s="97">
        <f t="shared" si="1001"/>
        <v>3850000</v>
      </c>
      <c r="AT838" s="97">
        <f t="shared" si="990"/>
        <v>23.260028999516674</v>
      </c>
      <c r="AV838" s="97">
        <f t="shared" si="1002"/>
        <v>9004000</v>
      </c>
      <c r="AW838" s="97">
        <f t="shared" si="1003"/>
        <v>54.398260028999516</v>
      </c>
      <c r="AY838" s="97">
        <f t="shared" si="1004"/>
        <v>16552000</v>
      </c>
      <c r="AZ838" s="97">
        <f t="shared" si="1005"/>
        <v>100</v>
      </c>
      <c r="BB838" s="44">
        <f t="shared" si="1034"/>
        <v>0</v>
      </c>
      <c r="BC838" s="97">
        <f t="shared" si="1035"/>
        <v>0</v>
      </c>
      <c r="BD838" s="97">
        <f t="shared" si="1036"/>
        <v>16552000</v>
      </c>
      <c r="BE838" s="483"/>
      <c r="BF838" s="90">
        <f t="shared" si="970"/>
        <v>0</v>
      </c>
    </row>
    <row r="839" spans="1:58" ht="30" customHeight="1" x14ac:dyDescent="0.2">
      <c r="A839" s="12"/>
      <c r="B839" s="3"/>
      <c r="C839" s="3"/>
      <c r="D839" s="8"/>
      <c r="E839" s="7"/>
      <c r="F839" s="3"/>
      <c r="G839" s="21">
        <v>0</v>
      </c>
      <c r="H839" s="22"/>
      <c r="I839" s="6"/>
      <c r="J839" s="7"/>
      <c r="K839" s="27"/>
      <c r="L839" s="142"/>
      <c r="M839" s="8"/>
      <c r="N839" s="31" t="s">
        <v>47</v>
      </c>
      <c r="O839" s="44">
        <v>14189000</v>
      </c>
      <c r="P839" s="97">
        <f>P840+P853+P857+P863+P870+P877</f>
        <v>0</v>
      </c>
      <c r="Q839" s="193">
        <f>Q840+Q853+Q857+Q863+Q870+Q877</f>
        <v>0</v>
      </c>
      <c r="R839" s="194">
        <f>R840+R853+R857+R863+R870+R877</f>
        <v>0</v>
      </c>
      <c r="S839" s="97">
        <f>S840+S853+S857+S863+S870+S877</f>
        <v>16552000</v>
      </c>
      <c r="T839" s="97"/>
      <c r="U839" s="97">
        <f>U840+U853+U857+U863+U870+U877</f>
        <v>1779000</v>
      </c>
      <c r="V839" s="97">
        <f>V840+V853+V857+V863+V870+V877</f>
        <v>726000</v>
      </c>
      <c r="W839" s="97">
        <f>W840+W853+W857+W863+W870+W877</f>
        <v>820000</v>
      </c>
      <c r="X839" s="97">
        <f t="shared" si="998"/>
        <v>3325000</v>
      </c>
      <c r="Y839" s="97">
        <f t="shared" si="982"/>
        <v>20.088206863218947</v>
      </c>
      <c r="AA839" s="97">
        <f>AA840+AA853+AA857+AA863+AA870+AA877</f>
        <v>1408000</v>
      </c>
      <c r="AB839" s="97">
        <f>AB840+AB853+AB857+AB863+AB870+AB877</f>
        <v>1408000</v>
      </c>
      <c r="AC839" s="97">
        <f>AC840+AC853+AC857+AC863+AC870+AC877</f>
        <v>1407000</v>
      </c>
      <c r="AD839" s="97">
        <f t="shared" si="999"/>
        <v>4223000</v>
      </c>
      <c r="AE839" s="97">
        <f t="shared" si="984"/>
        <v>25.513533107781537</v>
      </c>
      <c r="AG839" s="97">
        <f t="shared" si="985"/>
        <v>7548000</v>
      </c>
      <c r="AH839" s="97">
        <f t="shared" si="986"/>
        <v>45.601739971000484</v>
      </c>
      <c r="AJ839" s="97">
        <f>AJ840+AJ853+AJ857+AJ863+AJ870+AJ877</f>
        <v>1719000</v>
      </c>
      <c r="AK839" s="97">
        <f>AK840+AK853+AK857+AK863+AK870+AK877</f>
        <v>1718000</v>
      </c>
      <c r="AL839" s="97">
        <f>AL840+AL853+AL857+AL863+AL870+AL877</f>
        <v>1717000</v>
      </c>
      <c r="AM839" s="97">
        <f t="shared" si="1000"/>
        <v>5154000</v>
      </c>
      <c r="AN839" s="97">
        <f t="shared" si="988"/>
        <v>31.138231029482842</v>
      </c>
      <c r="AP839" s="97">
        <f>AP840+AP853+AP857+AP863+AP870+AP877</f>
        <v>1308000</v>
      </c>
      <c r="AQ839" s="97">
        <f>AQ840+AQ853+AQ857+AQ863+AQ870+AQ877</f>
        <v>1295000</v>
      </c>
      <c r="AR839" s="97">
        <f>AR840+AR853+AR857+AR863+AR870+AR877</f>
        <v>1247000</v>
      </c>
      <c r="AS839" s="97">
        <f t="shared" si="1001"/>
        <v>3850000</v>
      </c>
      <c r="AT839" s="97">
        <f t="shared" si="990"/>
        <v>23.260028999516674</v>
      </c>
      <c r="AV839" s="97">
        <f t="shared" si="1002"/>
        <v>9004000</v>
      </c>
      <c r="AW839" s="97">
        <f t="shared" si="1003"/>
        <v>54.398260028999516</v>
      </c>
      <c r="AY839" s="97">
        <f t="shared" si="1004"/>
        <v>16552000</v>
      </c>
      <c r="AZ839" s="97">
        <f t="shared" si="1005"/>
        <v>100</v>
      </c>
      <c r="BB839" s="44">
        <f t="shared" si="1034"/>
        <v>0</v>
      </c>
      <c r="BC839" s="97">
        <f t="shared" si="1035"/>
        <v>0</v>
      </c>
      <c r="BD839" s="97">
        <f t="shared" si="1036"/>
        <v>16552000</v>
      </c>
      <c r="BE839" s="483"/>
      <c r="BF839" s="90">
        <f t="shared" si="970"/>
        <v>0</v>
      </c>
    </row>
    <row r="840" spans="1:58" ht="30" customHeight="1" x14ac:dyDescent="0.2">
      <c r="A840" s="12"/>
      <c r="B840" s="3"/>
      <c r="C840" s="3"/>
      <c r="D840" s="8"/>
      <c r="E840" s="7"/>
      <c r="F840" s="3"/>
      <c r="G840" s="21"/>
      <c r="H840" s="92" t="s">
        <v>97</v>
      </c>
      <c r="I840" s="6"/>
      <c r="J840" s="7"/>
      <c r="K840" s="27"/>
      <c r="L840" s="142"/>
      <c r="M840" s="8"/>
      <c r="N840" s="31" t="s">
        <v>47</v>
      </c>
      <c r="O840" s="44">
        <v>2925000</v>
      </c>
      <c r="P840" s="97">
        <f>P841</f>
        <v>0</v>
      </c>
      <c r="Q840" s="193">
        <f>Q841</f>
        <v>0</v>
      </c>
      <c r="R840" s="194">
        <f>R841</f>
        <v>0</v>
      </c>
      <c r="S840" s="97">
        <f>S841</f>
        <v>4970000</v>
      </c>
      <c r="T840" s="97"/>
      <c r="U840" s="97">
        <f>U841</f>
        <v>750000</v>
      </c>
      <c r="V840" s="97">
        <f>V841</f>
        <v>286000</v>
      </c>
      <c r="W840" s="97">
        <f>W1481+W841+W1171+W1227+W1425</f>
        <v>287000</v>
      </c>
      <c r="X840" s="97">
        <f t="shared" si="998"/>
        <v>1323000</v>
      </c>
      <c r="Y840" s="97">
        <f t="shared" si="982"/>
        <v>26.619718309859156</v>
      </c>
      <c r="AA840" s="97">
        <f>AA841</f>
        <v>433000</v>
      </c>
      <c r="AB840" s="97">
        <f>AB841</f>
        <v>433000</v>
      </c>
      <c r="AC840" s="97">
        <f>AC1481+AC841+AC1171+AC1227+AC1425</f>
        <v>434000</v>
      </c>
      <c r="AD840" s="97">
        <f t="shared" si="999"/>
        <v>1300000</v>
      </c>
      <c r="AE840" s="97">
        <f t="shared" si="984"/>
        <v>26.156941649899398</v>
      </c>
      <c r="AG840" s="97">
        <f t="shared" si="985"/>
        <v>2623000</v>
      </c>
      <c r="AH840" s="97">
        <f t="shared" si="986"/>
        <v>52.776659959758554</v>
      </c>
      <c r="AJ840" s="97">
        <f>AJ841</f>
        <v>439000</v>
      </c>
      <c r="AK840" s="97">
        <f>AK841</f>
        <v>438000</v>
      </c>
      <c r="AL840" s="97">
        <f>AL1481+AL841+AL1171+AL1227+AL1425</f>
        <v>437000</v>
      </c>
      <c r="AM840" s="97">
        <f t="shared" si="1000"/>
        <v>1314000</v>
      </c>
      <c r="AN840" s="97">
        <f t="shared" si="988"/>
        <v>26.438631790744466</v>
      </c>
      <c r="AP840" s="97">
        <f>AP841</f>
        <v>335000</v>
      </c>
      <c r="AQ840" s="97">
        <f>AQ841</f>
        <v>335000</v>
      </c>
      <c r="AR840" s="97">
        <f>AR1481+AR841+AR1171+AR1227+AR1425</f>
        <v>363000</v>
      </c>
      <c r="AS840" s="97">
        <f t="shared" si="1001"/>
        <v>1033000</v>
      </c>
      <c r="AT840" s="97">
        <f t="shared" si="990"/>
        <v>20.784708249496983</v>
      </c>
      <c r="AV840" s="97">
        <f t="shared" si="1002"/>
        <v>2347000</v>
      </c>
      <c r="AW840" s="97">
        <f t="shared" si="1003"/>
        <v>47.223340040241446</v>
      </c>
      <c r="AY840" s="97">
        <f t="shared" si="1004"/>
        <v>4970000</v>
      </c>
      <c r="AZ840" s="97">
        <f t="shared" si="1005"/>
        <v>100</v>
      </c>
      <c r="BB840" s="44">
        <f t="shared" si="1034"/>
        <v>0</v>
      </c>
      <c r="BC840" s="97">
        <f t="shared" si="1035"/>
        <v>0</v>
      </c>
      <c r="BD840" s="97">
        <f t="shared" si="1036"/>
        <v>4970000</v>
      </c>
      <c r="BE840" s="483"/>
      <c r="BF840" s="90">
        <f t="shared" si="970"/>
        <v>0</v>
      </c>
    </row>
    <row r="841" spans="1:58" ht="30" customHeight="1" thickBot="1" x14ac:dyDescent="0.25">
      <c r="A841" s="12"/>
      <c r="B841" s="3"/>
      <c r="C841" s="3"/>
      <c r="D841" s="8"/>
      <c r="E841" s="7"/>
      <c r="F841" s="3"/>
      <c r="G841" s="4"/>
      <c r="H841" s="5"/>
      <c r="I841" s="23">
        <v>2</v>
      </c>
      <c r="J841" s="7"/>
      <c r="K841" s="27"/>
      <c r="L841" s="142"/>
      <c r="M841" s="8"/>
      <c r="N841" s="30" t="s">
        <v>126</v>
      </c>
      <c r="O841" s="46">
        <v>2925000</v>
      </c>
      <c r="P841" s="100">
        <f>P842+P845+P848</f>
        <v>0</v>
      </c>
      <c r="Q841" s="202">
        <f>Q842+Q845+Q848</f>
        <v>0</v>
      </c>
      <c r="R841" s="203">
        <f>R842+R845+R848</f>
        <v>0</v>
      </c>
      <c r="S841" s="100">
        <f>S842+S845+S848</f>
        <v>4970000</v>
      </c>
      <c r="T841" s="100"/>
      <c r="U841" s="100">
        <f>U842+U845+U848</f>
        <v>750000</v>
      </c>
      <c r="V841" s="100">
        <f>V842+V845+V848</f>
        <v>286000</v>
      </c>
      <c r="W841" s="100">
        <f>W842+W845+W848</f>
        <v>287000</v>
      </c>
      <c r="X841" s="100">
        <f t="shared" si="998"/>
        <v>1323000</v>
      </c>
      <c r="Y841" s="100">
        <f t="shared" si="982"/>
        <v>26.619718309859156</v>
      </c>
      <c r="AA841" s="100">
        <f>AA842+AA845+AA848</f>
        <v>433000</v>
      </c>
      <c r="AB841" s="100">
        <f>AB842+AB845+AB848</f>
        <v>433000</v>
      </c>
      <c r="AC841" s="100">
        <f>AC842+AC845+AC848</f>
        <v>434000</v>
      </c>
      <c r="AD841" s="100">
        <f t="shared" si="999"/>
        <v>1300000</v>
      </c>
      <c r="AE841" s="100">
        <f t="shared" si="984"/>
        <v>26.156941649899398</v>
      </c>
      <c r="AG841" s="100">
        <f t="shared" si="985"/>
        <v>2623000</v>
      </c>
      <c r="AH841" s="100">
        <f t="shared" si="986"/>
        <v>52.776659959758554</v>
      </c>
      <c r="AJ841" s="100">
        <f>AJ842+AJ845+AJ848</f>
        <v>439000</v>
      </c>
      <c r="AK841" s="100">
        <f>AK842+AK845+AK848</f>
        <v>438000</v>
      </c>
      <c r="AL841" s="100">
        <f>AL842+AL845+AL848</f>
        <v>437000</v>
      </c>
      <c r="AM841" s="100">
        <f t="shared" si="1000"/>
        <v>1314000</v>
      </c>
      <c r="AN841" s="100">
        <f t="shared" si="988"/>
        <v>26.438631790744466</v>
      </c>
      <c r="AP841" s="100">
        <f>AP842+AP845+AP848</f>
        <v>335000</v>
      </c>
      <c r="AQ841" s="100">
        <f>AQ842+AQ845+AQ848</f>
        <v>335000</v>
      </c>
      <c r="AR841" s="100">
        <f>AR842+AR845+AR848</f>
        <v>363000</v>
      </c>
      <c r="AS841" s="100">
        <f t="shared" si="1001"/>
        <v>1033000</v>
      </c>
      <c r="AT841" s="100">
        <f t="shared" si="990"/>
        <v>20.784708249496983</v>
      </c>
      <c r="AV841" s="100">
        <f t="shared" si="1002"/>
        <v>2347000</v>
      </c>
      <c r="AW841" s="100">
        <f t="shared" si="1003"/>
        <v>47.223340040241446</v>
      </c>
      <c r="AY841" s="100">
        <f t="shared" si="1004"/>
        <v>4970000</v>
      </c>
      <c r="AZ841" s="100">
        <f t="shared" si="1005"/>
        <v>100</v>
      </c>
      <c r="BB841" s="46">
        <f t="shared" si="1034"/>
        <v>0</v>
      </c>
      <c r="BC841" s="100">
        <f t="shared" si="1035"/>
        <v>0</v>
      </c>
      <c r="BD841" s="100">
        <f t="shared" si="1036"/>
        <v>4970000</v>
      </c>
      <c r="BE841" s="483"/>
      <c r="BF841" s="90">
        <f t="shared" si="970"/>
        <v>0</v>
      </c>
    </row>
    <row r="842" spans="1:58" ht="30" customHeight="1" thickBot="1" x14ac:dyDescent="0.25">
      <c r="A842" s="12"/>
      <c r="B842" s="3"/>
      <c r="C842" s="3"/>
      <c r="D842" s="8"/>
      <c r="E842" s="7"/>
      <c r="F842" s="3"/>
      <c r="G842" s="4"/>
      <c r="H842" s="5"/>
      <c r="I842" s="6"/>
      <c r="J842" s="24" t="s">
        <v>74</v>
      </c>
      <c r="K842" s="27"/>
      <c r="L842" s="142"/>
      <c r="M842" s="8"/>
      <c r="N842" s="31" t="s">
        <v>24</v>
      </c>
      <c r="O842" s="97">
        <v>2505000</v>
      </c>
      <c r="P842" s="97">
        <f>SUM(P843:P844)</f>
        <v>0</v>
      </c>
      <c r="Q842" s="193">
        <f>SUM(Q843:Q844)</f>
        <v>0</v>
      </c>
      <c r="R842" s="194">
        <f>SUM(R843:R844)</f>
        <v>0</v>
      </c>
      <c r="S842" s="97">
        <f>SUM(S843:S844)</f>
        <v>4319000</v>
      </c>
      <c r="T842" s="97"/>
      <c r="U842" s="97">
        <f>SUM(U843:U844)</f>
        <v>648000</v>
      </c>
      <c r="V842" s="97">
        <f>SUM(V843:V844)</f>
        <v>250000</v>
      </c>
      <c r="W842" s="97">
        <f>SUM(W843:W844)</f>
        <v>250000</v>
      </c>
      <c r="X842" s="97">
        <f t="shared" si="998"/>
        <v>1148000</v>
      </c>
      <c r="Y842" s="97">
        <f t="shared" si="982"/>
        <v>26.580226904376012</v>
      </c>
      <c r="AA842" s="97">
        <f>SUM(AA843:AA844)</f>
        <v>368000</v>
      </c>
      <c r="AB842" s="97">
        <f>SUM(AB843:AB844)</f>
        <v>368000</v>
      </c>
      <c r="AC842" s="97">
        <f>SUM(AC843:AC844)</f>
        <v>368000</v>
      </c>
      <c r="AD842" s="97">
        <f t="shared" si="999"/>
        <v>1104000</v>
      </c>
      <c r="AE842" s="96" t="e">
        <f t="shared" ref="AE842:AE847" si="1053">AD842/(P842/100)</f>
        <v>#DIV/0!</v>
      </c>
      <c r="AG842" s="97">
        <f t="shared" si="985"/>
        <v>2252000</v>
      </c>
      <c r="AH842" s="97">
        <f t="shared" si="986"/>
        <v>52.141699467469323</v>
      </c>
      <c r="AJ842" s="97">
        <f>SUM(AJ843:AJ844)</f>
        <v>383000</v>
      </c>
      <c r="AK842" s="97">
        <f>SUM(AK843:AK844)</f>
        <v>383000</v>
      </c>
      <c r="AL842" s="97">
        <f>SUM(AL843:AL844)</f>
        <v>383000</v>
      </c>
      <c r="AM842" s="97">
        <f t="shared" si="1000"/>
        <v>1149000</v>
      </c>
      <c r="AN842" s="96" t="e">
        <f t="shared" ref="AN842:AN847" si="1054">AM842/(P842/100)</f>
        <v>#DIV/0!</v>
      </c>
      <c r="AP842" s="97">
        <f>SUM(AP843:AP844)</f>
        <v>292000</v>
      </c>
      <c r="AQ842" s="97">
        <f>SUM(AQ843:AQ844)</f>
        <v>292000</v>
      </c>
      <c r="AR842" s="97">
        <f>SUM(AR843:AR844)</f>
        <v>334000</v>
      </c>
      <c r="AS842" s="97">
        <f t="shared" si="1001"/>
        <v>918000</v>
      </c>
      <c r="AT842" s="96" t="e">
        <f t="shared" ref="AT842:AT847" si="1055">AS842/(P842/100)</f>
        <v>#DIV/0!</v>
      </c>
      <c r="AV842" s="97">
        <f t="shared" si="1002"/>
        <v>2067000</v>
      </c>
      <c r="AW842" s="97">
        <f t="shared" si="1003"/>
        <v>47.858300532530677</v>
      </c>
      <c r="AY842" s="97">
        <f t="shared" si="1004"/>
        <v>4319000</v>
      </c>
      <c r="AZ842" s="97">
        <f t="shared" si="1005"/>
        <v>100</v>
      </c>
      <c r="BB842" s="44">
        <f t="shared" si="1034"/>
        <v>0</v>
      </c>
      <c r="BC842" s="97">
        <f t="shared" si="1035"/>
        <v>0</v>
      </c>
      <c r="BD842" s="97">
        <f t="shared" si="1036"/>
        <v>4319000</v>
      </c>
      <c r="BE842" s="483"/>
      <c r="BF842" s="90">
        <f t="shared" si="970"/>
        <v>0</v>
      </c>
    </row>
    <row r="843" spans="1:58" s="185" customFormat="1" ht="30" customHeight="1" thickBot="1" x14ac:dyDescent="0.25">
      <c r="A843" s="12"/>
      <c r="B843" s="3"/>
      <c r="C843" s="3"/>
      <c r="D843" s="8"/>
      <c r="E843" s="7"/>
      <c r="F843" s="3"/>
      <c r="G843" s="4"/>
      <c r="H843" s="5"/>
      <c r="I843" s="6"/>
      <c r="J843" s="7"/>
      <c r="K843" s="59">
        <v>1</v>
      </c>
      <c r="L843" s="142"/>
      <c r="M843" s="8"/>
      <c r="N843" s="41" t="s">
        <v>31</v>
      </c>
      <c r="O843" s="98">
        <v>2505000</v>
      </c>
      <c r="P843" s="98"/>
      <c r="Q843" s="98"/>
      <c r="R843" s="98"/>
      <c r="S843" s="332">
        <v>3956000</v>
      </c>
      <c r="T843" s="98"/>
      <c r="U843" s="332">
        <v>593000</v>
      </c>
      <c r="V843" s="332">
        <v>228000</v>
      </c>
      <c r="W843" s="332">
        <v>228000</v>
      </c>
      <c r="X843" s="98">
        <f>U843+V843+W843</f>
        <v>1049000</v>
      </c>
      <c r="Y843" s="98">
        <f>X843/(S843/100)</f>
        <v>26.516683518705765</v>
      </c>
      <c r="Z843" s="90"/>
      <c r="AA843" s="332">
        <v>336000</v>
      </c>
      <c r="AB843" s="332">
        <v>336000</v>
      </c>
      <c r="AC843" s="332">
        <v>336000</v>
      </c>
      <c r="AD843" s="98">
        <f>AA843+AB843+AC843</f>
        <v>1008000</v>
      </c>
      <c r="AE843" s="96" t="e">
        <f t="shared" si="1053"/>
        <v>#DIV/0!</v>
      </c>
      <c r="AF843" s="90"/>
      <c r="AG843" s="98">
        <f>X843+AD843</f>
        <v>2057000</v>
      </c>
      <c r="AH843" s="98">
        <f>AG843/(S843/100)</f>
        <v>51.996966632962589</v>
      </c>
      <c r="AI843" s="90"/>
      <c r="AJ843" s="332">
        <v>350000</v>
      </c>
      <c r="AK843" s="332">
        <v>350000</v>
      </c>
      <c r="AL843" s="332">
        <v>350000</v>
      </c>
      <c r="AM843" s="98">
        <f>AJ843+AK843+AL843</f>
        <v>1050000</v>
      </c>
      <c r="AN843" s="96" t="e">
        <f t="shared" si="1054"/>
        <v>#DIV/0!</v>
      </c>
      <c r="AO843" s="90"/>
      <c r="AP843" s="332">
        <v>267000</v>
      </c>
      <c r="AQ843" s="332">
        <v>267000</v>
      </c>
      <c r="AR843" s="332">
        <v>315000</v>
      </c>
      <c r="AS843" s="98">
        <f>AP843+AQ843+AR843</f>
        <v>849000</v>
      </c>
      <c r="AT843" s="96" t="e">
        <f t="shared" si="1055"/>
        <v>#DIV/0!</v>
      </c>
      <c r="AU843" s="90"/>
      <c r="AV843" s="98">
        <f>AM843+AS843</f>
        <v>1899000</v>
      </c>
      <c r="AW843" s="98">
        <f>AV843/(S843/100)</f>
        <v>48.003033367037411</v>
      </c>
      <c r="AX843" s="90"/>
      <c r="AY843" s="98">
        <f>AG843+AV843</f>
        <v>3956000</v>
      </c>
      <c r="AZ843" s="98">
        <f>AY843/(S843/100)</f>
        <v>100</v>
      </c>
      <c r="BA843" s="90"/>
      <c r="BB843" s="98">
        <f t="shared" si="1034"/>
        <v>0</v>
      </c>
      <c r="BC843" s="98">
        <f t="shared" si="1035"/>
        <v>0</v>
      </c>
      <c r="BD843" s="98">
        <f t="shared" si="1036"/>
        <v>3956000</v>
      </c>
      <c r="BE843" s="483"/>
      <c r="BF843" s="90">
        <f t="shared" si="970"/>
        <v>0</v>
      </c>
    </row>
    <row r="844" spans="1:58" ht="30" customHeight="1" thickBot="1" x14ac:dyDescent="0.25">
      <c r="A844" s="12"/>
      <c r="B844" s="3"/>
      <c r="C844" s="3"/>
      <c r="D844" s="8"/>
      <c r="E844" s="7"/>
      <c r="F844" s="3"/>
      <c r="G844" s="4"/>
      <c r="H844" s="5"/>
      <c r="I844" s="6"/>
      <c r="J844" s="7"/>
      <c r="K844" s="59">
        <v>4</v>
      </c>
      <c r="L844" s="142"/>
      <c r="M844" s="8"/>
      <c r="N844" s="41" t="s">
        <v>67</v>
      </c>
      <c r="O844" s="98">
        <v>0</v>
      </c>
      <c r="P844" s="98"/>
      <c r="Q844" s="98"/>
      <c r="R844" s="98"/>
      <c r="S844" s="332">
        <v>363000</v>
      </c>
      <c r="T844" s="98"/>
      <c r="U844" s="332">
        <v>55000</v>
      </c>
      <c r="V844" s="332">
        <v>22000</v>
      </c>
      <c r="W844" s="332">
        <v>22000</v>
      </c>
      <c r="X844" s="98">
        <f>U844+V844+W844</f>
        <v>99000</v>
      </c>
      <c r="Y844" s="98">
        <f>X844/(S844/100)</f>
        <v>27.272727272727273</v>
      </c>
      <c r="AA844" s="332">
        <v>32000</v>
      </c>
      <c r="AB844" s="332">
        <v>32000</v>
      </c>
      <c r="AC844" s="332">
        <v>32000</v>
      </c>
      <c r="AD844" s="98">
        <f>AA844+AB844+AC844</f>
        <v>96000</v>
      </c>
      <c r="AE844" s="96" t="e">
        <f t="shared" si="1053"/>
        <v>#DIV/0!</v>
      </c>
      <c r="AG844" s="98">
        <f>X844+AD844</f>
        <v>195000</v>
      </c>
      <c r="AH844" s="98">
        <f>AG844/(S844/100)</f>
        <v>53.719008264462808</v>
      </c>
      <c r="AJ844" s="332">
        <v>33000</v>
      </c>
      <c r="AK844" s="332">
        <v>33000</v>
      </c>
      <c r="AL844" s="332">
        <v>33000</v>
      </c>
      <c r="AM844" s="98">
        <f>AJ844+AK844+AL844</f>
        <v>99000</v>
      </c>
      <c r="AN844" s="96" t="e">
        <f t="shared" si="1054"/>
        <v>#DIV/0!</v>
      </c>
      <c r="AP844" s="332">
        <v>25000</v>
      </c>
      <c r="AQ844" s="332">
        <v>25000</v>
      </c>
      <c r="AR844" s="332">
        <v>19000</v>
      </c>
      <c r="AS844" s="98">
        <f>AP844+AQ844+AR844</f>
        <v>69000</v>
      </c>
      <c r="AT844" s="96" t="e">
        <f t="shared" si="1055"/>
        <v>#DIV/0!</v>
      </c>
      <c r="AV844" s="98">
        <f>AM844+AS844</f>
        <v>168000</v>
      </c>
      <c r="AW844" s="98">
        <f>AV844/(S844/100)</f>
        <v>46.280991735537192</v>
      </c>
      <c r="AY844" s="98">
        <f>AG844+AV844</f>
        <v>363000</v>
      </c>
      <c r="AZ844" s="98">
        <f>AY844/(S844/100)</f>
        <v>100</v>
      </c>
      <c r="BB844" s="98">
        <f t="shared" si="1034"/>
        <v>0</v>
      </c>
      <c r="BC844" s="98">
        <f t="shared" si="1035"/>
        <v>0</v>
      </c>
      <c r="BD844" s="98">
        <f t="shared" si="1036"/>
        <v>363000</v>
      </c>
      <c r="BE844" s="483"/>
      <c r="BF844" s="90">
        <f t="shared" ref="BF844:BF907" si="1056">S844-AY844</f>
        <v>0</v>
      </c>
    </row>
    <row r="845" spans="1:58" ht="30" customHeight="1" thickBot="1" x14ac:dyDescent="0.25">
      <c r="A845" s="12"/>
      <c r="B845" s="3"/>
      <c r="C845" s="3"/>
      <c r="D845" s="8"/>
      <c r="E845" s="7"/>
      <c r="F845" s="3"/>
      <c r="G845" s="4"/>
      <c r="H845" s="5"/>
      <c r="I845" s="6"/>
      <c r="J845" s="24" t="s">
        <v>68</v>
      </c>
      <c r="K845" s="27"/>
      <c r="L845" s="142"/>
      <c r="M845" s="8"/>
      <c r="N845" s="31" t="s">
        <v>32</v>
      </c>
      <c r="O845" s="97">
        <v>413000</v>
      </c>
      <c r="P845" s="97">
        <f>SUM(P846:P847)</f>
        <v>0</v>
      </c>
      <c r="Q845" s="193">
        <f>SUM(Q846:Q847)</f>
        <v>0</v>
      </c>
      <c r="R845" s="194">
        <f>SUM(R846:R847)</f>
        <v>0</v>
      </c>
      <c r="S845" s="97">
        <f>SUM(S846:S847)</f>
        <v>644000</v>
      </c>
      <c r="T845" s="97"/>
      <c r="U845" s="97">
        <f>SUM(U846:U847)</f>
        <v>98000</v>
      </c>
      <c r="V845" s="97">
        <f>SUM(V846:V847)</f>
        <v>36000</v>
      </c>
      <c r="W845" s="97">
        <f>SUM(W846:W847)</f>
        <v>36000</v>
      </c>
      <c r="X845" s="97">
        <f t="shared" si="998"/>
        <v>170000</v>
      </c>
      <c r="Y845" s="97">
        <f t="shared" si="982"/>
        <v>26.397515527950311</v>
      </c>
      <c r="AA845" s="97">
        <f>SUM(AA846:AA847)</f>
        <v>65000</v>
      </c>
      <c r="AB845" s="97">
        <f>SUM(AB846:AB847)</f>
        <v>65000</v>
      </c>
      <c r="AC845" s="97">
        <f>SUM(AC846:AC847)</f>
        <v>65000</v>
      </c>
      <c r="AD845" s="97">
        <f t="shared" si="999"/>
        <v>195000</v>
      </c>
      <c r="AE845" s="96" t="e">
        <f t="shared" si="1053"/>
        <v>#DIV/0!</v>
      </c>
      <c r="AG845" s="97">
        <f t="shared" si="985"/>
        <v>365000</v>
      </c>
      <c r="AH845" s="97">
        <f t="shared" si="986"/>
        <v>56.677018633540371</v>
      </c>
      <c r="AJ845" s="97">
        <f>SUM(AJ846:AJ847)</f>
        <v>55000</v>
      </c>
      <c r="AK845" s="97">
        <f>SUM(AK846:AK847)</f>
        <v>55000</v>
      </c>
      <c r="AL845" s="97">
        <f>SUM(AL846:AL847)</f>
        <v>54000</v>
      </c>
      <c r="AM845" s="97">
        <f t="shared" si="1000"/>
        <v>164000</v>
      </c>
      <c r="AN845" s="96" t="e">
        <f t="shared" si="1054"/>
        <v>#DIV/0!</v>
      </c>
      <c r="AP845" s="97">
        <f>SUM(AP846:AP847)</f>
        <v>43000</v>
      </c>
      <c r="AQ845" s="97">
        <f>SUM(AQ846:AQ847)</f>
        <v>43000</v>
      </c>
      <c r="AR845" s="97">
        <f>SUM(AR846:AR847)</f>
        <v>29000</v>
      </c>
      <c r="AS845" s="97">
        <f t="shared" si="1001"/>
        <v>115000</v>
      </c>
      <c r="AT845" s="96" t="e">
        <f t="shared" si="1055"/>
        <v>#DIV/0!</v>
      </c>
      <c r="AV845" s="97">
        <f t="shared" si="1002"/>
        <v>279000</v>
      </c>
      <c r="AW845" s="97">
        <f t="shared" si="1003"/>
        <v>43.322981366459629</v>
      </c>
      <c r="AY845" s="97">
        <f t="shared" si="1004"/>
        <v>644000</v>
      </c>
      <c r="AZ845" s="97">
        <f t="shared" si="1005"/>
        <v>100</v>
      </c>
      <c r="BB845" s="44">
        <f t="shared" si="1034"/>
        <v>0</v>
      </c>
      <c r="BC845" s="97">
        <f t="shared" si="1035"/>
        <v>0</v>
      </c>
      <c r="BD845" s="97">
        <f t="shared" si="1036"/>
        <v>644000</v>
      </c>
      <c r="BE845" s="483"/>
      <c r="BF845" s="90">
        <f t="shared" si="1056"/>
        <v>0</v>
      </c>
    </row>
    <row r="846" spans="1:58" ht="30" customHeight="1" thickBot="1" x14ac:dyDescent="0.25">
      <c r="A846" s="12"/>
      <c r="B846" s="3"/>
      <c r="C846" s="3"/>
      <c r="D846" s="8"/>
      <c r="E846" s="7"/>
      <c r="F846" s="3"/>
      <c r="G846" s="4"/>
      <c r="H846" s="5"/>
      <c r="I846" s="6"/>
      <c r="J846" s="7"/>
      <c r="K846" s="59">
        <v>1</v>
      </c>
      <c r="L846" s="142"/>
      <c r="M846" s="8"/>
      <c r="N846" s="41" t="s">
        <v>31</v>
      </c>
      <c r="O846" s="98">
        <v>413000</v>
      </c>
      <c r="P846" s="98"/>
      <c r="Q846" s="98"/>
      <c r="R846" s="98"/>
      <c r="S846" s="332">
        <v>595000</v>
      </c>
      <c r="T846" s="98"/>
      <c r="U846" s="332">
        <v>90000</v>
      </c>
      <c r="V846" s="332">
        <v>33000</v>
      </c>
      <c r="W846" s="332">
        <v>33000</v>
      </c>
      <c r="X846" s="98">
        <f t="shared" ref="X846:X852" si="1057">U846+V846+W846</f>
        <v>156000</v>
      </c>
      <c r="Y846" s="98">
        <f t="shared" ref="Y846:Y852" si="1058">X846/(S846/100)</f>
        <v>26.218487394957982</v>
      </c>
      <c r="AA846" s="332">
        <v>60000</v>
      </c>
      <c r="AB846" s="332">
        <v>60000</v>
      </c>
      <c r="AC846" s="332">
        <v>60000</v>
      </c>
      <c r="AD846" s="98">
        <f t="shared" ref="AD846:AD852" si="1059">AA846+AB846+AC846</f>
        <v>180000</v>
      </c>
      <c r="AE846" s="96" t="e">
        <f t="shared" si="1053"/>
        <v>#DIV/0!</v>
      </c>
      <c r="AG846" s="98">
        <f t="shared" ref="AG846:AG852" si="1060">X846+AD846</f>
        <v>336000</v>
      </c>
      <c r="AH846" s="98">
        <f t="shared" ref="AH846:AH852" si="1061">AG846/(S846/100)</f>
        <v>56.470588235294116</v>
      </c>
      <c r="AJ846" s="332">
        <v>50000</v>
      </c>
      <c r="AK846" s="332">
        <v>50000</v>
      </c>
      <c r="AL846" s="332">
        <v>50000</v>
      </c>
      <c r="AM846" s="98">
        <f t="shared" ref="AM846:AM851" si="1062">AJ846+AK846+AL846</f>
        <v>150000</v>
      </c>
      <c r="AN846" s="96" t="e">
        <f t="shared" si="1054"/>
        <v>#DIV/0!</v>
      </c>
      <c r="AP846" s="332">
        <v>40000</v>
      </c>
      <c r="AQ846" s="332">
        <v>40000</v>
      </c>
      <c r="AR846" s="332">
        <v>29000</v>
      </c>
      <c r="AS846" s="98">
        <f t="shared" ref="AS846:AS852" si="1063">AP846+AQ846+AR846</f>
        <v>109000</v>
      </c>
      <c r="AT846" s="96" t="e">
        <f t="shared" si="1055"/>
        <v>#DIV/0!</v>
      </c>
      <c r="AV846" s="98">
        <f t="shared" ref="AV846:AV852" si="1064">AM846+AS846</f>
        <v>259000</v>
      </c>
      <c r="AW846" s="98">
        <f t="shared" ref="AW846:AW852" si="1065">AV846/(S846/100)</f>
        <v>43.529411764705884</v>
      </c>
      <c r="AY846" s="98">
        <f t="shared" ref="AY846:AY852" si="1066">AG846+AV846</f>
        <v>595000</v>
      </c>
      <c r="AZ846" s="98">
        <f t="shared" ref="AZ846:AZ852" si="1067">AY846/(S846/100)</f>
        <v>100</v>
      </c>
      <c r="BB846" s="98">
        <f t="shared" si="1034"/>
        <v>0</v>
      </c>
      <c r="BC846" s="98">
        <f t="shared" si="1035"/>
        <v>0</v>
      </c>
      <c r="BD846" s="98">
        <f t="shared" si="1036"/>
        <v>595000</v>
      </c>
      <c r="BE846" s="483"/>
      <c r="BF846" s="90">
        <f t="shared" si="1056"/>
        <v>0</v>
      </c>
    </row>
    <row r="847" spans="1:58" ht="30" customHeight="1" x14ac:dyDescent="0.2">
      <c r="A847" s="12"/>
      <c r="B847" s="3"/>
      <c r="C847" s="3"/>
      <c r="D847" s="8"/>
      <c r="E847" s="7"/>
      <c r="F847" s="3"/>
      <c r="G847" s="4"/>
      <c r="H847" s="5"/>
      <c r="I847" s="6"/>
      <c r="J847" s="7"/>
      <c r="K847" s="59">
        <v>4</v>
      </c>
      <c r="L847" s="142"/>
      <c r="M847" s="8"/>
      <c r="N847" s="41" t="s">
        <v>67</v>
      </c>
      <c r="O847" s="98">
        <v>0</v>
      </c>
      <c r="P847" s="98"/>
      <c r="Q847" s="98"/>
      <c r="R847" s="98"/>
      <c r="S847" s="332">
        <v>49000</v>
      </c>
      <c r="T847" s="98"/>
      <c r="U847" s="332">
        <v>8000</v>
      </c>
      <c r="V847" s="332">
        <v>3000</v>
      </c>
      <c r="W847" s="332">
        <v>3000</v>
      </c>
      <c r="X847" s="98">
        <f t="shared" si="1057"/>
        <v>14000</v>
      </c>
      <c r="Y847" s="98">
        <f t="shared" si="1058"/>
        <v>28.571428571428573</v>
      </c>
      <c r="AA847" s="332">
        <v>5000</v>
      </c>
      <c r="AB847" s="332">
        <v>5000</v>
      </c>
      <c r="AC847" s="332">
        <v>5000</v>
      </c>
      <c r="AD847" s="98">
        <f t="shared" si="1059"/>
        <v>15000</v>
      </c>
      <c r="AE847" s="96" t="e">
        <f t="shared" si="1053"/>
        <v>#DIV/0!</v>
      </c>
      <c r="AG847" s="98">
        <f t="shared" si="1060"/>
        <v>29000</v>
      </c>
      <c r="AH847" s="98">
        <f t="shared" si="1061"/>
        <v>59.183673469387756</v>
      </c>
      <c r="AJ847" s="332">
        <v>5000</v>
      </c>
      <c r="AK847" s="332">
        <v>5000</v>
      </c>
      <c r="AL847" s="332">
        <v>4000</v>
      </c>
      <c r="AM847" s="98">
        <f t="shared" si="1062"/>
        <v>14000</v>
      </c>
      <c r="AN847" s="96" t="e">
        <f t="shared" si="1054"/>
        <v>#DIV/0!</v>
      </c>
      <c r="AP847" s="332">
        <v>3000</v>
      </c>
      <c r="AQ847" s="332">
        <v>3000</v>
      </c>
      <c r="AR847" s="332">
        <v>0</v>
      </c>
      <c r="AS847" s="98">
        <f t="shared" si="1063"/>
        <v>6000</v>
      </c>
      <c r="AT847" s="96" t="e">
        <f t="shared" si="1055"/>
        <v>#DIV/0!</v>
      </c>
      <c r="AV847" s="98">
        <f t="shared" si="1064"/>
        <v>20000</v>
      </c>
      <c r="AW847" s="98">
        <f t="shared" si="1065"/>
        <v>40.816326530612244</v>
      </c>
      <c r="AY847" s="98">
        <f t="shared" si="1066"/>
        <v>49000</v>
      </c>
      <c r="AZ847" s="98">
        <f t="shared" si="1067"/>
        <v>100</v>
      </c>
      <c r="BB847" s="98">
        <f t="shared" si="1034"/>
        <v>0</v>
      </c>
      <c r="BC847" s="98">
        <f t="shared" si="1035"/>
        <v>0</v>
      </c>
      <c r="BD847" s="98">
        <f t="shared" si="1036"/>
        <v>49000</v>
      </c>
      <c r="BE847" s="483"/>
      <c r="BF847" s="90">
        <f t="shared" si="1056"/>
        <v>0</v>
      </c>
    </row>
    <row r="848" spans="1:58" s="185" customFormat="1" ht="30" customHeight="1" x14ac:dyDescent="0.2">
      <c r="A848" s="12"/>
      <c r="B848" s="3"/>
      <c r="C848" s="3"/>
      <c r="D848" s="8"/>
      <c r="E848" s="7"/>
      <c r="F848" s="3"/>
      <c r="G848" s="4"/>
      <c r="H848" s="5"/>
      <c r="I848" s="6"/>
      <c r="J848" s="24" t="s">
        <v>69</v>
      </c>
      <c r="K848" s="27"/>
      <c r="L848" s="142"/>
      <c r="M848" s="8"/>
      <c r="N848" s="31" t="s">
        <v>16</v>
      </c>
      <c r="O848" s="44">
        <v>7000</v>
      </c>
      <c r="P848" s="97">
        <f>P849+P850+P851+P852</f>
        <v>0</v>
      </c>
      <c r="Q848" s="193">
        <f>Q849+Q850+Q851+Q852</f>
        <v>0</v>
      </c>
      <c r="R848" s="194">
        <f>R849+R850+R851+R852</f>
        <v>0</v>
      </c>
      <c r="S848" s="97">
        <f>S849+S850+S851+S852</f>
        <v>7000</v>
      </c>
      <c r="T848" s="97"/>
      <c r="U848" s="97">
        <f>U849+U850+U851+U852</f>
        <v>4000</v>
      </c>
      <c r="V848" s="97">
        <f>V849+V850+V851+V852</f>
        <v>0</v>
      </c>
      <c r="W848" s="97">
        <f>W849+W850+W851+W852</f>
        <v>1000</v>
      </c>
      <c r="X848" s="97">
        <f t="shared" si="1057"/>
        <v>5000</v>
      </c>
      <c r="Y848" s="97">
        <f t="shared" si="1058"/>
        <v>71.428571428571431</v>
      </c>
      <c r="Z848" s="90"/>
      <c r="AA848" s="97">
        <f>AA849+AA850+AA851+AA852</f>
        <v>0</v>
      </c>
      <c r="AB848" s="97">
        <f>AB849+AB850+AB851+AB852</f>
        <v>0</v>
      </c>
      <c r="AC848" s="97">
        <f>AC849+AC850+AC851+AC852</f>
        <v>1000</v>
      </c>
      <c r="AD848" s="97">
        <f t="shared" si="1059"/>
        <v>1000</v>
      </c>
      <c r="AE848" s="97">
        <f>AD848/(S848/100)</f>
        <v>14.285714285714286</v>
      </c>
      <c r="AF848" s="90"/>
      <c r="AG848" s="97">
        <f t="shared" si="1060"/>
        <v>6000</v>
      </c>
      <c r="AH848" s="97">
        <f t="shared" si="1061"/>
        <v>85.714285714285708</v>
      </c>
      <c r="AI848" s="90"/>
      <c r="AJ848" s="97">
        <f>AJ849+AJ850+AJ851+AJ852</f>
        <v>1000</v>
      </c>
      <c r="AK848" s="97">
        <f>AK849+AK850+AK851+AK852</f>
        <v>0</v>
      </c>
      <c r="AL848" s="97">
        <f>AL849+AL850+AL851+AL852</f>
        <v>0</v>
      </c>
      <c r="AM848" s="97">
        <f t="shared" si="1062"/>
        <v>1000</v>
      </c>
      <c r="AN848" s="97">
        <f>AM848/(S848/100)</f>
        <v>14.285714285714286</v>
      </c>
      <c r="AO848" s="90"/>
      <c r="AP848" s="97">
        <f>AP849+AP850+AP851+AP852</f>
        <v>0</v>
      </c>
      <c r="AQ848" s="97">
        <f>AQ849+AQ850+AQ851+AQ852</f>
        <v>0</v>
      </c>
      <c r="AR848" s="97">
        <f>AR849+AR850+AR851+AR852</f>
        <v>0</v>
      </c>
      <c r="AS848" s="97">
        <f t="shared" si="1063"/>
        <v>0</v>
      </c>
      <c r="AT848" s="97">
        <f>AS848/(S848/100)</f>
        <v>0</v>
      </c>
      <c r="AU848" s="184"/>
      <c r="AV848" s="97">
        <f t="shared" si="1064"/>
        <v>1000</v>
      </c>
      <c r="AW848" s="97">
        <f t="shared" si="1065"/>
        <v>14.285714285714286</v>
      </c>
      <c r="AX848" s="184"/>
      <c r="AY848" s="97">
        <f t="shared" si="1066"/>
        <v>7000</v>
      </c>
      <c r="AZ848" s="97">
        <f t="shared" si="1067"/>
        <v>100</v>
      </c>
      <c r="BA848" s="184"/>
      <c r="BB848" s="44">
        <f t="shared" si="1034"/>
        <v>0</v>
      </c>
      <c r="BC848" s="97">
        <f t="shared" si="1035"/>
        <v>0</v>
      </c>
      <c r="BD848" s="97">
        <f t="shared" si="1036"/>
        <v>7000</v>
      </c>
      <c r="BE848" s="483"/>
      <c r="BF848" s="90">
        <f t="shared" si="1056"/>
        <v>0</v>
      </c>
    </row>
    <row r="849" spans="1:58" ht="30" customHeight="1" x14ac:dyDescent="0.2">
      <c r="A849" s="12"/>
      <c r="B849" s="3"/>
      <c r="C849" s="3"/>
      <c r="D849" s="8"/>
      <c r="E849" s="7"/>
      <c r="F849" s="3"/>
      <c r="G849" s="4"/>
      <c r="H849" s="5"/>
      <c r="I849" s="6"/>
      <c r="J849" s="7"/>
      <c r="K849" s="59">
        <v>2</v>
      </c>
      <c r="L849" s="142"/>
      <c r="M849" s="8"/>
      <c r="N849" s="41" t="s">
        <v>17</v>
      </c>
      <c r="O849" s="45">
        <v>2000</v>
      </c>
      <c r="P849" s="98"/>
      <c r="Q849" s="98"/>
      <c r="R849" s="98"/>
      <c r="S849" s="332">
        <v>2000</v>
      </c>
      <c r="T849" s="98"/>
      <c r="U849" s="332">
        <v>1000</v>
      </c>
      <c r="V849" s="332">
        <v>0</v>
      </c>
      <c r="W849" s="332">
        <v>1000</v>
      </c>
      <c r="X849" s="98">
        <f t="shared" si="1057"/>
        <v>2000</v>
      </c>
      <c r="Y849" s="98">
        <f t="shared" si="1058"/>
        <v>100</v>
      </c>
      <c r="AA849" s="332">
        <v>0</v>
      </c>
      <c r="AB849" s="332"/>
      <c r="AC849" s="332"/>
      <c r="AD849" s="98">
        <f t="shared" si="1059"/>
        <v>0</v>
      </c>
      <c r="AE849" s="98">
        <f>AD849/(S849/100)</f>
        <v>0</v>
      </c>
      <c r="AG849" s="98">
        <f t="shared" si="1060"/>
        <v>2000</v>
      </c>
      <c r="AH849" s="98">
        <f t="shared" si="1061"/>
        <v>100</v>
      </c>
      <c r="AJ849" s="332"/>
      <c r="AK849" s="332"/>
      <c r="AL849" s="332"/>
      <c r="AM849" s="98">
        <f t="shared" si="1062"/>
        <v>0</v>
      </c>
      <c r="AN849" s="98">
        <f>AM849/(S849/100)</f>
        <v>0</v>
      </c>
      <c r="AP849" s="98"/>
      <c r="AQ849" s="98"/>
      <c r="AR849" s="98"/>
      <c r="AS849" s="98">
        <f t="shared" si="1063"/>
        <v>0</v>
      </c>
      <c r="AT849" s="98">
        <f>AS849/(S849/100)</f>
        <v>0</v>
      </c>
      <c r="AV849" s="98">
        <f t="shared" si="1064"/>
        <v>0</v>
      </c>
      <c r="AW849" s="98">
        <f t="shared" si="1065"/>
        <v>0</v>
      </c>
      <c r="AY849" s="98">
        <f t="shared" si="1066"/>
        <v>2000</v>
      </c>
      <c r="AZ849" s="98">
        <f t="shared" si="1067"/>
        <v>100</v>
      </c>
      <c r="BB849" s="98">
        <f t="shared" si="1034"/>
        <v>0</v>
      </c>
      <c r="BC849" s="98">
        <f t="shared" si="1035"/>
        <v>0</v>
      </c>
      <c r="BD849" s="98">
        <f t="shared" si="1036"/>
        <v>2000</v>
      </c>
      <c r="BE849" s="483"/>
      <c r="BF849" s="90">
        <f t="shared" si="1056"/>
        <v>0</v>
      </c>
    </row>
    <row r="850" spans="1:58" ht="30" customHeight="1" x14ac:dyDescent="0.2">
      <c r="A850" s="12"/>
      <c r="B850" s="3"/>
      <c r="C850" s="3"/>
      <c r="D850" s="8"/>
      <c r="E850" s="7"/>
      <c r="F850" s="3"/>
      <c r="G850" s="4"/>
      <c r="H850" s="5"/>
      <c r="I850" s="6"/>
      <c r="J850" s="7"/>
      <c r="K850" s="59">
        <v>3</v>
      </c>
      <c r="L850" s="142"/>
      <c r="M850" s="8"/>
      <c r="N850" s="41" t="s">
        <v>18</v>
      </c>
      <c r="O850" s="45">
        <v>2000</v>
      </c>
      <c r="P850" s="98"/>
      <c r="Q850" s="98"/>
      <c r="R850" s="98"/>
      <c r="S850" s="332">
        <v>3000</v>
      </c>
      <c r="T850" s="301"/>
      <c r="U850" s="332">
        <v>1000</v>
      </c>
      <c r="V850" s="332">
        <v>0</v>
      </c>
      <c r="W850" s="332">
        <v>0</v>
      </c>
      <c r="X850" s="332">
        <f t="shared" si="1057"/>
        <v>1000</v>
      </c>
      <c r="Y850" s="332">
        <f t="shared" si="1058"/>
        <v>33.333333333333336</v>
      </c>
      <c r="Z850" s="333"/>
      <c r="AA850" s="332">
        <v>0</v>
      </c>
      <c r="AB850" s="332">
        <v>0</v>
      </c>
      <c r="AC850" s="332">
        <v>1000</v>
      </c>
      <c r="AD850" s="332">
        <f t="shared" si="1059"/>
        <v>1000</v>
      </c>
      <c r="AE850" s="332">
        <f>AD850/(S850/100)</f>
        <v>33.333333333333336</v>
      </c>
      <c r="AF850" s="333"/>
      <c r="AG850" s="332">
        <f t="shared" si="1060"/>
        <v>2000</v>
      </c>
      <c r="AH850" s="332">
        <f t="shared" si="1061"/>
        <v>66.666666666666671</v>
      </c>
      <c r="AI850" s="333"/>
      <c r="AJ850" s="332">
        <v>1000</v>
      </c>
      <c r="AK850" s="332">
        <v>0</v>
      </c>
      <c r="AL850" s="332">
        <v>0</v>
      </c>
      <c r="AM850" s="332">
        <f t="shared" si="1062"/>
        <v>1000</v>
      </c>
      <c r="AN850" s="332">
        <f>AM850/(S850/100)</f>
        <v>33.333333333333336</v>
      </c>
      <c r="AO850" s="333"/>
      <c r="AP850" s="517"/>
      <c r="AQ850" s="517"/>
      <c r="AR850" s="517"/>
      <c r="AS850" s="332">
        <f t="shared" si="1063"/>
        <v>0</v>
      </c>
      <c r="AT850" s="332">
        <f>AS850/(S850/100)</f>
        <v>0</v>
      </c>
      <c r="AU850" s="333"/>
      <c r="AV850" s="332">
        <f t="shared" si="1064"/>
        <v>1000</v>
      </c>
      <c r="AW850" s="332">
        <f t="shared" si="1065"/>
        <v>33.333333333333336</v>
      </c>
      <c r="AX850" s="333"/>
      <c r="AY850" s="332">
        <f t="shared" si="1066"/>
        <v>3000</v>
      </c>
      <c r="AZ850" s="332">
        <f t="shared" si="1067"/>
        <v>100</v>
      </c>
      <c r="BA850" s="333"/>
      <c r="BB850" s="332">
        <f t="shared" si="1034"/>
        <v>0</v>
      </c>
      <c r="BC850" s="332">
        <f t="shared" si="1035"/>
        <v>0</v>
      </c>
      <c r="BD850" s="332">
        <f t="shared" si="1036"/>
        <v>3000</v>
      </c>
      <c r="BE850" s="483"/>
      <c r="BF850" s="90">
        <f t="shared" si="1056"/>
        <v>0</v>
      </c>
    </row>
    <row r="851" spans="1:58" ht="30" customHeight="1" x14ac:dyDescent="0.2">
      <c r="A851" s="12"/>
      <c r="B851" s="3"/>
      <c r="C851" s="3"/>
      <c r="D851" s="8"/>
      <c r="E851" s="7"/>
      <c r="F851" s="3"/>
      <c r="G851" s="4"/>
      <c r="H851" s="5"/>
      <c r="I851" s="6"/>
      <c r="J851" s="7"/>
      <c r="K851" s="59">
        <v>5</v>
      </c>
      <c r="L851" s="142"/>
      <c r="M851" s="8"/>
      <c r="N851" s="41" t="s">
        <v>19</v>
      </c>
      <c r="O851" s="45">
        <v>1000</v>
      </c>
      <c r="P851" s="98"/>
      <c r="Q851" s="98"/>
      <c r="R851" s="98"/>
      <c r="S851" s="332">
        <v>1000</v>
      </c>
      <c r="T851" s="301"/>
      <c r="U851" s="332">
        <v>1000</v>
      </c>
      <c r="V851" s="332">
        <v>0</v>
      </c>
      <c r="W851" s="332">
        <v>0</v>
      </c>
      <c r="X851" s="332">
        <f t="shared" si="1057"/>
        <v>1000</v>
      </c>
      <c r="Y851" s="332">
        <f t="shared" si="1058"/>
        <v>100</v>
      </c>
      <c r="Z851" s="333"/>
      <c r="AA851" s="332"/>
      <c r="AB851" s="332"/>
      <c r="AC851" s="332"/>
      <c r="AD851" s="332">
        <f t="shared" si="1059"/>
        <v>0</v>
      </c>
      <c r="AE851" s="332">
        <f>AD851/(S851/100)</f>
        <v>0</v>
      </c>
      <c r="AF851" s="333"/>
      <c r="AG851" s="332">
        <f t="shared" si="1060"/>
        <v>1000</v>
      </c>
      <c r="AH851" s="332">
        <f t="shared" si="1061"/>
        <v>100</v>
      </c>
      <c r="AI851" s="333"/>
      <c r="AJ851" s="332"/>
      <c r="AK851" s="332"/>
      <c r="AL851" s="332"/>
      <c r="AM851" s="332">
        <f t="shared" si="1062"/>
        <v>0</v>
      </c>
      <c r="AN851" s="332">
        <f>AM851/(S851/100)</f>
        <v>0</v>
      </c>
      <c r="AO851" s="333"/>
      <c r="AP851" s="517"/>
      <c r="AQ851" s="517"/>
      <c r="AR851" s="517"/>
      <c r="AS851" s="332">
        <f t="shared" si="1063"/>
        <v>0</v>
      </c>
      <c r="AT851" s="332">
        <f>AS851/(S851/100)</f>
        <v>0</v>
      </c>
      <c r="AU851" s="333"/>
      <c r="AV851" s="332">
        <f t="shared" si="1064"/>
        <v>0</v>
      </c>
      <c r="AW851" s="332">
        <f t="shared" si="1065"/>
        <v>0</v>
      </c>
      <c r="AX851" s="333"/>
      <c r="AY851" s="332">
        <f t="shared" si="1066"/>
        <v>1000</v>
      </c>
      <c r="AZ851" s="332">
        <f t="shared" si="1067"/>
        <v>100</v>
      </c>
      <c r="BA851" s="333"/>
      <c r="BB851" s="332">
        <f t="shared" si="1034"/>
        <v>0</v>
      </c>
      <c r="BC851" s="332">
        <f t="shared" si="1035"/>
        <v>0</v>
      </c>
      <c r="BD851" s="332">
        <f t="shared" si="1036"/>
        <v>1000</v>
      </c>
      <c r="BE851" s="483"/>
      <c r="BF851" s="90">
        <f t="shared" si="1056"/>
        <v>0</v>
      </c>
    </row>
    <row r="852" spans="1:58" ht="30" customHeight="1" x14ac:dyDescent="0.2">
      <c r="A852" s="12"/>
      <c r="B852" s="3"/>
      <c r="C852" s="3"/>
      <c r="D852" s="8"/>
      <c r="E852" s="7"/>
      <c r="F852" s="3"/>
      <c r="G852" s="4"/>
      <c r="H852" s="5"/>
      <c r="I852" s="6"/>
      <c r="J852" s="7"/>
      <c r="K852" s="59">
        <v>7</v>
      </c>
      <c r="L852" s="142"/>
      <c r="M852" s="8"/>
      <c r="N852" s="41" t="s">
        <v>110</v>
      </c>
      <c r="O852" s="45">
        <v>2000</v>
      </c>
      <c r="P852" s="98"/>
      <c r="Q852" s="98"/>
      <c r="R852" s="98"/>
      <c r="S852" s="332">
        <v>1000</v>
      </c>
      <c r="T852" s="98"/>
      <c r="U852" s="332">
        <v>1000</v>
      </c>
      <c r="V852" s="332">
        <v>0</v>
      </c>
      <c r="W852" s="332">
        <v>0</v>
      </c>
      <c r="X852" s="98">
        <f t="shared" si="1057"/>
        <v>1000</v>
      </c>
      <c r="Y852" s="98">
        <f t="shared" si="1058"/>
        <v>100</v>
      </c>
      <c r="AA852" s="332"/>
      <c r="AB852" s="332"/>
      <c r="AC852" s="332"/>
      <c r="AD852" s="98">
        <f t="shared" si="1059"/>
        <v>0</v>
      </c>
      <c r="AE852" s="98">
        <f>AD852/(S852/100)</f>
        <v>0</v>
      </c>
      <c r="AG852" s="98">
        <f t="shared" si="1060"/>
        <v>1000</v>
      </c>
      <c r="AH852" s="98">
        <f t="shared" si="1061"/>
        <v>100</v>
      </c>
      <c r="AJ852" s="332"/>
      <c r="AK852" s="332"/>
      <c r="AL852" s="332"/>
      <c r="AM852" s="98">
        <f>AJ852+AK852+AL852</f>
        <v>0</v>
      </c>
      <c r="AN852" s="98">
        <f>AM852/(S852/100)</f>
        <v>0</v>
      </c>
      <c r="AP852" s="98"/>
      <c r="AQ852" s="98"/>
      <c r="AR852" s="98"/>
      <c r="AS852" s="98">
        <f t="shared" si="1063"/>
        <v>0</v>
      </c>
      <c r="AT852" s="98">
        <f>AS852/(S852/100)</f>
        <v>0</v>
      </c>
      <c r="AV852" s="98">
        <f t="shared" si="1064"/>
        <v>0</v>
      </c>
      <c r="AW852" s="98">
        <f t="shared" si="1065"/>
        <v>0</v>
      </c>
      <c r="AY852" s="98">
        <f t="shared" si="1066"/>
        <v>1000</v>
      </c>
      <c r="AZ852" s="98">
        <f t="shared" si="1067"/>
        <v>100</v>
      </c>
      <c r="BB852" s="98">
        <f t="shared" si="1034"/>
        <v>0</v>
      </c>
      <c r="BC852" s="98">
        <f t="shared" si="1035"/>
        <v>0</v>
      </c>
      <c r="BD852" s="98">
        <f t="shared" si="1036"/>
        <v>1000</v>
      </c>
      <c r="BE852" s="483"/>
      <c r="BF852" s="90">
        <f t="shared" si="1056"/>
        <v>0</v>
      </c>
    </row>
    <row r="853" spans="1:58" ht="30" customHeight="1" x14ac:dyDescent="0.2">
      <c r="A853" s="12"/>
      <c r="B853" s="3"/>
      <c r="C853" s="3"/>
      <c r="D853" s="8"/>
      <c r="E853" s="7"/>
      <c r="F853" s="3"/>
      <c r="G853" s="21"/>
      <c r="H853" s="84" t="s">
        <v>69</v>
      </c>
      <c r="I853" s="126"/>
      <c r="J853" s="114"/>
      <c r="K853" s="172"/>
      <c r="L853" s="148"/>
      <c r="M853" s="115"/>
      <c r="N853" s="85" t="s">
        <v>102</v>
      </c>
      <c r="O853" s="86">
        <v>3616000</v>
      </c>
      <c r="P853" s="105">
        <f t="shared" ref="P853:S855" si="1068">P854</f>
        <v>0</v>
      </c>
      <c r="Q853" s="302">
        <f t="shared" si="1068"/>
        <v>0</v>
      </c>
      <c r="R853" s="303">
        <f t="shared" si="1068"/>
        <v>0</v>
      </c>
      <c r="S853" s="105">
        <f t="shared" si="1068"/>
        <v>4600000</v>
      </c>
      <c r="T853" s="105"/>
      <c r="U853" s="105">
        <f t="shared" ref="U853:V855" si="1069">U854</f>
        <v>368000</v>
      </c>
      <c r="V853" s="105">
        <f t="shared" si="1069"/>
        <v>161000</v>
      </c>
      <c r="W853" s="105">
        <f>W1494+W854+W1184+W1240+W1438</f>
        <v>161000</v>
      </c>
      <c r="X853" s="105">
        <f t="shared" ref="X853:X916" si="1070">U853+V853+W853</f>
        <v>690000</v>
      </c>
      <c r="Y853" s="105">
        <f t="shared" ref="Y853:Y916" si="1071">X853/(S853/100)</f>
        <v>15</v>
      </c>
      <c r="AA853" s="105">
        <f t="shared" ref="AA853:AB855" si="1072">AA854</f>
        <v>384000</v>
      </c>
      <c r="AB853" s="105">
        <f t="shared" si="1072"/>
        <v>384000</v>
      </c>
      <c r="AC853" s="105">
        <f>AC1494+AC854+AC1184+AC1240+AC1438</f>
        <v>384000</v>
      </c>
      <c r="AD853" s="105">
        <f t="shared" ref="AD853:AD916" si="1073">AA853+AB853+AC853</f>
        <v>1152000</v>
      </c>
      <c r="AE853" s="105">
        <f t="shared" ref="AE853:AE915" si="1074">AD853/(S853/100)</f>
        <v>25.043478260869566</v>
      </c>
      <c r="AG853" s="105">
        <f t="shared" ref="AG853:AG916" si="1075">X853+AD853</f>
        <v>1842000</v>
      </c>
      <c r="AH853" s="105">
        <f t="shared" ref="AH853:AH916" si="1076">AG853/(S853/100)</f>
        <v>40.043478260869563</v>
      </c>
      <c r="AJ853" s="105">
        <f t="shared" ref="AJ853:AK855" si="1077">AJ854</f>
        <v>506000</v>
      </c>
      <c r="AK853" s="105">
        <f t="shared" si="1077"/>
        <v>506000</v>
      </c>
      <c r="AL853" s="105">
        <f>AL1494+AL854+AL1184+AL1240+AL1438</f>
        <v>506000</v>
      </c>
      <c r="AM853" s="105">
        <f t="shared" ref="AM853:AM916" si="1078">AJ853+AK853+AL853</f>
        <v>1518000</v>
      </c>
      <c r="AN853" s="105">
        <f t="shared" ref="AN853:AN915" si="1079">AM853/(S853/100)</f>
        <v>33</v>
      </c>
      <c r="AP853" s="105">
        <f t="shared" ref="AP853:AQ855" si="1080">AP854</f>
        <v>414000</v>
      </c>
      <c r="AQ853" s="105">
        <f t="shared" si="1080"/>
        <v>414000</v>
      </c>
      <c r="AR853" s="105">
        <f>AR1494+AR854+AR1184+AR1240+AR1438</f>
        <v>412000</v>
      </c>
      <c r="AS853" s="105">
        <f t="shared" ref="AS853:AS916" si="1081">AP853+AQ853+AR853</f>
        <v>1240000</v>
      </c>
      <c r="AT853" s="105">
        <f t="shared" ref="AT853:AT915" si="1082">AS853/(S853/100)</f>
        <v>26.956521739130434</v>
      </c>
      <c r="AV853" s="105">
        <f t="shared" ref="AV853:AV916" si="1083">AM853+AS853</f>
        <v>2758000</v>
      </c>
      <c r="AW853" s="105">
        <f t="shared" ref="AW853:AW916" si="1084">AV853/(S853/100)</f>
        <v>59.956521739130437</v>
      </c>
      <c r="AY853" s="105">
        <f t="shared" ref="AY853:AY916" si="1085">AG853+AV853</f>
        <v>4600000</v>
      </c>
      <c r="AZ853" s="105">
        <f t="shared" ref="AZ853:AZ916" si="1086">AY853/(S853/100)</f>
        <v>100</v>
      </c>
      <c r="BB853" s="86">
        <f t="shared" si="1034"/>
        <v>0</v>
      </c>
      <c r="BC853" s="105">
        <f t="shared" si="1035"/>
        <v>0</v>
      </c>
      <c r="BD853" s="105">
        <f t="shared" si="1036"/>
        <v>4600000</v>
      </c>
      <c r="BE853" s="483"/>
      <c r="BF853" s="90">
        <f t="shared" si="1056"/>
        <v>0</v>
      </c>
    </row>
    <row r="854" spans="1:58" ht="30" customHeight="1" x14ac:dyDescent="0.2">
      <c r="A854" s="12"/>
      <c r="B854" s="3"/>
      <c r="C854" s="3"/>
      <c r="D854" s="8"/>
      <c r="E854" s="7"/>
      <c r="F854" s="3"/>
      <c r="G854" s="4"/>
      <c r="H854" s="5"/>
      <c r="I854" s="23">
        <v>2</v>
      </c>
      <c r="J854" s="7"/>
      <c r="K854" s="27"/>
      <c r="L854" s="142"/>
      <c r="M854" s="8"/>
      <c r="N854" s="30" t="s">
        <v>126</v>
      </c>
      <c r="O854" s="46">
        <v>3616000</v>
      </c>
      <c r="P854" s="46">
        <f t="shared" si="1068"/>
        <v>0</v>
      </c>
      <c r="Q854" s="46">
        <f t="shared" si="1068"/>
        <v>0</v>
      </c>
      <c r="R854" s="46">
        <f t="shared" si="1068"/>
        <v>0</v>
      </c>
      <c r="S854" s="46">
        <f t="shared" si="1068"/>
        <v>4600000</v>
      </c>
      <c r="T854" s="46"/>
      <c r="U854" s="46">
        <f t="shared" si="1069"/>
        <v>368000</v>
      </c>
      <c r="V854" s="46">
        <f t="shared" si="1069"/>
        <v>161000</v>
      </c>
      <c r="W854" s="46">
        <f>W1495+W855+W1185+W1241+W1439</f>
        <v>161000</v>
      </c>
      <c r="X854" s="46">
        <f t="shared" si="1070"/>
        <v>690000</v>
      </c>
      <c r="Y854" s="46">
        <f t="shared" si="1071"/>
        <v>15</v>
      </c>
      <c r="AA854" s="46">
        <f t="shared" si="1072"/>
        <v>384000</v>
      </c>
      <c r="AB854" s="46">
        <f t="shared" si="1072"/>
        <v>384000</v>
      </c>
      <c r="AC854" s="46">
        <f>AC1495+AC855+AC1185+AC1241+AC1439</f>
        <v>384000</v>
      </c>
      <c r="AD854" s="46">
        <f t="shared" si="1073"/>
        <v>1152000</v>
      </c>
      <c r="AE854" s="46">
        <f t="shared" si="1074"/>
        <v>25.043478260869566</v>
      </c>
      <c r="AG854" s="46">
        <f t="shared" si="1075"/>
        <v>1842000</v>
      </c>
      <c r="AH854" s="46">
        <f t="shared" si="1076"/>
        <v>40.043478260869563</v>
      </c>
      <c r="AJ854" s="46">
        <f t="shared" si="1077"/>
        <v>506000</v>
      </c>
      <c r="AK854" s="46">
        <f t="shared" si="1077"/>
        <v>506000</v>
      </c>
      <c r="AL854" s="46">
        <f>AL1495+AL855+AL1185+AL1241+AL1439</f>
        <v>506000</v>
      </c>
      <c r="AM854" s="46">
        <f t="shared" si="1078"/>
        <v>1518000</v>
      </c>
      <c r="AN854" s="46">
        <f t="shared" si="1079"/>
        <v>33</v>
      </c>
      <c r="AP854" s="46">
        <f t="shared" si="1080"/>
        <v>414000</v>
      </c>
      <c r="AQ854" s="46">
        <f t="shared" si="1080"/>
        <v>414000</v>
      </c>
      <c r="AR854" s="46">
        <f>AR1495+AR855+AR1185+AR1241+AR1439</f>
        <v>412000</v>
      </c>
      <c r="AS854" s="46">
        <f t="shared" si="1081"/>
        <v>1240000</v>
      </c>
      <c r="AT854" s="46">
        <f t="shared" si="1082"/>
        <v>26.956521739130434</v>
      </c>
      <c r="AV854" s="46">
        <f t="shared" si="1083"/>
        <v>2758000</v>
      </c>
      <c r="AW854" s="46">
        <f t="shared" si="1084"/>
        <v>59.956521739130437</v>
      </c>
      <c r="AY854" s="46">
        <f t="shared" si="1085"/>
        <v>4600000</v>
      </c>
      <c r="AZ854" s="46">
        <f t="shared" si="1086"/>
        <v>100</v>
      </c>
      <c r="BB854" s="46">
        <f t="shared" si="1034"/>
        <v>0</v>
      </c>
      <c r="BC854" s="46">
        <f t="shared" si="1035"/>
        <v>0</v>
      </c>
      <c r="BD854" s="46">
        <f t="shared" si="1036"/>
        <v>4600000</v>
      </c>
      <c r="BE854" s="483"/>
      <c r="BF854" s="90">
        <f t="shared" si="1056"/>
        <v>0</v>
      </c>
    </row>
    <row r="855" spans="1:58" ht="30" customHeight="1" x14ac:dyDescent="0.2">
      <c r="A855" s="12"/>
      <c r="B855" s="3"/>
      <c r="C855" s="3"/>
      <c r="D855" s="8"/>
      <c r="E855" s="7"/>
      <c r="F855" s="3"/>
      <c r="G855" s="4"/>
      <c r="H855" s="5"/>
      <c r="I855" s="6"/>
      <c r="J855" s="24" t="s">
        <v>69</v>
      </c>
      <c r="K855" s="27"/>
      <c r="L855" s="142"/>
      <c r="M855" s="8"/>
      <c r="N855" s="31" t="s">
        <v>16</v>
      </c>
      <c r="O855" s="44">
        <v>3616000</v>
      </c>
      <c r="P855" s="97">
        <f t="shared" si="1068"/>
        <v>0</v>
      </c>
      <c r="Q855" s="97">
        <f t="shared" si="1068"/>
        <v>0</v>
      </c>
      <c r="R855" s="97">
        <f t="shared" si="1068"/>
        <v>0</v>
      </c>
      <c r="S855" s="97">
        <f t="shared" si="1068"/>
        <v>4600000</v>
      </c>
      <c r="T855" s="97"/>
      <c r="U855" s="97">
        <f t="shared" si="1069"/>
        <v>368000</v>
      </c>
      <c r="V855" s="97">
        <f t="shared" si="1069"/>
        <v>161000</v>
      </c>
      <c r="W855" s="97">
        <f>W1404+W856+W1094+W1150+W1348</f>
        <v>161000</v>
      </c>
      <c r="X855" s="97">
        <f t="shared" si="1070"/>
        <v>690000</v>
      </c>
      <c r="Y855" s="97">
        <f t="shared" si="1071"/>
        <v>15</v>
      </c>
      <c r="AA855" s="97">
        <f t="shared" si="1072"/>
        <v>384000</v>
      </c>
      <c r="AB855" s="97">
        <f t="shared" si="1072"/>
        <v>384000</v>
      </c>
      <c r="AC855" s="97">
        <f>AC1404+AC856+AC1094+AC1150+AC1348</f>
        <v>384000</v>
      </c>
      <c r="AD855" s="97">
        <f t="shared" si="1073"/>
        <v>1152000</v>
      </c>
      <c r="AE855" s="97">
        <f t="shared" si="1074"/>
        <v>25.043478260869566</v>
      </c>
      <c r="AG855" s="97">
        <f t="shared" si="1075"/>
        <v>1842000</v>
      </c>
      <c r="AH855" s="97">
        <f t="shared" si="1076"/>
        <v>40.043478260869563</v>
      </c>
      <c r="AJ855" s="97">
        <f t="shared" si="1077"/>
        <v>506000</v>
      </c>
      <c r="AK855" s="97">
        <f t="shared" si="1077"/>
        <v>506000</v>
      </c>
      <c r="AL855" s="97">
        <f>AL1404+AL856+AL1094+AL1150+AL1348</f>
        <v>506000</v>
      </c>
      <c r="AM855" s="97">
        <f t="shared" si="1078"/>
        <v>1518000</v>
      </c>
      <c r="AN855" s="97">
        <f t="shared" si="1079"/>
        <v>33</v>
      </c>
      <c r="AP855" s="97">
        <f t="shared" si="1080"/>
        <v>414000</v>
      </c>
      <c r="AQ855" s="97">
        <f t="shared" si="1080"/>
        <v>414000</v>
      </c>
      <c r="AR855" s="97">
        <f>AR1404+AR856+AR1094+AR1150+AR1348</f>
        <v>412000</v>
      </c>
      <c r="AS855" s="97">
        <f t="shared" si="1081"/>
        <v>1240000</v>
      </c>
      <c r="AT855" s="97">
        <f t="shared" si="1082"/>
        <v>26.956521739130434</v>
      </c>
      <c r="AV855" s="97">
        <f t="shared" si="1083"/>
        <v>2758000</v>
      </c>
      <c r="AW855" s="97">
        <f t="shared" si="1084"/>
        <v>59.956521739130437</v>
      </c>
      <c r="AY855" s="97">
        <f t="shared" si="1085"/>
        <v>4600000</v>
      </c>
      <c r="AZ855" s="97">
        <f t="shared" si="1086"/>
        <v>100</v>
      </c>
      <c r="BB855" s="44">
        <f t="shared" si="1034"/>
        <v>0</v>
      </c>
      <c r="BC855" s="97">
        <f t="shared" si="1035"/>
        <v>0</v>
      </c>
      <c r="BD855" s="97">
        <f t="shared" si="1036"/>
        <v>4600000</v>
      </c>
      <c r="BE855" s="483"/>
      <c r="BF855" s="90">
        <f t="shared" si="1056"/>
        <v>0</v>
      </c>
    </row>
    <row r="856" spans="1:58" ht="30" customHeight="1" x14ac:dyDescent="0.2">
      <c r="A856" s="12"/>
      <c r="B856" s="3"/>
      <c r="C856" s="3"/>
      <c r="D856" s="8"/>
      <c r="E856" s="7"/>
      <c r="F856" s="3"/>
      <c r="G856" s="4"/>
      <c r="H856" s="5"/>
      <c r="I856" s="6"/>
      <c r="J856" s="7"/>
      <c r="K856" s="59">
        <v>2</v>
      </c>
      <c r="L856" s="142"/>
      <c r="M856" s="8"/>
      <c r="N856" s="41" t="s">
        <v>17</v>
      </c>
      <c r="O856" s="45">
        <v>3616000</v>
      </c>
      <c r="P856" s="98"/>
      <c r="Q856" s="98"/>
      <c r="R856" s="98"/>
      <c r="S856" s="332">
        <v>4600000</v>
      </c>
      <c r="T856" s="98"/>
      <c r="U856" s="332">
        <v>368000</v>
      </c>
      <c r="V856" s="332">
        <v>161000</v>
      </c>
      <c r="W856" s="332">
        <v>161000</v>
      </c>
      <c r="X856" s="98">
        <f t="shared" si="1070"/>
        <v>690000</v>
      </c>
      <c r="Y856" s="98">
        <f t="shared" si="1071"/>
        <v>15</v>
      </c>
      <c r="AA856" s="332">
        <v>384000</v>
      </c>
      <c r="AB856" s="332">
        <v>384000</v>
      </c>
      <c r="AC856" s="332">
        <v>384000</v>
      </c>
      <c r="AD856" s="98">
        <f t="shared" si="1073"/>
        <v>1152000</v>
      </c>
      <c r="AE856" s="98">
        <f t="shared" si="1074"/>
        <v>25.043478260869566</v>
      </c>
      <c r="AG856" s="98">
        <f t="shared" si="1075"/>
        <v>1842000</v>
      </c>
      <c r="AH856" s="98">
        <f t="shared" si="1076"/>
        <v>40.043478260869563</v>
      </c>
      <c r="AJ856" s="332">
        <v>506000</v>
      </c>
      <c r="AK856" s="332">
        <v>506000</v>
      </c>
      <c r="AL856" s="332">
        <v>506000</v>
      </c>
      <c r="AM856" s="98">
        <f t="shared" si="1078"/>
        <v>1518000</v>
      </c>
      <c r="AN856" s="98">
        <f t="shared" si="1079"/>
        <v>33</v>
      </c>
      <c r="AP856" s="332">
        <v>414000</v>
      </c>
      <c r="AQ856" s="332">
        <v>414000</v>
      </c>
      <c r="AR856" s="332">
        <v>412000</v>
      </c>
      <c r="AS856" s="98">
        <f t="shared" si="1081"/>
        <v>1240000</v>
      </c>
      <c r="AT856" s="98">
        <f t="shared" si="1082"/>
        <v>26.956521739130434</v>
      </c>
      <c r="AV856" s="98">
        <f t="shared" si="1083"/>
        <v>2758000</v>
      </c>
      <c r="AW856" s="98">
        <f t="shared" si="1084"/>
        <v>59.956521739130437</v>
      </c>
      <c r="AY856" s="98">
        <f t="shared" si="1085"/>
        <v>4600000</v>
      </c>
      <c r="AZ856" s="98">
        <f t="shared" si="1086"/>
        <v>100</v>
      </c>
      <c r="BB856" s="98">
        <f t="shared" si="1034"/>
        <v>0</v>
      </c>
      <c r="BC856" s="98">
        <f t="shared" si="1035"/>
        <v>0</v>
      </c>
      <c r="BD856" s="98">
        <f t="shared" si="1036"/>
        <v>4600000</v>
      </c>
      <c r="BE856" s="483"/>
      <c r="BF856" s="90">
        <f t="shared" si="1056"/>
        <v>0</v>
      </c>
    </row>
    <row r="857" spans="1:58" ht="30" customHeight="1" x14ac:dyDescent="0.2">
      <c r="A857" s="12"/>
      <c r="B857" s="3"/>
      <c r="C857" s="3"/>
      <c r="D857" s="8"/>
      <c r="E857" s="7"/>
      <c r="F857" s="3"/>
      <c r="G857" s="21"/>
      <c r="H857" s="84" t="s">
        <v>70</v>
      </c>
      <c r="I857" s="126"/>
      <c r="J857" s="114"/>
      <c r="K857" s="172"/>
      <c r="L857" s="148"/>
      <c r="M857" s="115"/>
      <c r="N857" s="85" t="s">
        <v>103</v>
      </c>
      <c r="O857" s="86">
        <v>1961000</v>
      </c>
      <c r="P857" s="105">
        <f t="shared" ref="P857:S858" si="1087">P858</f>
        <v>0</v>
      </c>
      <c r="Q857" s="105">
        <f t="shared" si="1087"/>
        <v>0</v>
      </c>
      <c r="R857" s="105">
        <f t="shared" si="1087"/>
        <v>0</v>
      </c>
      <c r="S857" s="105">
        <f t="shared" si="1087"/>
        <v>2144000</v>
      </c>
      <c r="T857" s="105"/>
      <c r="U857" s="105">
        <f>U858</f>
        <v>172000</v>
      </c>
      <c r="V857" s="105">
        <f>V858</f>
        <v>76000</v>
      </c>
      <c r="W857" s="105">
        <f>W1498+W858+W1188+W1244+W1442</f>
        <v>76000</v>
      </c>
      <c r="X857" s="105">
        <f t="shared" si="1070"/>
        <v>324000</v>
      </c>
      <c r="Y857" s="105">
        <f t="shared" si="1071"/>
        <v>15.111940298507463</v>
      </c>
      <c r="AA857" s="105">
        <f>AA858</f>
        <v>180000</v>
      </c>
      <c r="AB857" s="105">
        <f>AB858</f>
        <v>180000</v>
      </c>
      <c r="AC857" s="105">
        <f>AC1498+AC858+AC1188+AC1244+AC1442</f>
        <v>180000</v>
      </c>
      <c r="AD857" s="105">
        <f t="shared" si="1073"/>
        <v>540000</v>
      </c>
      <c r="AE857" s="105">
        <f t="shared" si="1074"/>
        <v>25.186567164179106</v>
      </c>
      <c r="AG857" s="105">
        <f t="shared" si="1075"/>
        <v>864000</v>
      </c>
      <c r="AH857" s="105">
        <f t="shared" si="1076"/>
        <v>40.298507462686565</v>
      </c>
      <c r="AJ857" s="105">
        <f>AJ858</f>
        <v>238000</v>
      </c>
      <c r="AK857" s="105">
        <f>AK858</f>
        <v>238000</v>
      </c>
      <c r="AL857" s="105">
        <f>AL1498+AL858+AL1188+AL1244+AL1442</f>
        <v>238000</v>
      </c>
      <c r="AM857" s="105">
        <f t="shared" si="1078"/>
        <v>714000</v>
      </c>
      <c r="AN857" s="105">
        <f t="shared" si="1079"/>
        <v>33.302238805970148</v>
      </c>
      <c r="AP857" s="105">
        <f>AP858</f>
        <v>194000</v>
      </c>
      <c r="AQ857" s="105">
        <f>AQ858</f>
        <v>194000</v>
      </c>
      <c r="AR857" s="105">
        <f>AR1498+AR858+AR1188+AR1244+AR1442</f>
        <v>178000</v>
      </c>
      <c r="AS857" s="105">
        <f t="shared" si="1081"/>
        <v>566000</v>
      </c>
      <c r="AT857" s="105">
        <f t="shared" si="1082"/>
        <v>26.399253731343283</v>
      </c>
      <c r="AV857" s="105">
        <f t="shared" si="1083"/>
        <v>1280000</v>
      </c>
      <c r="AW857" s="105">
        <f t="shared" si="1084"/>
        <v>59.701492537313435</v>
      </c>
      <c r="AY857" s="105">
        <f t="shared" si="1085"/>
        <v>2144000</v>
      </c>
      <c r="AZ857" s="105">
        <f t="shared" si="1086"/>
        <v>100</v>
      </c>
      <c r="BB857" s="86">
        <f t="shared" ref="BB857:BB892" si="1088">S857-AY857</f>
        <v>0</v>
      </c>
      <c r="BC857" s="105">
        <f t="shared" ref="BC857:BC892" si="1089">BB857/(S857/100)</f>
        <v>0</v>
      </c>
      <c r="BD857" s="105">
        <f t="shared" ref="BD857:BD892" si="1090">S857-BB857</f>
        <v>2144000</v>
      </c>
      <c r="BE857" s="483"/>
      <c r="BF857" s="90">
        <f t="shared" si="1056"/>
        <v>0</v>
      </c>
    </row>
    <row r="858" spans="1:58" ht="30" customHeight="1" x14ac:dyDescent="0.2">
      <c r="A858" s="12"/>
      <c r="B858" s="3"/>
      <c r="C858" s="3"/>
      <c r="D858" s="8"/>
      <c r="E858" s="7"/>
      <c r="F858" s="3"/>
      <c r="G858" s="4"/>
      <c r="H858" s="5"/>
      <c r="I858" s="23">
        <v>2</v>
      </c>
      <c r="J858" s="7"/>
      <c r="K858" s="27"/>
      <c r="L858" s="142"/>
      <c r="M858" s="8"/>
      <c r="N858" s="30" t="s">
        <v>126</v>
      </c>
      <c r="O858" s="46">
        <v>1961000</v>
      </c>
      <c r="P858" s="100">
        <f t="shared" si="1087"/>
        <v>0</v>
      </c>
      <c r="Q858" s="100">
        <f t="shared" si="1087"/>
        <v>0</v>
      </c>
      <c r="R858" s="100">
        <f t="shared" si="1087"/>
        <v>0</v>
      </c>
      <c r="S858" s="100">
        <f t="shared" si="1087"/>
        <v>2144000</v>
      </c>
      <c r="T858" s="100"/>
      <c r="U858" s="100">
        <f>U859</f>
        <v>172000</v>
      </c>
      <c r="V858" s="100">
        <f>V859</f>
        <v>76000</v>
      </c>
      <c r="W858" s="100">
        <f>W1499+W859+W1189+W1245+W1443</f>
        <v>76000</v>
      </c>
      <c r="X858" s="100">
        <f t="shared" si="1070"/>
        <v>324000</v>
      </c>
      <c r="Y858" s="100">
        <f t="shared" si="1071"/>
        <v>15.111940298507463</v>
      </c>
      <c r="AA858" s="100">
        <f>AA859</f>
        <v>180000</v>
      </c>
      <c r="AB858" s="100">
        <f>AB859</f>
        <v>180000</v>
      </c>
      <c r="AC858" s="100">
        <f>AC1499+AC859+AC1189+AC1245+AC1443</f>
        <v>180000</v>
      </c>
      <c r="AD858" s="100">
        <f t="shared" si="1073"/>
        <v>540000</v>
      </c>
      <c r="AE858" s="100">
        <f t="shared" si="1074"/>
        <v>25.186567164179106</v>
      </c>
      <c r="AG858" s="100">
        <f t="shared" si="1075"/>
        <v>864000</v>
      </c>
      <c r="AH858" s="100">
        <f t="shared" si="1076"/>
        <v>40.298507462686565</v>
      </c>
      <c r="AJ858" s="100">
        <f>AJ859</f>
        <v>238000</v>
      </c>
      <c r="AK858" s="100">
        <f>AK859</f>
        <v>238000</v>
      </c>
      <c r="AL858" s="100">
        <f>AL1499+AL859+AL1189+AL1245+AL1443</f>
        <v>238000</v>
      </c>
      <c r="AM858" s="100">
        <f t="shared" si="1078"/>
        <v>714000</v>
      </c>
      <c r="AN858" s="100">
        <f t="shared" si="1079"/>
        <v>33.302238805970148</v>
      </c>
      <c r="AP858" s="100">
        <f>AP859</f>
        <v>194000</v>
      </c>
      <c r="AQ858" s="100">
        <f>AQ859</f>
        <v>194000</v>
      </c>
      <c r="AR858" s="100">
        <f>AR1499+AR859+AR1189+AR1245+AR1443</f>
        <v>178000</v>
      </c>
      <c r="AS858" s="100">
        <f t="shared" si="1081"/>
        <v>566000</v>
      </c>
      <c r="AT858" s="100">
        <f t="shared" si="1082"/>
        <v>26.399253731343283</v>
      </c>
      <c r="AV858" s="100">
        <f t="shared" si="1083"/>
        <v>1280000</v>
      </c>
      <c r="AW858" s="100">
        <f t="shared" si="1084"/>
        <v>59.701492537313435</v>
      </c>
      <c r="AY858" s="100">
        <f t="shared" si="1085"/>
        <v>2144000</v>
      </c>
      <c r="AZ858" s="100">
        <f t="shared" si="1086"/>
        <v>100</v>
      </c>
      <c r="BB858" s="46">
        <f t="shared" si="1088"/>
        <v>0</v>
      </c>
      <c r="BC858" s="100">
        <f t="shared" si="1089"/>
        <v>0</v>
      </c>
      <c r="BD858" s="100">
        <f t="shared" si="1090"/>
        <v>2144000</v>
      </c>
      <c r="BE858" s="483"/>
      <c r="BF858" s="90">
        <f t="shared" si="1056"/>
        <v>0</v>
      </c>
    </row>
    <row r="859" spans="1:58" ht="30" customHeight="1" x14ac:dyDescent="0.2">
      <c r="A859" s="12"/>
      <c r="B859" s="3"/>
      <c r="C859" s="3"/>
      <c r="D859" s="8"/>
      <c r="E859" s="7"/>
      <c r="F859" s="3"/>
      <c r="G859" s="4"/>
      <c r="H859" s="5"/>
      <c r="I859" s="6"/>
      <c r="J859" s="24" t="s">
        <v>69</v>
      </c>
      <c r="K859" s="27"/>
      <c r="L859" s="142"/>
      <c r="M859" s="8"/>
      <c r="N859" s="31" t="s">
        <v>16</v>
      </c>
      <c r="O859" s="44">
        <v>1961000</v>
      </c>
      <c r="P859" s="97">
        <f>P860+P861+P862</f>
        <v>0</v>
      </c>
      <c r="Q859" s="97">
        <f>Q860+Q861+Q862</f>
        <v>0</v>
      </c>
      <c r="R859" s="97">
        <f>R860+R861+R862</f>
        <v>0</v>
      </c>
      <c r="S859" s="97">
        <f>S860+S861+S862</f>
        <v>2144000</v>
      </c>
      <c r="T859" s="97"/>
      <c r="U859" s="97">
        <f>U860+U861+U862</f>
        <v>172000</v>
      </c>
      <c r="V859" s="97">
        <f>V860+V861+V862</f>
        <v>76000</v>
      </c>
      <c r="W859" s="97">
        <f>W860+W861+W862</f>
        <v>76000</v>
      </c>
      <c r="X859" s="97">
        <f t="shared" si="1070"/>
        <v>324000</v>
      </c>
      <c r="Y859" s="97">
        <f t="shared" si="1071"/>
        <v>15.111940298507463</v>
      </c>
      <c r="AA859" s="97">
        <f>AA860+AA861+AA862</f>
        <v>180000</v>
      </c>
      <c r="AB859" s="97">
        <f>AB860+AB861+AB862</f>
        <v>180000</v>
      </c>
      <c r="AC859" s="97">
        <f>AC860+AC861+AC862</f>
        <v>180000</v>
      </c>
      <c r="AD859" s="97">
        <f t="shared" si="1073"/>
        <v>540000</v>
      </c>
      <c r="AE859" s="97">
        <f t="shared" si="1074"/>
        <v>25.186567164179106</v>
      </c>
      <c r="AG859" s="97">
        <f t="shared" si="1075"/>
        <v>864000</v>
      </c>
      <c r="AH859" s="97">
        <f t="shared" si="1076"/>
        <v>40.298507462686565</v>
      </c>
      <c r="AJ859" s="97">
        <f>AJ860+AJ861+AJ862</f>
        <v>238000</v>
      </c>
      <c r="AK859" s="97">
        <f>AK860+AK861+AK862</f>
        <v>238000</v>
      </c>
      <c r="AL859" s="97">
        <f>AL860+AL861+AL862</f>
        <v>238000</v>
      </c>
      <c r="AM859" s="97">
        <f t="shared" si="1078"/>
        <v>714000</v>
      </c>
      <c r="AN859" s="97">
        <f t="shared" si="1079"/>
        <v>33.302238805970148</v>
      </c>
      <c r="AP859" s="97">
        <f>AP860+AP861+AP862</f>
        <v>194000</v>
      </c>
      <c r="AQ859" s="97">
        <f>AQ860+AQ861+AQ862</f>
        <v>194000</v>
      </c>
      <c r="AR859" s="97">
        <f>AR860+AR861+AR862</f>
        <v>178000</v>
      </c>
      <c r="AS859" s="97">
        <f t="shared" si="1081"/>
        <v>566000</v>
      </c>
      <c r="AT859" s="97">
        <f t="shared" si="1082"/>
        <v>26.399253731343283</v>
      </c>
      <c r="AV859" s="97">
        <f t="shared" si="1083"/>
        <v>1280000</v>
      </c>
      <c r="AW859" s="97">
        <f t="shared" si="1084"/>
        <v>59.701492537313435</v>
      </c>
      <c r="AY859" s="97">
        <f t="shared" si="1085"/>
        <v>2144000</v>
      </c>
      <c r="AZ859" s="97">
        <f t="shared" si="1086"/>
        <v>100</v>
      </c>
      <c r="BB859" s="44">
        <f t="shared" si="1088"/>
        <v>0</v>
      </c>
      <c r="BC859" s="97">
        <f t="shared" si="1089"/>
        <v>0</v>
      </c>
      <c r="BD859" s="97">
        <f t="shared" si="1090"/>
        <v>2144000</v>
      </c>
      <c r="BE859" s="483"/>
      <c r="BF859" s="90">
        <f t="shared" si="1056"/>
        <v>0</v>
      </c>
    </row>
    <row r="860" spans="1:58" ht="30" customHeight="1" x14ac:dyDescent="0.2">
      <c r="A860" s="12"/>
      <c r="B860" s="3"/>
      <c r="C860" s="3"/>
      <c r="D860" s="8"/>
      <c r="E860" s="7"/>
      <c r="F860" s="3"/>
      <c r="G860" s="4"/>
      <c r="H860" s="5"/>
      <c r="I860" s="6"/>
      <c r="J860" s="7"/>
      <c r="K860" s="59">
        <v>2</v>
      </c>
      <c r="L860" s="142"/>
      <c r="M860" s="8"/>
      <c r="N860" s="41" t="s">
        <v>17</v>
      </c>
      <c r="O860" s="45">
        <v>254000</v>
      </c>
      <c r="P860" s="98"/>
      <c r="Q860" s="98"/>
      <c r="R860" s="98"/>
      <c r="S860" s="332">
        <v>248000</v>
      </c>
      <c r="T860" s="98"/>
      <c r="U860" s="332">
        <v>20000</v>
      </c>
      <c r="V860" s="332">
        <v>9000</v>
      </c>
      <c r="W860" s="332">
        <v>9000</v>
      </c>
      <c r="X860" s="98">
        <f t="shared" si="1070"/>
        <v>38000</v>
      </c>
      <c r="Y860" s="98">
        <f t="shared" si="1071"/>
        <v>15.32258064516129</v>
      </c>
      <c r="AA860" s="332">
        <v>21000</v>
      </c>
      <c r="AB860" s="332">
        <v>21000</v>
      </c>
      <c r="AC860" s="332">
        <v>21000</v>
      </c>
      <c r="AD860" s="98">
        <f t="shared" si="1073"/>
        <v>63000</v>
      </c>
      <c r="AE860" s="98">
        <f t="shared" si="1074"/>
        <v>25.403225806451612</v>
      </c>
      <c r="AG860" s="98">
        <f t="shared" si="1075"/>
        <v>101000</v>
      </c>
      <c r="AH860" s="98">
        <f t="shared" si="1076"/>
        <v>40.725806451612904</v>
      </c>
      <c r="AJ860" s="332">
        <v>28000</v>
      </c>
      <c r="AK860" s="332">
        <v>28000</v>
      </c>
      <c r="AL860" s="332">
        <v>28000</v>
      </c>
      <c r="AM860" s="98">
        <f t="shared" si="1078"/>
        <v>84000</v>
      </c>
      <c r="AN860" s="98">
        <f t="shared" si="1079"/>
        <v>33.87096774193548</v>
      </c>
      <c r="AP860" s="332">
        <v>23000</v>
      </c>
      <c r="AQ860" s="332">
        <v>23000</v>
      </c>
      <c r="AR860" s="332">
        <v>17000</v>
      </c>
      <c r="AS860" s="98">
        <f t="shared" si="1081"/>
        <v>63000</v>
      </c>
      <c r="AT860" s="98">
        <f t="shared" si="1082"/>
        <v>25.403225806451612</v>
      </c>
      <c r="AV860" s="98">
        <f t="shared" si="1083"/>
        <v>147000</v>
      </c>
      <c r="AW860" s="98">
        <f t="shared" si="1084"/>
        <v>59.274193548387096</v>
      </c>
      <c r="AY860" s="98">
        <f t="shared" si="1085"/>
        <v>248000</v>
      </c>
      <c r="AZ860" s="98">
        <f t="shared" si="1086"/>
        <v>100</v>
      </c>
      <c r="BB860" s="98">
        <f t="shared" si="1088"/>
        <v>0</v>
      </c>
      <c r="BC860" s="98">
        <f t="shared" si="1089"/>
        <v>0</v>
      </c>
      <c r="BD860" s="98">
        <f t="shared" si="1090"/>
        <v>248000</v>
      </c>
      <c r="BE860" s="483"/>
      <c r="BF860" s="90">
        <f t="shared" si="1056"/>
        <v>0</v>
      </c>
    </row>
    <row r="861" spans="1:58" ht="30" customHeight="1" x14ac:dyDescent="0.2">
      <c r="A861" s="12"/>
      <c r="B861" s="3"/>
      <c r="C861" s="3"/>
      <c r="D861" s="8"/>
      <c r="E861" s="7"/>
      <c r="F861" s="3"/>
      <c r="G861" s="4"/>
      <c r="H861" s="5"/>
      <c r="I861" s="6"/>
      <c r="J861" s="7"/>
      <c r="K861" s="59">
        <v>5</v>
      </c>
      <c r="L861" s="142"/>
      <c r="M861" s="8"/>
      <c r="N861" s="41" t="s">
        <v>19</v>
      </c>
      <c r="O861" s="45">
        <v>1692000</v>
      </c>
      <c r="P861" s="98"/>
      <c r="Q861" s="98"/>
      <c r="R861" s="98"/>
      <c r="S861" s="332">
        <v>1821000</v>
      </c>
      <c r="T861" s="98"/>
      <c r="U861" s="332">
        <v>146000</v>
      </c>
      <c r="V861" s="332">
        <v>64000</v>
      </c>
      <c r="W861" s="332">
        <v>64000</v>
      </c>
      <c r="X861" s="98">
        <f t="shared" si="1070"/>
        <v>274000</v>
      </c>
      <c r="Y861" s="98">
        <f t="shared" si="1071"/>
        <v>15.046677649643053</v>
      </c>
      <c r="AA861" s="332">
        <v>152000</v>
      </c>
      <c r="AB861" s="332">
        <v>152000</v>
      </c>
      <c r="AC861" s="332">
        <v>152000</v>
      </c>
      <c r="AD861" s="98">
        <f t="shared" si="1073"/>
        <v>456000</v>
      </c>
      <c r="AE861" s="98">
        <f t="shared" si="1074"/>
        <v>25.041186161449755</v>
      </c>
      <c r="AG861" s="98">
        <f t="shared" si="1075"/>
        <v>730000</v>
      </c>
      <c r="AH861" s="98">
        <f t="shared" si="1076"/>
        <v>40.087863811092809</v>
      </c>
      <c r="AJ861" s="332">
        <v>201000</v>
      </c>
      <c r="AK861" s="332">
        <v>201000</v>
      </c>
      <c r="AL861" s="332">
        <v>201000</v>
      </c>
      <c r="AM861" s="98">
        <f t="shared" si="1078"/>
        <v>603000</v>
      </c>
      <c r="AN861" s="98">
        <f t="shared" si="1079"/>
        <v>33.113673805601316</v>
      </c>
      <c r="AP861" s="332">
        <v>164000</v>
      </c>
      <c r="AQ861" s="332">
        <v>164000</v>
      </c>
      <c r="AR861" s="332">
        <v>160000</v>
      </c>
      <c r="AS861" s="98">
        <f t="shared" si="1081"/>
        <v>488000</v>
      </c>
      <c r="AT861" s="98">
        <f t="shared" si="1082"/>
        <v>26.798462383305875</v>
      </c>
      <c r="AV861" s="98">
        <f t="shared" si="1083"/>
        <v>1091000</v>
      </c>
      <c r="AW861" s="98">
        <f t="shared" si="1084"/>
        <v>59.912136188907191</v>
      </c>
      <c r="AY861" s="98">
        <f t="shared" si="1085"/>
        <v>1821000</v>
      </c>
      <c r="AZ861" s="98">
        <f t="shared" si="1086"/>
        <v>100</v>
      </c>
      <c r="BB861" s="98">
        <f t="shared" si="1088"/>
        <v>0</v>
      </c>
      <c r="BC861" s="98">
        <f t="shared" si="1089"/>
        <v>0</v>
      </c>
      <c r="BD861" s="98">
        <f t="shared" si="1090"/>
        <v>1821000</v>
      </c>
      <c r="BE861" s="483"/>
      <c r="BF861" s="90">
        <f t="shared" si="1056"/>
        <v>0</v>
      </c>
    </row>
    <row r="862" spans="1:58" ht="30" customHeight="1" x14ac:dyDescent="0.2">
      <c r="A862" s="12"/>
      <c r="B862" s="3"/>
      <c r="C862" s="3"/>
      <c r="D862" s="8"/>
      <c r="E862" s="7"/>
      <c r="F862" s="3"/>
      <c r="G862" s="4"/>
      <c r="H862" s="5"/>
      <c r="I862" s="6"/>
      <c r="J862" s="7"/>
      <c r="K862" s="59">
        <v>7</v>
      </c>
      <c r="L862" s="142"/>
      <c r="M862" s="8"/>
      <c r="N862" s="41" t="s">
        <v>110</v>
      </c>
      <c r="O862" s="45">
        <v>15000</v>
      </c>
      <c r="P862" s="98"/>
      <c r="Q862" s="98"/>
      <c r="R862" s="98"/>
      <c r="S862" s="332">
        <v>75000</v>
      </c>
      <c r="T862" s="98"/>
      <c r="U862" s="332">
        <v>6000</v>
      </c>
      <c r="V862" s="332">
        <v>3000</v>
      </c>
      <c r="W862" s="332">
        <v>3000</v>
      </c>
      <c r="X862" s="98">
        <f t="shared" si="1070"/>
        <v>12000</v>
      </c>
      <c r="Y862" s="98">
        <f t="shared" si="1071"/>
        <v>16</v>
      </c>
      <c r="AA862" s="332">
        <v>7000</v>
      </c>
      <c r="AB862" s="332">
        <v>7000</v>
      </c>
      <c r="AC862" s="332">
        <v>7000</v>
      </c>
      <c r="AD862" s="98">
        <f t="shared" si="1073"/>
        <v>21000</v>
      </c>
      <c r="AE862" s="98">
        <f t="shared" si="1074"/>
        <v>28</v>
      </c>
      <c r="AG862" s="98">
        <f t="shared" si="1075"/>
        <v>33000</v>
      </c>
      <c r="AH862" s="98">
        <f t="shared" si="1076"/>
        <v>44</v>
      </c>
      <c r="AJ862" s="332">
        <v>9000</v>
      </c>
      <c r="AK862" s="332">
        <v>9000</v>
      </c>
      <c r="AL862" s="332">
        <v>9000</v>
      </c>
      <c r="AM862" s="98">
        <f t="shared" si="1078"/>
        <v>27000</v>
      </c>
      <c r="AN862" s="98">
        <f t="shared" si="1079"/>
        <v>36</v>
      </c>
      <c r="AP862" s="332">
        <v>7000</v>
      </c>
      <c r="AQ862" s="332">
        <v>7000</v>
      </c>
      <c r="AR862" s="332">
        <v>1000</v>
      </c>
      <c r="AS862" s="98">
        <f t="shared" si="1081"/>
        <v>15000</v>
      </c>
      <c r="AT862" s="98">
        <f t="shared" si="1082"/>
        <v>20</v>
      </c>
      <c r="AV862" s="98">
        <f t="shared" si="1083"/>
        <v>42000</v>
      </c>
      <c r="AW862" s="98">
        <f t="shared" si="1084"/>
        <v>56</v>
      </c>
      <c r="AY862" s="98">
        <f t="shared" si="1085"/>
        <v>75000</v>
      </c>
      <c r="AZ862" s="98">
        <f t="shared" si="1086"/>
        <v>100</v>
      </c>
      <c r="BB862" s="98">
        <f t="shared" si="1088"/>
        <v>0</v>
      </c>
      <c r="BC862" s="98">
        <f t="shared" si="1089"/>
        <v>0</v>
      </c>
      <c r="BD862" s="98">
        <f t="shared" si="1090"/>
        <v>75000</v>
      </c>
      <c r="BE862" s="483"/>
      <c r="BF862" s="90">
        <f t="shared" si="1056"/>
        <v>0</v>
      </c>
    </row>
    <row r="863" spans="1:58" ht="30" customHeight="1" x14ac:dyDescent="0.2">
      <c r="A863" s="12"/>
      <c r="B863" s="3"/>
      <c r="C863" s="3"/>
      <c r="D863" s="8"/>
      <c r="E863" s="7"/>
      <c r="F863" s="3"/>
      <c r="G863" s="21"/>
      <c r="H863" s="84" t="s">
        <v>71</v>
      </c>
      <c r="I863" s="126"/>
      <c r="J863" s="114"/>
      <c r="K863" s="172"/>
      <c r="L863" s="148"/>
      <c r="M863" s="115"/>
      <c r="N863" s="85" t="s">
        <v>104</v>
      </c>
      <c r="O863" s="86">
        <v>170000</v>
      </c>
      <c r="P863" s="105">
        <f t="shared" ref="P863:S864" si="1091">P864</f>
        <v>0</v>
      </c>
      <c r="Q863" s="302">
        <f t="shared" si="1091"/>
        <v>0</v>
      </c>
      <c r="R863" s="303">
        <f t="shared" si="1091"/>
        <v>0</v>
      </c>
      <c r="S863" s="105">
        <f t="shared" si="1091"/>
        <v>175000</v>
      </c>
      <c r="T863" s="105"/>
      <c r="U863" s="105">
        <f>U864</f>
        <v>16000</v>
      </c>
      <c r="V863" s="105">
        <f>V864</f>
        <v>8000</v>
      </c>
      <c r="W863" s="105">
        <f>W1504+W864+W1194+W1250+W1448</f>
        <v>7000</v>
      </c>
      <c r="X863" s="105">
        <f t="shared" si="1070"/>
        <v>31000</v>
      </c>
      <c r="Y863" s="105">
        <f t="shared" si="1071"/>
        <v>17.714285714285715</v>
      </c>
      <c r="AA863" s="105">
        <f>AA864</f>
        <v>16000</v>
      </c>
      <c r="AB863" s="105">
        <f>AB864</f>
        <v>16000</v>
      </c>
      <c r="AC863" s="105">
        <f>AC1504+AC864+AC1194+AC1250+AC1448</f>
        <v>14000</v>
      </c>
      <c r="AD863" s="105">
        <f t="shared" si="1073"/>
        <v>46000</v>
      </c>
      <c r="AE863" s="105">
        <f t="shared" si="1074"/>
        <v>26.285714285714285</v>
      </c>
      <c r="AG863" s="105">
        <f t="shared" si="1075"/>
        <v>77000</v>
      </c>
      <c r="AH863" s="105">
        <f t="shared" si="1076"/>
        <v>44</v>
      </c>
      <c r="AJ863" s="105">
        <f>AJ864</f>
        <v>20000</v>
      </c>
      <c r="AK863" s="105">
        <f>AK864</f>
        <v>20000</v>
      </c>
      <c r="AL863" s="105">
        <f>AL1504+AL864+AL1194+AL1250+AL1448</f>
        <v>20000</v>
      </c>
      <c r="AM863" s="105">
        <f t="shared" si="1078"/>
        <v>60000</v>
      </c>
      <c r="AN863" s="105">
        <f t="shared" si="1079"/>
        <v>34.285714285714285</v>
      </c>
      <c r="AP863" s="105">
        <f>AP864</f>
        <v>17000</v>
      </c>
      <c r="AQ863" s="105">
        <f>AQ864</f>
        <v>16000</v>
      </c>
      <c r="AR863" s="105">
        <f>AR1504+AR864+AR1194+AR1250+AR1448</f>
        <v>5000</v>
      </c>
      <c r="AS863" s="105">
        <f t="shared" si="1081"/>
        <v>38000</v>
      </c>
      <c r="AT863" s="105">
        <f t="shared" si="1082"/>
        <v>21.714285714285715</v>
      </c>
      <c r="AV863" s="105">
        <f t="shared" si="1083"/>
        <v>98000</v>
      </c>
      <c r="AW863" s="105">
        <f t="shared" si="1084"/>
        <v>56</v>
      </c>
      <c r="AY863" s="105">
        <f t="shared" si="1085"/>
        <v>175000</v>
      </c>
      <c r="AZ863" s="105">
        <f t="shared" si="1086"/>
        <v>100</v>
      </c>
      <c r="BB863" s="86">
        <f t="shared" si="1088"/>
        <v>0</v>
      </c>
      <c r="BC863" s="105">
        <f t="shared" si="1089"/>
        <v>0</v>
      </c>
      <c r="BD863" s="105">
        <f t="shared" si="1090"/>
        <v>175000</v>
      </c>
      <c r="BE863" s="483"/>
      <c r="BF863" s="90">
        <f t="shared" si="1056"/>
        <v>0</v>
      </c>
    </row>
    <row r="864" spans="1:58" ht="30" customHeight="1" x14ac:dyDescent="0.2">
      <c r="A864" s="12"/>
      <c r="B864" s="3"/>
      <c r="C864" s="3"/>
      <c r="D864" s="8"/>
      <c r="E864" s="7"/>
      <c r="F864" s="3"/>
      <c r="G864" s="4"/>
      <c r="H864" s="5"/>
      <c r="I864" s="23">
        <v>2</v>
      </c>
      <c r="J864" s="7"/>
      <c r="K864" s="27"/>
      <c r="L864" s="142"/>
      <c r="M864" s="8"/>
      <c r="N864" s="30" t="s">
        <v>126</v>
      </c>
      <c r="O864" s="46">
        <v>170000</v>
      </c>
      <c r="P864" s="100">
        <f t="shared" si="1091"/>
        <v>0</v>
      </c>
      <c r="Q864" s="202">
        <f t="shared" si="1091"/>
        <v>0</v>
      </c>
      <c r="R864" s="203">
        <f t="shared" si="1091"/>
        <v>0</v>
      </c>
      <c r="S864" s="100">
        <f t="shared" si="1091"/>
        <v>175000</v>
      </c>
      <c r="T864" s="100"/>
      <c r="U864" s="100">
        <f>U865</f>
        <v>16000</v>
      </c>
      <c r="V864" s="100">
        <f>V865</f>
        <v>8000</v>
      </c>
      <c r="W864" s="100">
        <f>W1505+W865+W1195+W1251+W1449</f>
        <v>7000</v>
      </c>
      <c r="X864" s="100">
        <f t="shared" si="1070"/>
        <v>31000</v>
      </c>
      <c r="Y864" s="100">
        <f t="shared" si="1071"/>
        <v>17.714285714285715</v>
      </c>
      <c r="AA864" s="100">
        <f>AA865</f>
        <v>16000</v>
      </c>
      <c r="AB864" s="100">
        <f>AB865</f>
        <v>16000</v>
      </c>
      <c r="AC864" s="100">
        <f>AC1505+AC865+AC1195+AC1251+AC1449</f>
        <v>14000</v>
      </c>
      <c r="AD864" s="100">
        <f t="shared" si="1073"/>
        <v>46000</v>
      </c>
      <c r="AE864" s="100">
        <f t="shared" si="1074"/>
        <v>26.285714285714285</v>
      </c>
      <c r="AG864" s="100">
        <f t="shared" si="1075"/>
        <v>77000</v>
      </c>
      <c r="AH864" s="100">
        <f t="shared" si="1076"/>
        <v>44</v>
      </c>
      <c r="AJ864" s="100">
        <f>AJ865</f>
        <v>20000</v>
      </c>
      <c r="AK864" s="100">
        <f>AK865</f>
        <v>20000</v>
      </c>
      <c r="AL864" s="100">
        <f>AL1505+AL865+AL1195+AL1251+AL1449</f>
        <v>20000</v>
      </c>
      <c r="AM864" s="100">
        <f t="shared" si="1078"/>
        <v>60000</v>
      </c>
      <c r="AN864" s="100">
        <f t="shared" si="1079"/>
        <v>34.285714285714285</v>
      </c>
      <c r="AP864" s="100">
        <f>AP865</f>
        <v>17000</v>
      </c>
      <c r="AQ864" s="100">
        <f>AQ865</f>
        <v>16000</v>
      </c>
      <c r="AR864" s="100">
        <f>AR1505+AR865+AR1195+AR1251+AR1449</f>
        <v>5000</v>
      </c>
      <c r="AS864" s="100">
        <f t="shared" si="1081"/>
        <v>38000</v>
      </c>
      <c r="AT864" s="100">
        <f t="shared" si="1082"/>
        <v>21.714285714285715</v>
      </c>
      <c r="AV864" s="100">
        <f t="shared" si="1083"/>
        <v>98000</v>
      </c>
      <c r="AW864" s="100">
        <f t="shared" si="1084"/>
        <v>56</v>
      </c>
      <c r="AY864" s="100">
        <f t="shared" si="1085"/>
        <v>175000</v>
      </c>
      <c r="AZ864" s="100">
        <f t="shared" si="1086"/>
        <v>100</v>
      </c>
      <c r="BB864" s="46">
        <f t="shared" si="1088"/>
        <v>0</v>
      </c>
      <c r="BC864" s="100">
        <f t="shared" si="1089"/>
        <v>0</v>
      </c>
      <c r="BD864" s="100">
        <f t="shared" si="1090"/>
        <v>175000</v>
      </c>
      <c r="BE864" s="483"/>
      <c r="BF864" s="90">
        <f t="shared" si="1056"/>
        <v>0</v>
      </c>
    </row>
    <row r="865" spans="1:58" ht="30" customHeight="1" x14ac:dyDescent="0.2">
      <c r="A865" s="12"/>
      <c r="B865" s="3"/>
      <c r="C865" s="3"/>
      <c r="D865" s="8"/>
      <c r="E865" s="7"/>
      <c r="F865" s="3"/>
      <c r="G865" s="4"/>
      <c r="H865" s="5"/>
      <c r="I865" s="6"/>
      <c r="J865" s="24" t="s">
        <v>69</v>
      </c>
      <c r="K865" s="27"/>
      <c r="L865" s="142"/>
      <c r="M865" s="8"/>
      <c r="N865" s="31" t="s">
        <v>16</v>
      </c>
      <c r="O865" s="44">
        <v>170000</v>
      </c>
      <c r="P865" s="44">
        <f>P866+P867+P868+P869</f>
        <v>0</v>
      </c>
      <c r="Q865" s="44">
        <f>Q866+Q867+Q868+Q869</f>
        <v>0</v>
      </c>
      <c r="R865" s="44">
        <f>R866+R867+R868+R869</f>
        <v>0</v>
      </c>
      <c r="S865" s="44">
        <f>S866+S867+S868+S869</f>
        <v>175000</v>
      </c>
      <c r="T865" s="44"/>
      <c r="U865" s="44">
        <f>U866+U867+U868+U869</f>
        <v>16000</v>
      </c>
      <c r="V865" s="44">
        <f>V866+V867+V868+V869</f>
        <v>8000</v>
      </c>
      <c r="W865" s="44">
        <f>W866+W867+W868+W869</f>
        <v>7000</v>
      </c>
      <c r="X865" s="44">
        <f t="shared" si="1070"/>
        <v>31000</v>
      </c>
      <c r="Y865" s="44">
        <f t="shared" si="1071"/>
        <v>17.714285714285715</v>
      </c>
      <c r="AA865" s="44">
        <f>AA866+AA867+AA868+AA869</f>
        <v>16000</v>
      </c>
      <c r="AB865" s="44">
        <f>AB866+AB867+AB868+AB869</f>
        <v>16000</v>
      </c>
      <c r="AC865" s="44">
        <f>AC866+AC867+AC868+AC869</f>
        <v>14000</v>
      </c>
      <c r="AD865" s="44">
        <f t="shared" si="1073"/>
        <v>46000</v>
      </c>
      <c r="AE865" s="44">
        <f t="shared" si="1074"/>
        <v>26.285714285714285</v>
      </c>
      <c r="AG865" s="44">
        <f t="shared" si="1075"/>
        <v>77000</v>
      </c>
      <c r="AH865" s="44">
        <f t="shared" si="1076"/>
        <v>44</v>
      </c>
      <c r="AJ865" s="44">
        <f>AJ866+AJ867+AJ868+AJ869</f>
        <v>20000</v>
      </c>
      <c r="AK865" s="44">
        <f>AK866+AK867+AK868+AK869</f>
        <v>20000</v>
      </c>
      <c r="AL865" s="44">
        <f>AL866+AL867+AL868+AL869</f>
        <v>20000</v>
      </c>
      <c r="AM865" s="44">
        <f t="shared" si="1078"/>
        <v>60000</v>
      </c>
      <c r="AN865" s="44">
        <f t="shared" si="1079"/>
        <v>34.285714285714285</v>
      </c>
      <c r="AP865" s="44">
        <f>AP866+AP867+AP868+AP869</f>
        <v>17000</v>
      </c>
      <c r="AQ865" s="44">
        <f>AQ866+AQ867+AQ868+AQ869</f>
        <v>16000</v>
      </c>
      <c r="AR865" s="44">
        <f>AR866+AR867+AR868+AR869</f>
        <v>5000</v>
      </c>
      <c r="AS865" s="44">
        <f t="shared" si="1081"/>
        <v>38000</v>
      </c>
      <c r="AT865" s="44">
        <f t="shared" si="1082"/>
        <v>21.714285714285715</v>
      </c>
      <c r="AV865" s="44">
        <f t="shared" si="1083"/>
        <v>98000</v>
      </c>
      <c r="AW865" s="44">
        <f t="shared" si="1084"/>
        <v>56</v>
      </c>
      <c r="AY865" s="44">
        <f t="shared" si="1085"/>
        <v>175000</v>
      </c>
      <c r="AZ865" s="44">
        <f t="shared" si="1086"/>
        <v>100</v>
      </c>
      <c r="BB865" s="44">
        <f t="shared" si="1088"/>
        <v>0</v>
      </c>
      <c r="BC865" s="44">
        <f t="shared" si="1089"/>
        <v>0</v>
      </c>
      <c r="BD865" s="44">
        <f t="shared" si="1090"/>
        <v>175000</v>
      </c>
      <c r="BE865" s="483"/>
      <c r="BF865" s="90">
        <f t="shared" si="1056"/>
        <v>0</v>
      </c>
    </row>
    <row r="866" spans="1:58" ht="30" customHeight="1" x14ac:dyDescent="0.2">
      <c r="A866" s="12"/>
      <c r="B866" s="3"/>
      <c r="C866" s="3"/>
      <c r="D866" s="8"/>
      <c r="E866" s="7"/>
      <c r="F866" s="3"/>
      <c r="G866" s="4"/>
      <c r="H866" s="5"/>
      <c r="I866" s="6"/>
      <c r="J866" s="7"/>
      <c r="K866" s="59">
        <v>2</v>
      </c>
      <c r="L866" s="142"/>
      <c r="M866" s="8"/>
      <c r="N866" s="41" t="s">
        <v>17</v>
      </c>
      <c r="O866" s="45">
        <v>104000</v>
      </c>
      <c r="P866" s="98"/>
      <c r="Q866" s="98"/>
      <c r="R866" s="98"/>
      <c r="S866" s="332">
        <v>128000</v>
      </c>
      <c r="T866" s="98"/>
      <c r="U866" s="332">
        <v>11000</v>
      </c>
      <c r="V866" s="332">
        <v>5000</v>
      </c>
      <c r="W866" s="332">
        <v>5000</v>
      </c>
      <c r="X866" s="98">
        <f t="shared" si="1070"/>
        <v>21000</v>
      </c>
      <c r="Y866" s="98">
        <f t="shared" si="1071"/>
        <v>16.40625</v>
      </c>
      <c r="AA866" s="332">
        <v>11000</v>
      </c>
      <c r="AB866" s="332">
        <v>11000</v>
      </c>
      <c r="AC866" s="332">
        <v>11000</v>
      </c>
      <c r="AD866" s="98">
        <f t="shared" si="1073"/>
        <v>33000</v>
      </c>
      <c r="AE866" s="98">
        <f t="shared" si="1074"/>
        <v>25.78125</v>
      </c>
      <c r="AG866" s="98">
        <f t="shared" si="1075"/>
        <v>54000</v>
      </c>
      <c r="AH866" s="98">
        <f t="shared" si="1076"/>
        <v>42.1875</v>
      </c>
      <c r="AJ866" s="332">
        <v>15000</v>
      </c>
      <c r="AK866" s="332">
        <v>15000</v>
      </c>
      <c r="AL866" s="332">
        <v>15000</v>
      </c>
      <c r="AM866" s="98">
        <f t="shared" si="1078"/>
        <v>45000</v>
      </c>
      <c r="AN866" s="98">
        <f t="shared" si="1079"/>
        <v>35.15625</v>
      </c>
      <c r="AP866" s="332">
        <v>12000</v>
      </c>
      <c r="AQ866" s="332">
        <v>12000</v>
      </c>
      <c r="AR866" s="332">
        <v>5000</v>
      </c>
      <c r="AS866" s="98">
        <f t="shared" si="1081"/>
        <v>29000</v>
      </c>
      <c r="AT866" s="98">
        <f t="shared" si="1082"/>
        <v>22.65625</v>
      </c>
      <c r="AV866" s="98">
        <f t="shared" si="1083"/>
        <v>74000</v>
      </c>
      <c r="AW866" s="98">
        <f t="shared" si="1084"/>
        <v>57.8125</v>
      </c>
      <c r="AY866" s="98">
        <f t="shared" si="1085"/>
        <v>128000</v>
      </c>
      <c r="AZ866" s="98">
        <f t="shared" si="1086"/>
        <v>100</v>
      </c>
      <c r="BB866" s="98">
        <f t="shared" si="1088"/>
        <v>0</v>
      </c>
      <c r="BC866" s="98">
        <f t="shared" si="1089"/>
        <v>0</v>
      </c>
      <c r="BD866" s="98">
        <f t="shared" si="1090"/>
        <v>128000</v>
      </c>
      <c r="BE866" s="483"/>
      <c r="BF866" s="90">
        <f t="shared" si="1056"/>
        <v>0</v>
      </c>
    </row>
    <row r="867" spans="1:58" ht="30" customHeight="1" x14ac:dyDescent="0.2">
      <c r="A867" s="12"/>
      <c r="B867" s="3"/>
      <c r="C867" s="3"/>
      <c r="D867" s="8"/>
      <c r="E867" s="7"/>
      <c r="F867" s="3"/>
      <c r="G867" s="4"/>
      <c r="H867" s="5"/>
      <c r="I867" s="6"/>
      <c r="J867" s="7"/>
      <c r="K867" s="59">
        <v>5</v>
      </c>
      <c r="L867" s="142"/>
      <c r="M867" s="8"/>
      <c r="N867" s="41" t="s">
        <v>19</v>
      </c>
      <c r="O867" s="45">
        <v>20000</v>
      </c>
      <c r="P867" s="98"/>
      <c r="Q867" s="98"/>
      <c r="R867" s="98"/>
      <c r="S867" s="332">
        <v>22000</v>
      </c>
      <c r="T867" s="98"/>
      <c r="U867" s="332">
        <v>2000</v>
      </c>
      <c r="V867" s="332">
        <v>1000</v>
      </c>
      <c r="W867" s="332">
        <v>1000</v>
      </c>
      <c r="X867" s="98">
        <f t="shared" si="1070"/>
        <v>4000</v>
      </c>
      <c r="Y867" s="98">
        <f t="shared" si="1071"/>
        <v>18.181818181818183</v>
      </c>
      <c r="AA867" s="332">
        <v>2000</v>
      </c>
      <c r="AB867" s="332">
        <v>2000</v>
      </c>
      <c r="AC867" s="332">
        <v>2000</v>
      </c>
      <c r="AD867" s="98">
        <f t="shared" si="1073"/>
        <v>6000</v>
      </c>
      <c r="AE867" s="98">
        <f t="shared" si="1074"/>
        <v>27.272727272727273</v>
      </c>
      <c r="AG867" s="98">
        <f t="shared" si="1075"/>
        <v>10000</v>
      </c>
      <c r="AH867" s="98">
        <f t="shared" si="1076"/>
        <v>45.454545454545453</v>
      </c>
      <c r="AJ867" s="332">
        <v>3000</v>
      </c>
      <c r="AK867" s="332">
        <v>3000</v>
      </c>
      <c r="AL867" s="332">
        <v>3000</v>
      </c>
      <c r="AM867" s="98">
        <f t="shared" si="1078"/>
        <v>9000</v>
      </c>
      <c r="AN867" s="98">
        <f t="shared" si="1079"/>
        <v>40.909090909090907</v>
      </c>
      <c r="AP867" s="332">
        <v>2000</v>
      </c>
      <c r="AQ867" s="332">
        <v>1000</v>
      </c>
      <c r="AR867" s="332">
        <v>0</v>
      </c>
      <c r="AS867" s="98">
        <f t="shared" si="1081"/>
        <v>3000</v>
      </c>
      <c r="AT867" s="98">
        <f t="shared" si="1082"/>
        <v>13.636363636363637</v>
      </c>
      <c r="AV867" s="98">
        <f t="shared" si="1083"/>
        <v>12000</v>
      </c>
      <c r="AW867" s="98">
        <f t="shared" si="1084"/>
        <v>54.545454545454547</v>
      </c>
      <c r="AY867" s="98">
        <f t="shared" si="1085"/>
        <v>22000</v>
      </c>
      <c r="AZ867" s="98">
        <f t="shared" si="1086"/>
        <v>100</v>
      </c>
      <c r="BB867" s="98">
        <f t="shared" si="1088"/>
        <v>0</v>
      </c>
      <c r="BC867" s="98">
        <f t="shared" si="1089"/>
        <v>0</v>
      </c>
      <c r="BD867" s="98">
        <f t="shared" si="1090"/>
        <v>22000</v>
      </c>
      <c r="BE867" s="483"/>
      <c r="BF867" s="90">
        <f t="shared" si="1056"/>
        <v>0</v>
      </c>
    </row>
    <row r="868" spans="1:58" ht="30" customHeight="1" x14ac:dyDescent="0.2">
      <c r="A868" s="12"/>
      <c r="B868" s="3"/>
      <c r="C868" s="3"/>
      <c r="D868" s="8"/>
      <c r="E868" s="7"/>
      <c r="F868" s="3"/>
      <c r="G868" s="4"/>
      <c r="H868" s="5"/>
      <c r="I868" s="6"/>
      <c r="J868" s="7"/>
      <c r="K868" s="59">
        <v>7</v>
      </c>
      <c r="L868" s="142"/>
      <c r="M868" s="8"/>
      <c r="N868" s="41" t="s">
        <v>110</v>
      </c>
      <c r="O868" s="45">
        <v>33000</v>
      </c>
      <c r="P868" s="98"/>
      <c r="Q868" s="98"/>
      <c r="R868" s="98"/>
      <c r="S868" s="332">
        <v>15000</v>
      </c>
      <c r="T868" s="98"/>
      <c r="U868" s="332">
        <v>2000</v>
      </c>
      <c r="V868" s="332">
        <v>1000</v>
      </c>
      <c r="W868" s="332">
        <v>0</v>
      </c>
      <c r="X868" s="98">
        <f t="shared" si="1070"/>
        <v>3000</v>
      </c>
      <c r="Y868" s="98">
        <f t="shared" si="1071"/>
        <v>20</v>
      </c>
      <c r="AA868" s="332">
        <v>2000</v>
      </c>
      <c r="AB868" s="332">
        <v>2000</v>
      </c>
      <c r="AC868" s="332">
        <v>0</v>
      </c>
      <c r="AD868" s="98">
        <f t="shared" si="1073"/>
        <v>4000</v>
      </c>
      <c r="AE868" s="98">
        <f t="shared" si="1074"/>
        <v>26.666666666666668</v>
      </c>
      <c r="AG868" s="98">
        <f t="shared" si="1075"/>
        <v>7000</v>
      </c>
      <c r="AH868" s="98">
        <f t="shared" si="1076"/>
        <v>46.666666666666664</v>
      </c>
      <c r="AJ868" s="332">
        <v>0</v>
      </c>
      <c r="AK868" s="332">
        <v>2000</v>
      </c>
      <c r="AL868" s="332">
        <v>2000</v>
      </c>
      <c r="AM868" s="98">
        <f t="shared" si="1078"/>
        <v>4000</v>
      </c>
      <c r="AN868" s="98">
        <f t="shared" si="1079"/>
        <v>26.666666666666668</v>
      </c>
      <c r="AP868" s="332">
        <v>2000</v>
      </c>
      <c r="AQ868" s="332">
        <v>2000</v>
      </c>
      <c r="AR868" s="332">
        <v>0</v>
      </c>
      <c r="AS868" s="98">
        <f t="shared" si="1081"/>
        <v>4000</v>
      </c>
      <c r="AT868" s="98">
        <f t="shared" si="1082"/>
        <v>26.666666666666668</v>
      </c>
      <c r="AV868" s="98">
        <f t="shared" si="1083"/>
        <v>8000</v>
      </c>
      <c r="AW868" s="98">
        <f t="shared" si="1084"/>
        <v>53.333333333333336</v>
      </c>
      <c r="AY868" s="98">
        <f t="shared" si="1085"/>
        <v>15000</v>
      </c>
      <c r="AZ868" s="98">
        <f t="shared" si="1086"/>
        <v>100</v>
      </c>
      <c r="BB868" s="98">
        <f t="shared" si="1088"/>
        <v>0</v>
      </c>
      <c r="BC868" s="98">
        <f t="shared" si="1089"/>
        <v>0</v>
      </c>
      <c r="BD868" s="98">
        <f t="shared" si="1090"/>
        <v>15000</v>
      </c>
      <c r="BE868" s="483"/>
      <c r="BF868" s="90">
        <f t="shared" si="1056"/>
        <v>0</v>
      </c>
    </row>
    <row r="869" spans="1:58" ht="30" customHeight="1" x14ac:dyDescent="0.2">
      <c r="A869" s="12"/>
      <c r="B869" s="3"/>
      <c r="C869" s="3"/>
      <c r="D869" s="8"/>
      <c r="E869" s="7"/>
      <c r="F869" s="3"/>
      <c r="G869" s="4"/>
      <c r="H869" s="5"/>
      <c r="I869" s="6"/>
      <c r="J869" s="7"/>
      <c r="K869" s="59">
        <v>8</v>
      </c>
      <c r="L869" s="142"/>
      <c r="M869" s="8"/>
      <c r="N869" s="41" t="s">
        <v>3</v>
      </c>
      <c r="O869" s="45">
        <v>13000</v>
      </c>
      <c r="P869" s="98"/>
      <c r="Q869" s="98"/>
      <c r="R869" s="98"/>
      <c r="S869" s="332">
        <v>10000</v>
      </c>
      <c r="T869" s="45"/>
      <c r="U869" s="332">
        <v>1000</v>
      </c>
      <c r="V869" s="332">
        <v>1000</v>
      </c>
      <c r="W869" s="332">
        <v>1000</v>
      </c>
      <c r="X869" s="45">
        <f t="shared" si="1070"/>
        <v>3000</v>
      </c>
      <c r="Y869" s="45">
        <f t="shared" si="1071"/>
        <v>30</v>
      </c>
      <c r="AA869" s="332">
        <v>1000</v>
      </c>
      <c r="AB869" s="332">
        <v>1000</v>
      </c>
      <c r="AC869" s="332">
        <v>1000</v>
      </c>
      <c r="AD869" s="45">
        <f t="shared" si="1073"/>
        <v>3000</v>
      </c>
      <c r="AE869" s="45">
        <f t="shared" si="1074"/>
        <v>30</v>
      </c>
      <c r="AG869" s="45">
        <f t="shared" si="1075"/>
        <v>6000</v>
      </c>
      <c r="AH869" s="45">
        <f t="shared" si="1076"/>
        <v>60</v>
      </c>
      <c r="AJ869" s="332">
        <v>2000</v>
      </c>
      <c r="AK869" s="332">
        <v>0</v>
      </c>
      <c r="AL869" s="332">
        <v>0</v>
      </c>
      <c r="AM869" s="45">
        <f t="shared" si="1078"/>
        <v>2000</v>
      </c>
      <c r="AN869" s="45">
        <f t="shared" si="1079"/>
        <v>20</v>
      </c>
      <c r="AP869" s="332">
        <v>1000</v>
      </c>
      <c r="AQ869" s="332">
        <v>1000</v>
      </c>
      <c r="AR869" s="332">
        <v>0</v>
      </c>
      <c r="AS869" s="45">
        <f t="shared" si="1081"/>
        <v>2000</v>
      </c>
      <c r="AT869" s="45">
        <f t="shared" si="1082"/>
        <v>20</v>
      </c>
      <c r="AV869" s="45">
        <f t="shared" si="1083"/>
        <v>4000</v>
      </c>
      <c r="AW869" s="45">
        <f t="shared" si="1084"/>
        <v>40</v>
      </c>
      <c r="AY869" s="45">
        <f t="shared" si="1085"/>
        <v>10000</v>
      </c>
      <c r="AZ869" s="45">
        <f t="shared" si="1086"/>
        <v>100</v>
      </c>
      <c r="BB869" s="45">
        <f t="shared" si="1088"/>
        <v>0</v>
      </c>
      <c r="BC869" s="45">
        <f t="shared" si="1089"/>
        <v>0</v>
      </c>
      <c r="BD869" s="45">
        <f t="shared" si="1090"/>
        <v>10000</v>
      </c>
      <c r="BE869" s="483"/>
      <c r="BF869" s="90">
        <f t="shared" si="1056"/>
        <v>0</v>
      </c>
    </row>
    <row r="870" spans="1:58" ht="30" customHeight="1" x14ac:dyDescent="0.2">
      <c r="A870" s="12"/>
      <c r="B870" s="3"/>
      <c r="C870" s="3"/>
      <c r="D870" s="8"/>
      <c r="E870" s="7"/>
      <c r="F870" s="3"/>
      <c r="G870" s="21"/>
      <c r="H870" s="84" t="s">
        <v>76</v>
      </c>
      <c r="I870" s="126"/>
      <c r="J870" s="114"/>
      <c r="K870" s="172"/>
      <c r="L870" s="148"/>
      <c r="M870" s="115"/>
      <c r="N870" s="85" t="s">
        <v>105</v>
      </c>
      <c r="O870" s="86">
        <v>231000</v>
      </c>
      <c r="P870" s="105">
        <f t="shared" ref="P870:S871" si="1092">P871</f>
        <v>0</v>
      </c>
      <c r="Q870" s="302">
        <f t="shared" si="1092"/>
        <v>0</v>
      </c>
      <c r="R870" s="303">
        <f t="shared" si="1092"/>
        <v>0</v>
      </c>
      <c r="S870" s="105">
        <f t="shared" si="1092"/>
        <v>247000</v>
      </c>
      <c r="T870" s="105"/>
      <c r="U870" s="105">
        <f>U871</f>
        <v>22000</v>
      </c>
      <c r="V870" s="105">
        <f>V871</f>
        <v>10000</v>
      </c>
      <c r="W870" s="105">
        <f>W1511+W871+W1201+W1257+W1455</f>
        <v>9000</v>
      </c>
      <c r="X870" s="105">
        <f t="shared" si="1070"/>
        <v>41000</v>
      </c>
      <c r="Y870" s="105">
        <f t="shared" si="1071"/>
        <v>16.599190283400809</v>
      </c>
      <c r="AA870" s="105">
        <f>AA871</f>
        <v>24000</v>
      </c>
      <c r="AB870" s="105">
        <f>AB871</f>
        <v>21000</v>
      </c>
      <c r="AC870" s="105">
        <f>AC1511+AC871+AC1201+AC1257+AC1455</f>
        <v>21000</v>
      </c>
      <c r="AD870" s="105">
        <f t="shared" si="1073"/>
        <v>66000</v>
      </c>
      <c r="AE870" s="105">
        <f t="shared" si="1074"/>
        <v>26.720647773279353</v>
      </c>
      <c r="AG870" s="105">
        <f t="shared" si="1075"/>
        <v>107000</v>
      </c>
      <c r="AH870" s="105">
        <f t="shared" si="1076"/>
        <v>43.319838056680162</v>
      </c>
      <c r="AJ870" s="105">
        <f>AJ871</f>
        <v>28000</v>
      </c>
      <c r="AK870" s="105">
        <f>AK871</f>
        <v>28000</v>
      </c>
      <c r="AL870" s="105">
        <f>AL1511+AL871+AL1201+AL1257+AL1455</f>
        <v>28000</v>
      </c>
      <c r="AM870" s="105">
        <f t="shared" si="1078"/>
        <v>84000</v>
      </c>
      <c r="AN870" s="105">
        <f t="shared" si="1079"/>
        <v>34.008097165991906</v>
      </c>
      <c r="AP870" s="105">
        <f>AP871</f>
        <v>24000</v>
      </c>
      <c r="AQ870" s="105">
        <f>AQ871</f>
        <v>24000</v>
      </c>
      <c r="AR870" s="105">
        <f>AR1511+AR871+AR1201+AR1257+AR1455</f>
        <v>8000</v>
      </c>
      <c r="AS870" s="105">
        <f t="shared" si="1081"/>
        <v>56000</v>
      </c>
      <c r="AT870" s="105">
        <f t="shared" si="1082"/>
        <v>22.672064777327936</v>
      </c>
      <c r="AV870" s="105">
        <f t="shared" si="1083"/>
        <v>140000</v>
      </c>
      <c r="AW870" s="105">
        <f t="shared" si="1084"/>
        <v>56.680161943319838</v>
      </c>
      <c r="AY870" s="105">
        <f t="shared" si="1085"/>
        <v>247000</v>
      </c>
      <c r="AZ870" s="105">
        <f t="shared" si="1086"/>
        <v>100</v>
      </c>
      <c r="BB870" s="86">
        <f t="shared" si="1088"/>
        <v>0</v>
      </c>
      <c r="BC870" s="105">
        <f t="shared" si="1089"/>
        <v>0</v>
      </c>
      <c r="BD870" s="105">
        <f t="shared" si="1090"/>
        <v>247000</v>
      </c>
      <c r="BE870" s="483"/>
      <c r="BF870" s="90">
        <f t="shared" si="1056"/>
        <v>0</v>
      </c>
    </row>
    <row r="871" spans="1:58" ht="30" customHeight="1" x14ac:dyDescent="0.2">
      <c r="A871" s="12"/>
      <c r="B871" s="3"/>
      <c r="C871" s="3"/>
      <c r="D871" s="8"/>
      <c r="E871" s="7"/>
      <c r="F871" s="3"/>
      <c r="G871" s="4"/>
      <c r="H871" s="5"/>
      <c r="I871" s="23">
        <v>2</v>
      </c>
      <c r="J871" s="7"/>
      <c r="K871" s="27"/>
      <c r="L871" s="142"/>
      <c r="M871" s="8"/>
      <c r="N871" s="30" t="s">
        <v>126</v>
      </c>
      <c r="O871" s="46">
        <v>231000</v>
      </c>
      <c r="P871" s="100">
        <f t="shared" si="1092"/>
        <v>0</v>
      </c>
      <c r="Q871" s="100">
        <f t="shared" si="1092"/>
        <v>0</v>
      </c>
      <c r="R871" s="100">
        <f t="shared" si="1092"/>
        <v>0</v>
      </c>
      <c r="S871" s="100">
        <f t="shared" si="1092"/>
        <v>247000</v>
      </c>
      <c r="T871" s="100"/>
      <c r="U871" s="100">
        <f>U872</f>
        <v>22000</v>
      </c>
      <c r="V871" s="100">
        <f>V872</f>
        <v>10000</v>
      </c>
      <c r="W871" s="100">
        <f>W1512+W872+W1202+W1258+W1456</f>
        <v>9000</v>
      </c>
      <c r="X871" s="100">
        <f t="shared" si="1070"/>
        <v>41000</v>
      </c>
      <c r="Y871" s="100">
        <f t="shared" si="1071"/>
        <v>16.599190283400809</v>
      </c>
      <c r="AA871" s="100">
        <f>AA872</f>
        <v>24000</v>
      </c>
      <c r="AB871" s="100">
        <f>AB872</f>
        <v>21000</v>
      </c>
      <c r="AC871" s="100">
        <f>AC1512+AC872+AC1202+AC1258+AC1456</f>
        <v>21000</v>
      </c>
      <c r="AD871" s="100">
        <f t="shared" si="1073"/>
        <v>66000</v>
      </c>
      <c r="AE871" s="100">
        <f t="shared" si="1074"/>
        <v>26.720647773279353</v>
      </c>
      <c r="AG871" s="100">
        <f t="shared" si="1075"/>
        <v>107000</v>
      </c>
      <c r="AH871" s="100">
        <f t="shared" si="1076"/>
        <v>43.319838056680162</v>
      </c>
      <c r="AJ871" s="100">
        <f>AJ872</f>
        <v>28000</v>
      </c>
      <c r="AK871" s="100">
        <f>AK872</f>
        <v>28000</v>
      </c>
      <c r="AL871" s="100">
        <f>AL1512+AL872+AL1202+AL1258+AL1456</f>
        <v>28000</v>
      </c>
      <c r="AM871" s="100">
        <f t="shared" si="1078"/>
        <v>84000</v>
      </c>
      <c r="AN871" s="100">
        <f t="shared" si="1079"/>
        <v>34.008097165991906</v>
      </c>
      <c r="AP871" s="100">
        <f>AP872</f>
        <v>24000</v>
      </c>
      <c r="AQ871" s="100">
        <f>AQ872</f>
        <v>24000</v>
      </c>
      <c r="AR871" s="100">
        <f>AR1512+AR872+AR1202+AR1258+AR1456</f>
        <v>8000</v>
      </c>
      <c r="AS871" s="100">
        <f t="shared" si="1081"/>
        <v>56000</v>
      </c>
      <c r="AT871" s="100">
        <f t="shared" si="1082"/>
        <v>22.672064777327936</v>
      </c>
      <c r="AV871" s="100">
        <f t="shared" si="1083"/>
        <v>140000</v>
      </c>
      <c r="AW871" s="100">
        <f t="shared" si="1084"/>
        <v>56.680161943319838</v>
      </c>
      <c r="AY871" s="100">
        <f t="shared" si="1085"/>
        <v>247000</v>
      </c>
      <c r="AZ871" s="100">
        <f t="shared" si="1086"/>
        <v>100</v>
      </c>
      <c r="BB871" s="46">
        <f t="shared" si="1088"/>
        <v>0</v>
      </c>
      <c r="BC871" s="100">
        <f t="shared" si="1089"/>
        <v>0</v>
      </c>
      <c r="BD871" s="100">
        <f t="shared" si="1090"/>
        <v>247000</v>
      </c>
      <c r="BE871" s="483"/>
      <c r="BF871" s="90">
        <f t="shared" si="1056"/>
        <v>0</v>
      </c>
    </row>
    <row r="872" spans="1:58" ht="30" customHeight="1" x14ac:dyDescent="0.2">
      <c r="A872" s="12"/>
      <c r="B872" s="3"/>
      <c r="C872" s="3"/>
      <c r="D872" s="8"/>
      <c r="E872" s="7"/>
      <c r="F872" s="3"/>
      <c r="G872" s="4"/>
      <c r="H872" s="5"/>
      <c r="I872" s="6"/>
      <c r="J872" s="24" t="s">
        <v>69</v>
      </c>
      <c r="K872" s="27"/>
      <c r="L872" s="142"/>
      <c r="M872" s="8"/>
      <c r="N872" s="31" t="s">
        <v>16</v>
      </c>
      <c r="O872" s="44">
        <v>231000</v>
      </c>
      <c r="P872" s="44">
        <f>P873+P874+P875+P876</f>
        <v>0</v>
      </c>
      <c r="Q872" s="44">
        <f>Q873+Q874+Q875+Q876</f>
        <v>0</v>
      </c>
      <c r="R872" s="44">
        <f>R873+R874+R875+R876</f>
        <v>0</v>
      </c>
      <c r="S872" s="44">
        <f>S873+S874+S875+S876</f>
        <v>247000</v>
      </c>
      <c r="T872" s="44"/>
      <c r="U872" s="44">
        <f>U873+U874+U875+U876</f>
        <v>22000</v>
      </c>
      <c r="V872" s="44">
        <f>V873+V874+V875+V876</f>
        <v>10000</v>
      </c>
      <c r="W872" s="44">
        <f>W873+W874+W875+W876</f>
        <v>9000</v>
      </c>
      <c r="X872" s="44">
        <f t="shared" si="1070"/>
        <v>41000</v>
      </c>
      <c r="Y872" s="44">
        <f t="shared" si="1071"/>
        <v>16.599190283400809</v>
      </c>
      <c r="AA872" s="44">
        <f>AA873+AA874+AA875+AA876</f>
        <v>24000</v>
      </c>
      <c r="AB872" s="44">
        <f>AB873+AB874+AB875+AB876</f>
        <v>21000</v>
      </c>
      <c r="AC872" s="44">
        <f>AC873+AC874+AC875+AC876</f>
        <v>21000</v>
      </c>
      <c r="AD872" s="44">
        <f t="shared" si="1073"/>
        <v>66000</v>
      </c>
      <c r="AE872" s="44">
        <f t="shared" si="1074"/>
        <v>26.720647773279353</v>
      </c>
      <c r="AG872" s="44">
        <f t="shared" si="1075"/>
        <v>107000</v>
      </c>
      <c r="AH872" s="44">
        <f t="shared" si="1076"/>
        <v>43.319838056680162</v>
      </c>
      <c r="AJ872" s="44">
        <f>AJ873+AJ874+AJ875+AJ876</f>
        <v>28000</v>
      </c>
      <c r="AK872" s="44">
        <f>AK873+AK874+AK875+AK876</f>
        <v>28000</v>
      </c>
      <c r="AL872" s="44">
        <f>AL873+AL874+AL875+AL876</f>
        <v>28000</v>
      </c>
      <c r="AM872" s="44">
        <f t="shared" si="1078"/>
        <v>84000</v>
      </c>
      <c r="AN872" s="44">
        <f t="shared" si="1079"/>
        <v>34.008097165991906</v>
      </c>
      <c r="AP872" s="44">
        <f>AP873+AP874+AP875+AP876</f>
        <v>24000</v>
      </c>
      <c r="AQ872" s="44">
        <f>AQ873+AQ874+AQ875+AQ876</f>
        <v>24000</v>
      </c>
      <c r="AR872" s="44">
        <f>AR873+AR874+AR875+AR876</f>
        <v>8000</v>
      </c>
      <c r="AS872" s="44">
        <f t="shared" si="1081"/>
        <v>56000</v>
      </c>
      <c r="AT872" s="44">
        <f t="shared" si="1082"/>
        <v>22.672064777327936</v>
      </c>
      <c r="AV872" s="44">
        <f t="shared" si="1083"/>
        <v>140000</v>
      </c>
      <c r="AW872" s="44">
        <f t="shared" si="1084"/>
        <v>56.680161943319838</v>
      </c>
      <c r="AY872" s="44">
        <f t="shared" si="1085"/>
        <v>247000</v>
      </c>
      <c r="AZ872" s="44">
        <f t="shared" si="1086"/>
        <v>100</v>
      </c>
      <c r="BB872" s="44">
        <f t="shared" si="1088"/>
        <v>0</v>
      </c>
      <c r="BC872" s="44">
        <f t="shared" si="1089"/>
        <v>0</v>
      </c>
      <c r="BD872" s="44">
        <f t="shared" si="1090"/>
        <v>247000</v>
      </c>
      <c r="BE872" s="483"/>
      <c r="BF872" s="90">
        <f t="shared" si="1056"/>
        <v>0</v>
      </c>
    </row>
    <row r="873" spans="1:58" ht="30" customHeight="1" x14ac:dyDescent="0.2">
      <c r="A873" s="12"/>
      <c r="B873" s="3"/>
      <c r="C873" s="3"/>
      <c r="D873" s="8"/>
      <c r="E873" s="7"/>
      <c r="F873" s="3"/>
      <c r="G873" s="4"/>
      <c r="H873" s="5"/>
      <c r="I873" s="6"/>
      <c r="J873" s="7"/>
      <c r="K873" s="59">
        <v>2</v>
      </c>
      <c r="L873" s="142"/>
      <c r="M873" s="8"/>
      <c r="N873" s="41" t="s">
        <v>17</v>
      </c>
      <c r="O873" s="45">
        <v>74000</v>
      </c>
      <c r="P873" s="98"/>
      <c r="Q873" s="98"/>
      <c r="R873" s="98"/>
      <c r="S873" s="332">
        <v>80000</v>
      </c>
      <c r="T873" s="98"/>
      <c r="U873" s="332">
        <v>7000</v>
      </c>
      <c r="V873" s="332">
        <v>3000</v>
      </c>
      <c r="W873" s="332">
        <v>3000</v>
      </c>
      <c r="X873" s="98">
        <f t="shared" si="1070"/>
        <v>13000</v>
      </c>
      <c r="Y873" s="98">
        <f t="shared" si="1071"/>
        <v>16.25</v>
      </c>
      <c r="AA873" s="332">
        <v>7000</v>
      </c>
      <c r="AB873" s="332">
        <v>7000</v>
      </c>
      <c r="AC873" s="332">
        <v>7000</v>
      </c>
      <c r="AD873" s="98">
        <f t="shared" si="1073"/>
        <v>21000</v>
      </c>
      <c r="AE873" s="98">
        <f t="shared" si="1074"/>
        <v>26.25</v>
      </c>
      <c r="AG873" s="98">
        <f t="shared" si="1075"/>
        <v>34000</v>
      </c>
      <c r="AH873" s="98">
        <f t="shared" si="1076"/>
        <v>42.5</v>
      </c>
      <c r="AJ873" s="332">
        <v>9000</v>
      </c>
      <c r="AK873" s="332">
        <v>9000</v>
      </c>
      <c r="AL873" s="332">
        <v>9000</v>
      </c>
      <c r="AM873" s="98">
        <f t="shared" si="1078"/>
        <v>27000</v>
      </c>
      <c r="AN873" s="98">
        <f t="shared" si="1079"/>
        <v>33.75</v>
      </c>
      <c r="AP873" s="332">
        <v>8000</v>
      </c>
      <c r="AQ873" s="332">
        <v>8000</v>
      </c>
      <c r="AR873" s="332">
        <v>3000</v>
      </c>
      <c r="AS873" s="98">
        <f t="shared" si="1081"/>
        <v>19000</v>
      </c>
      <c r="AT873" s="98">
        <f t="shared" si="1082"/>
        <v>23.75</v>
      </c>
      <c r="AV873" s="98">
        <f t="shared" si="1083"/>
        <v>46000</v>
      </c>
      <c r="AW873" s="98">
        <f t="shared" si="1084"/>
        <v>57.5</v>
      </c>
      <c r="AY873" s="98">
        <f t="shared" si="1085"/>
        <v>80000</v>
      </c>
      <c r="AZ873" s="98">
        <f t="shared" si="1086"/>
        <v>100</v>
      </c>
      <c r="BB873" s="98">
        <f t="shared" si="1088"/>
        <v>0</v>
      </c>
      <c r="BC873" s="98">
        <f t="shared" si="1089"/>
        <v>0</v>
      </c>
      <c r="BD873" s="98">
        <f t="shared" si="1090"/>
        <v>80000</v>
      </c>
      <c r="BE873" s="483"/>
      <c r="BF873" s="90">
        <f t="shared" si="1056"/>
        <v>0</v>
      </c>
    </row>
    <row r="874" spans="1:58" ht="30" customHeight="1" x14ac:dyDescent="0.2">
      <c r="A874" s="12"/>
      <c r="B874" s="3"/>
      <c r="C874" s="3"/>
      <c r="D874" s="8"/>
      <c r="E874" s="7"/>
      <c r="F874" s="3"/>
      <c r="G874" s="4"/>
      <c r="H874" s="5"/>
      <c r="I874" s="6"/>
      <c r="J874" s="7"/>
      <c r="K874" s="59">
        <v>3</v>
      </c>
      <c r="L874" s="142"/>
      <c r="M874" s="8"/>
      <c r="N874" s="41" t="s">
        <v>18</v>
      </c>
      <c r="O874" s="45">
        <v>100000</v>
      </c>
      <c r="P874" s="98"/>
      <c r="Q874" s="98"/>
      <c r="R874" s="98"/>
      <c r="S874" s="332">
        <v>93000</v>
      </c>
      <c r="T874" s="98"/>
      <c r="U874" s="332">
        <v>8000</v>
      </c>
      <c r="V874" s="332">
        <v>4000</v>
      </c>
      <c r="W874" s="332">
        <v>3000</v>
      </c>
      <c r="X874" s="98">
        <f t="shared" si="1070"/>
        <v>15000</v>
      </c>
      <c r="Y874" s="98">
        <f t="shared" si="1071"/>
        <v>16.129032258064516</v>
      </c>
      <c r="AA874" s="332">
        <v>8000</v>
      </c>
      <c r="AB874" s="332">
        <v>8000</v>
      </c>
      <c r="AC874" s="332">
        <v>8000</v>
      </c>
      <c r="AD874" s="98">
        <f t="shared" si="1073"/>
        <v>24000</v>
      </c>
      <c r="AE874" s="98">
        <f t="shared" si="1074"/>
        <v>25.806451612903224</v>
      </c>
      <c r="AG874" s="98">
        <f t="shared" si="1075"/>
        <v>39000</v>
      </c>
      <c r="AH874" s="98">
        <f t="shared" si="1076"/>
        <v>41.935483870967744</v>
      </c>
      <c r="AJ874" s="332">
        <v>11000</v>
      </c>
      <c r="AK874" s="332">
        <v>11000</v>
      </c>
      <c r="AL874" s="332">
        <v>11000</v>
      </c>
      <c r="AM874" s="98">
        <f t="shared" si="1078"/>
        <v>33000</v>
      </c>
      <c r="AN874" s="98">
        <f t="shared" si="1079"/>
        <v>35.483870967741936</v>
      </c>
      <c r="AP874" s="332">
        <v>9000</v>
      </c>
      <c r="AQ874" s="332">
        <v>9000</v>
      </c>
      <c r="AR874" s="332">
        <v>3000</v>
      </c>
      <c r="AS874" s="98">
        <f t="shared" si="1081"/>
        <v>21000</v>
      </c>
      <c r="AT874" s="98">
        <f t="shared" si="1082"/>
        <v>22.580645161290324</v>
      </c>
      <c r="AV874" s="98">
        <f t="shared" si="1083"/>
        <v>54000</v>
      </c>
      <c r="AW874" s="98">
        <f t="shared" si="1084"/>
        <v>58.064516129032256</v>
      </c>
      <c r="AY874" s="98">
        <f t="shared" si="1085"/>
        <v>93000</v>
      </c>
      <c r="AZ874" s="98">
        <f t="shared" si="1086"/>
        <v>100</v>
      </c>
      <c r="BB874" s="98">
        <f t="shared" si="1088"/>
        <v>0</v>
      </c>
      <c r="BC874" s="98">
        <f t="shared" si="1089"/>
        <v>0</v>
      </c>
      <c r="BD874" s="98">
        <f t="shared" si="1090"/>
        <v>93000</v>
      </c>
      <c r="BE874" s="483"/>
      <c r="BF874" s="90">
        <f t="shared" si="1056"/>
        <v>0</v>
      </c>
    </row>
    <row r="875" spans="1:58" ht="30" customHeight="1" x14ac:dyDescent="0.2">
      <c r="A875" s="12"/>
      <c r="B875" s="3"/>
      <c r="C875" s="3"/>
      <c r="D875" s="8"/>
      <c r="E875" s="7"/>
      <c r="F875" s="3"/>
      <c r="G875" s="4"/>
      <c r="H875" s="5"/>
      <c r="I875" s="6"/>
      <c r="J875" s="7"/>
      <c r="K875" s="59">
        <v>5</v>
      </c>
      <c r="L875" s="142"/>
      <c r="M875" s="8"/>
      <c r="N875" s="41" t="s">
        <v>19</v>
      </c>
      <c r="O875" s="45">
        <v>35000</v>
      </c>
      <c r="P875" s="98"/>
      <c r="Q875" s="98"/>
      <c r="R875" s="98"/>
      <c r="S875" s="332">
        <v>70000</v>
      </c>
      <c r="T875" s="98"/>
      <c r="U875" s="332">
        <v>6000</v>
      </c>
      <c r="V875" s="332">
        <v>3000</v>
      </c>
      <c r="W875" s="332">
        <v>3000</v>
      </c>
      <c r="X875" s="98">
        <f t="shared" si="1070"/>
        <v>12000</v>
      </c>
      <c r="Y875" s="98">
        <f t="shared" si="1071"/>
        <v>17.142857142857142</v>
      </c>
      <c r="AA875" s="332">
        <v>6000</v>
      </c>
      <c r="AB875" s="332">
        <v>6000</v>
      </c>
      <c r="AC875" s="332">
        <v>6000</v>
      </c>
      <c r="AD875" s="98">
        <f t="shared" si="1073"/>
        <v>18000</v>
      </c>
      <c r="AE875" s="98">
        <f t="shared" si="1074"/>
        <v>25.714285714285715</v>
      </c>
      <c r="AG875" s="98">
        <f t="shared" si="1075"/>
        <v>30000</v>
      </c>
      <c r="AH875" s="98">
        <f t="shared" si="1076"/>
        <v>42.857142857142854</v>
      </c>
      <c r="AJ875" s="332">
        <v>8000</v>
      </c>
      <c r="AK875" s="332">
        <v>8000</v>
      </c>
      <c r="AL875" s="332">
        <v>8000</v>
      </c>
      <c r="AM875" s="98">
        <f t="shared" si="1078"/>
        <v>24000</v>
      </c>
      <c r="AN875" s="98">
        <f t="shared" si="1079"/>
        <v>34.285714285714285</v>
      </c>
      <c r="AP875" s="332">
        <v>7000</v>
      </c>
      <c r="AQ875" s="332">
        <v>7000</v>
      </c>
      <c r="AR875" s="332">
        <v>2000</v>
      </c>
      <c r="AS875" s="98">
        <f t="shared" si="1081"/>
        <v>16000</v>
      </c>
      <c r="AT875" s="98">
        <f t="shared" si="1082"/>
        <v>22.857142857142858</v>
      </c>
      <c r="AV875" s="98">
        <f t="shared" si="1083"/>
        <v>40000</v>
      </c>
      <c r="AW875" s="98">
        <f t="shared" si="1084"/>
        <v>57.142857142857146</v>
      </c>
      <c r="AY875" s="98">
        <f t="shared" si="1085"/>
        <v>70000</v>
      </c>
      <c r="AZ875" s="98">
        <f t="shared" si="1086"/>
        <v>100</v>
      </c>
      <c r="BB875" s="98">
        <f t="shared" si="1088"/>
        <v>0</v>
      </c>
      <c r="BC875" s="98">
        <f t="shared" si="1089"/>
        <v>0</v>
      </c>
      <c r="BD875" s="98">
        <f t="shared" si="1090"/>
        <v>70000</v>
      </c>
      <c r="BE875" s="483"/>
      <c r="BF875" s="90">
        <f t="shared" si="1056"/>
        <v>0</v>
      </c>
    </row>
    <row r="876" spans="1:58" ht="30" customHeight="1" x14ac:dyDescent="0.2">
      <c r="A876" s="12"/>
      <c r="B876" s="3"/>
      <c r="C876" s="3"/>
      <c r="D876" s="8"/>
      <c r="E876" s="7"/>
      <c r="F876" s="3"/>
      <c r="G876" s="4"/>
      <c r="H876" s="5"/>
      <c r="I876" s="6"/>
      <c r="J876" s="7"/>
      <c r="K876" s="59">
        <v>7</v>
      </c>
      <c r="L876" s="142"/>
      <c r="M876" s="8"/>
      <c r="N876" s="41" t="s">
        <v>110</v>
      </c>
      <c r="O876" s="45">
        <v>22000</v>
      </c>
      <c r="P876" s="98"/>
      <c r="Q876" s="98"/>
      <c r="R876" s="98"/>
      <c r="S876" s="332">
        <v>4000</v>
      </c>
      <c r="T876" s="98"/>
      <c r="U876" s="332">
        <v>1000</v>
      </c>
      <c r="V876" s="332">
        <v>0</v>
      </c>
      <c r="W876" s="332">
        <v>0</v>
      </c>
      <c r="X876" s="98">
        <f t="shared" si="1070"/>
        <v>1000</v>
      </c>
      <c r="Y876" s="98">
        <f t="shared" si="1071"/>
        <v>25</v>
      </c>
      <c r="AA876" s="332">
        <v>3000</v>
      </c>
      <c r="AB876" s="332">
        <v>0</v>
      </c>
      <c r="AC876" s="332">
        <v>0</v>
      </c>
      <c r="AD876" s="98">
        <f t="shared" si="1073"/>
        <v>3000</v>
      </c>
      <c r="AE876" s="98">
        <f t="shared" si="1074"/>
        <v>75</v>
      </c>
      <c r="AG876" s="98">
        <f t="shared" si="1075"/>
        <v>4000</v>
      </c>
      <c r="AH876" s="98">
        <f t="shared" si="1076"/>
        <v>100</v>
      </c>
      <c r="AJ876" s="332"/>
      <c r="AK876" s="332"/>
      <c r="AL876" s="332"/>
      <c r="AM876" s="98">
        <f t="shared" si="1078"/>
        <v>0</v>
      </c>
      <c r="AN876" s="98"/>
      <c r="AP876" s="332"/>
      <c r="AQ876" s="332"/>
      <c r="AR876" s="332"/>
      <c r="AS876" s="98">
        <f t="shared" si="1081"/>
        <v>0</v>
      </c>
      <c r="AT876" s="98">
        <f t="shared" si="1082"/>
        <v>0</v>
      </c>
      <c r="AV876" s="98">
        <f t="shared" si="1083"/>
        <v>0</v>
      </c>
      <c r="AW876" s="98">
        <f t="shared" si="1084"/>
        <v>0</v>
      </c>
      <c r="AY876" s="98">
        <f t="shared" si="1085"/>
        <v>4000</v>
      </c>
      <c r="AZ876" s="98">
        <f t="shared" si="1086"/>
        <v>100</v>
      </c>
      <c r="BB876" s="98">
        <f t="shared" si="1088"/>
        <v>0</v>
      </c>
      <c r="BC876" s="98">
        <f t="shared" si="1089"/>
        <v>0</v>
      </c>
      <c r="BD876" s="98">
        <f t="shared" si="1090"/>
        <v>4000</v>
      </c>
      <c r="BE876" s="483"/>
      <c r="BF876" s="90">
        <f t="shared" si="1056"/>
        <v>0</v>
      </c>
    </row>
    <row r="877" spans="1:58" ht="30" customHeight="1" x14ac:dyDescent="0.2">
      <c r="A877" s="12"/>
      <c r="B877" s="3"/>
      <c r="C877" s="3"/>
      <c r="D877" s="8"/>
      <c r="E877" s="7"/>
      <c r="F877" s="3"/>
      <c r="G877" s="21"/>
      <c r="H877" s="84" t="s">
        <v>72</v>
      </c>
      <c r="I877" s="126"/>
      <c r="J877" s="114"/>
      <c r="K877" s="172"/>
      <c r="L877" s="148"/>
      <c r="M877" s="115"/>
      <c r="N877" s="85" t="s">
        <v>107</v>
      </c>
      <c r="O877" s="86">
        <v>5286000</v>
      </c>
      <c r="P877" s="105">
        <f>P878</f>
        <v>0</v>
      </c>
      <c r="Q877" s="302">
        <f>Q878</f>
        <v>0</v>
      </c>
      <c r="R877" s="303">
        <f>R878</f>
        <v>0</v>
      </c>
      <c r="S877" s="105">
        <f>S878</f>
        <v>4416000</v>
      </c>
      <c r="T877" s="105"/>
      <c r="U877" s="105">
        <f>U878</f>
        <v>451000</v>
      </c>
      <c r="V877" s="105">
        <f>V878</f>
        <v>185000</v>
      </c>
      <c r="W877" s="105">
        <f>W1518+W878+W1208+W1264+W1462</f>
        <v>280000</v>
      </c>
      <c r="X877" s="105">
        <f t="shared" si="1070"/>
        <v>916000</v>
      </c>
      <c r="Y877" s="105">
        <f t="shared" si="1071"/>
        <v>20.742753623188406</v>
      </c>
      <c r="AA877" s="105">
        <f>AA878</f>
        <v>371000</v>
      </c>
      <c r="AB877" s="105">
        <f>AB878</f>
        <v>374000</v>
      </c>
      <c r="AC877" s="105">
        <f>AC1518+AC878+AC1208+AC1264+AC1462</f>
        <v>374000</v>
      </c>
      <c r="AD877" s="105">
        <f t="shared" si="1073"/>
        <v>1119000</v>
      </c>
      <c r="AE877" s="105">
        <f t="shared" si="1074"/>
        <v>25.339673913043477</v>
      </c>
      <c r="AG877" s="105">
        <f t="shared" si="1075"/>
        <v>2035000</v>
      </c>
      <c r="AH877" s="105">
        <f t="shared" si="1076"/>
        <v>46.082427536231883</v>
      </c>
      <c r="AJ877" s="105">
        <f>AJ878</f>
        <v>488000</v>
      </c>
      <c r="AK877" s="105">
        <f>AK878</f>
        <v>488000</v>
      </c>
      <c r="AL877" s="105">
        <f>AL1518+AL878+AL1208+AL1264+AL1462</f>
        <v>488000</v>
      </c>
      <c r="AM877" s="105">
        <f t="shared" si="1078"/>
        <v>1464000</v>
      </c>
      <c r="AN877" s="105">
        <f t="shared" si="1079"/>
        <v>33.152173913043477</v>
      </c>
      <c r="AP877" s="105">
        <f>AP878</f>
        <v>324000</v>
      </c>
      <c r="AQ877" s="105">
        <f>AQ878</f>
        <v>312000</v>
      </c>
      <c r="AR877" s="105">
        <f>AR1518+AR878+AR1208+AR1264+AR1462</f>
        <v>281000</v>
      </c>
      <c r="AS877" s="105">
        <f t="shared" si="1081"/>
        <v>917000</v>
      </c>
      <c r="AT877" s="105">
        <f t="shared" si="1082"/>
        <v>20.765398550724637</v>
      </c>
      <c r="AV877" s="105">
        <f t="shared" si="1083"/>
        <v>2381000</v>
      </c>
      <c r="AW877" s="105">
        <f t="shared" si="1084"/>
        <v>53.917572463768117</v>
      </c>
      <c r="AY877" s="105">
        <f t="shared" si="1085"/>
        <v>4416000</v>
      </c>
      <c r="AZ877" s="105">
        <f t="shared" si="1086"/>
        <v>100</v>
      </c>
      <c r="BB877" s="86">
        <f t="shared" si="1088"/>
        <v>0</v>
      </c>
      <c r="BC877" s="105">
        <f t="shared" si="1089"/>
        <v>0</v>
      </c>
      <c r="BD877" s="105">
        <f t="shared" si="1090"/>
        <v>4416000</v>
      </c>
      <c r="BE877" s="483"/>
      <c r="BF877" s="90">
        <f t="shared" si="1056"/>
        <v>0</v>
      </c>
    </row>
    <row r="878" spans="1:58" ht="30" customHeight="1" x14ac:dyDescent="0.2">
      <c r="A878" s="12"/>
      <c r="B878" s="3"/>
      <c r="C878" s="3"/>
      <c r="D878" s="8"/>
      <c r="E878" s="7"/>
      <c r="F878" s="3"/>
      <c r="G878" s="4"/>
      <c r="H878" s="5"/>
      <c r="I878" s="23">
        <v>2</v>
      </c>
      <c r="J878" s="7"/>
      <c r="K878" s="27"/>
      <c r="L878" s="142"/>
      <c r="M878" s="8"/>
      <c r="N878" s="30" t="s">
        <v>126</v>
      </c>
      <c r="O878" s="46">
        <v>5286000</v>
      </c>
      <c r="P878" s="100">
        <f>P879+P883+P887+P893</f>
        <v>0</v>
      </c>
      <c r="Q878" s="202">
        <f>Q879+Q883+Q887+Q893</f>
        <v>0</v>
      </c>
      <c r="R878" s="203">
        <f>R879+R883+R887+R893</f>
        <v>0</v>
      </c>
      <c r="S878" s="100">
        <f>S879+S883+S887+S893</f>
        <v>4416000</v>
      </c>
      <c r="T878" s="100"/>
      <c r="U878" s="100">
        <f>U879+U883+U887+U893</f>
        <v>451000</v>
      </c>
      <c r="V878" s="100">
        <f>V879+V883+V887+V893</f>
        <v>185000</v>
      </c>
      <c r="W878" s="100">
        <f>W879+W883+W887+W893</f>
        <v>280000</v>
      </c>
      <c r="X878" s="100">
        <f t="shared" si="1070"/>
        <v>916000</v>
      </c>
      <c r="Y878" s="100">
        <f t="shared" si="1071"/>
        <v>20.742753623188406</v>
      </c>
      <c r="AA878" s="100">
        <f>AA879+AA883+AA887+AA893</f>
        <v>371000</v>
      </c>
      <c r="AB878" s="100">
        <f>AB879+AB883+AB887+AB893</f>
        <v>374000</v>
      </c>
      <c r="AC878" s="100">
        <f>AC879+AC883+AC887+AC893</f>
        <v>374000</v>
      </c>
      <c r="AD878" s="100">
        <f t="shared" si="1073"/>
        <v>1119000</v>
      </c>
      <c r="AE878" s="100">
        <f t="shared" si="1074"/>
        <v>25.339673913043477</v>
      </c>
      <c r="AG878" s="100">
        <f t="shared" si="1075"/>
        <v>2035000</v>
      </c>
      <c r="AH878" s="100">
        <f t="shared" si="1076"/>
        <v>46.082427536231883</v>
      </c>
      <c r="AJ878" s="100">
        <f>AJ879+AJ883+AJ887+AJ893</f>
        <v>488000</v>
      </c>
      <c r="AK878" s="100">
        <f>AK879+AK883+AK887+AK893</f>
        <v>488000</v>
      </c>
      <c r="AL878" s="100">
        <f>AL879+AL883+AL887+AL893</f>
        <v>488000</v>
      </c>
      <c r="AM878" s="100">
        <f t="shared" si="1078"/>
        <v>1464000</v>
      </c>
      <c r="AN878" s="100">
        <f t="shared" si="1079"/>
        <v>33.152173913043477</v>
      </c>
      <c r="AP878" s="100">
        <f>AP879+AP883+AP887+AP893</f>
        <v>324000</v>
      </c>
      <c r="AQ878" s="100">
        <f>AQ879+AQ883+AQ887+AQ893</f>
        <v>312000</v>
      </c>
      <c r="AR878" s="100">
        <f>AR879+AR883+AR887+AR893</f>
        <v>281000</v>
      </c>
      <c r="AS878" s="100">
        <f t="shared" si="1081"/>
        <v>917000</v>
      </c>
      <c r="AT878" s="100">
        <f t="shared" si="1082"/>
        <v>20.765398550724637</v>
      </c>
      <c r="AV878" s="100">
        <f t="shared" si="1083"/>
        <v>2381000</v>
      </c>
      <c r="AW878" s="100">
        <f t="shared" si="1084"/>
        <v>53.917572463768117</v>
      </c>
      <c r="AY878" s="100">
        <f t="shared" si="1085"/>
        <v>4416000</v>
      </c>
      <c r="AZ878" s="100">
        <f t="shared" si="1086"/>
        <v>100</v>
      </c>
      <c r="BB878" s="46">
        <f t="shared" si="1088"/>
        <v>0</v>
      </c>
      <c r="BC878" s="100">
        <f t="shared" si="1089"/>
        <v>0</v>
      </c>
      <c r="BD878" s="100">
        <f t="shared" si="1090"/>
        <v>4416000</v>
      </c>
      <c r="BE878" s="483"/>
      <c r="BF878" s="90">
        <f t="shared" si="1056"/>
        <v>0</v>
      </c>
    </row>
    <row r="879" spans="1:58" ht="30" customHeight="1" x14ac:dyDescent="0.2">
      <c r="A879" s="12"/>
      <c r="B879" s="3"/>
      <c r="C879" s="3"/>
      <c r="D879" s="8"/>
      <c r="E879" s="7"/>
      <c r="F879" s="3"/>
      <c r="G879" s="4"/>
      <c r="H879" s="5"/>
      <c r="I879" s="6"/>
      <c r="J879" s="24" t="s">
        <v>74</v>
      </c>
      <c r="K879" s="27"/>
      <c r="L879" s="142"/>
      <c r="M879" s="8"/>
      <c r="N879" s="31" t="s">
        <v>24</v>
      </c>
      <c r="O879" s="44">
        <v>2431000</v>
      </c>
      <c r="P879" s="44">
        <f>P880+P881+P882</f>
        <v>0</v>
      </c>
      <c r="Q879" s="44">
        <f>Q880+Q881+Q882</f>
        <v>0</v>
      </c>
      <c r="R879" s="44">
        <f>R880+R881+R882</f>
        <v>0</v>
      </c>
      <c r="S879" s="44">
        <f>S880+S881+S882</f>
        <v>2354000</v>
      </c>
      <c r="T879" s="44"/>
      <c r="U879" s="44">
        <f>U880+U881+U882</f>
        <v>354000</v>
      </c>
      <c r="V879" s="44">
        <f>V880+V881+V882</f>
        <v>143000</v>
      </c>
      <c r="W879" s="44">
        <f>W880+W881+W882</f>
        <v>142000</v>
      </c>
      <c r="X879" s="44">
        <f t="shared" si="1070"/>
        <v>639000</v>
      </c>
      <c r="Y879" s="44">
        <f t="shared" si="1071"/>
        <v>27.145284621920137</v>
      </c>
      <c r="AA879" s="44">
        <f>AA880+AA881+AA882</f>
        <v>206000</v>
      </c>
      <c r="AB879" s="44">
        <f>AB880+AB881+AB882</f>
        <v>206000</v>
      </c>
      <c r="AC879" s="44">
        <f>AC880+AC881+AC882</f>
        <v>206000</v>
      </c>
      <c r="AD879" s="44">
        <f t="shared" si="1073"/>
        <v>618000</v>
      </c>
      <c r="AE879" s="44">
        <f t="shared" si="1074"/>
        <v>26.253186066270178</v>
      </c>
      <c r="AG879" s="44">
        <f t="shared" si="1075"/>
        <v>1257000</v>
      </c>
      <c r="AH879" s="44">
        <f t="shared" si="1076"/>
        <v>53.398470688190315</v>
      </c>
      <c r="AJ879" s="44">
        <f>AJ880+AJ881+AJ882</f>
        <v>213000</v>
      </c>
      <c r="AK879" s="44">
        <f>AK880+AK881+AK882</f>
        <v>213000</v>
      </c>
      <c r="AL879" s="44">
        <f>AL880+AL881+AL882</f>
        <v>213000</v>
      </c>
      <c r="AM879" s="44">
        <f t="shared" si="1078"/>
        <v>639000</v>
      </c>
      <c r="AN879" s="44">
        <f t="shared" si="1079"/>
        <v>27.145284621920137</v>
      </c>
      <c r="AP879" s="44">
        <f>AP880+AP881+AP882</f>
        <v>158000</v>
      </c>
      <c r="AQ879" s="44">
        <f>AQ880+AQ881+AQ882</f>
        <v>158000</v>
      </c>
      <c r="AR879" s="44">
        <f>AR880+AR881+AR882</f>
        <v>142000</v>
      </c>
      <c r="AS879" s="44">
        <f t="shared" si="1081"/>
        <v>458000</v>
      </c>
      <c r="AT879" s="44">
        <f t="shared" si="1082"/>
        <v>19.456244689889548</v>
      </c>
      <c r="AV879" s="44">
        <f t="shared" si="1083"/>
        <v>1097000</v>
      </c>
      <c r="AW879" s="44">
        <f t="shared" si="1084"/>
        <v>46.601529311809685</v>
      </c>
      <c r="AY879" s="44">
        <f t="shared" si="1085"/>
        <v>2354000</v>
      </c>
      <c r="AZ879" s="44">
        <f t="shared" si="1086"/>
        <v>100</v>
      </c>
      <c r="BB879" s="44">
        <f t="shared" si="1088"/>
        <v>0</v>
      </c>
      <c r="BC879" s="44">
        <f t="shared" si="1089"/>
        <v>0</v>
      </c>
      <c r="BD879" s="44">
        <f t="shared" si="1090"/>
        <v>2354000</v>
      </c>
      <c r="BE879" s="483"/>
      <c r="BF879" s="90">
        <f t="shared" si="1056"/>
        <v>0</v>
      </c>
    </row>
    <row r="880" spans="1:58" ht="30" customHeight="1" x14ac:dyDescent="0.2">
      <c r="A880" s="12"/>
      <c r="B880" s="3"/>
      <c r="C880" s="3"/>
      <c r="D880" s="8"/>
      <c r="E880" s="7"/>
      <c r="F880" s="3"/>
      <c r="G880" s="4"/>
      <c r="H880" s="5"/>
      <c r="I880" s="6"/>
      <c r="J880" s="7"/>
      <c r="K880" s="59">
        <v>1</v>
      </c>
      <c r="L880" s="142"/>
      <c r="M880" s="8"/>
      <c r="N880" s="41" t="s">
        <v>31</v>
      </c>
      <c r="O880" s="45">
        <v>1300000</v>
      </c>
      <c r="P880" s="45"/>
      <c r="Q880" s="45"/>
      <c r="R880" s="45"/>
      <c r="S880" s="332">
        <v>1100000</v>
      </c>
      <c r="T880" s="45"/>
      <c r="U880" s="332">
        <v>165000</v>
      </c>
      <c r="V880" s="332">
        <v>66000</v>
      </c>
      <c r="W880" s="332">
        <v>66000</v>
      </c>
      <c r="X880" s="45">
        <f t="shared" si="1070"/>
        <v>297000</v>
      </c>
      <c r="Y880" s="45">
        <f t="shared" si="1071"/>
        <v>27</v>
      </c>
      <c r="AA880" s="332">
        <v>96000</v>
      </c>
      <c r="AB880" s="332">
        <v>96000</v>
      </c>
      <c r="AC880" s="332">
        <v>96000</v>
      </c>
      <c r="AD880" s="45">
        <f t="shared" si="1073"/>
        <v>288000</v>
      </c>
      <c r="AE880" s="45">
        <f t="shared" si="1074"/>
        <v>26.181818181818183</v>
      </c>
      <c r="AG880" s="45">
        <f t="shared" si="1075"/>
        <v>585000</v>
      </c>
      <c r="AH880" s="45">
        <f t="shared" si="1076"/>
        <v>53.18181818181818</v>
      </c>
      <c r="AJ880" s="332">
        <v>99000</v>
      </c>
      <c r="AK880" s="332">
        <v>99000</v>
      </c>
      <c r="AL880" s="332">
        <v>99000</v>
      </c>
      <c r="AM880" s="45">
        <f t="shared" si="1078"/>
        <v>297000</v>
      </c>
      <c r="AN880" s="45">
        <f t="shared" si="1079"/>
        <v>27</v>
      </c>
      <c r="AP880" s="332">
        <v>74000</v>
      </c>
      <c r="AQ880" s="332">
        <v>74000</v>
      </c>
      <c r="AR880" s="332">
        <v>70000</v>
      </c>
      <c r="AS880" s="45">
        <f t="shared" si="1081"/>
        <v>218000</v>
      </c>
      <c r="AT880" s="45">
        <f t="shared" si="1082"/>
        <v>19.818181818181817</v>
      </c>
      <c r="AV880" s="45">
        <f t="shared" si="1083"/>
        <v>515000</v>
      </c>
      <c r="AW880" s="45">
        <f t="shared" si="1084"/>
        <v>46.81818181818182</v>
      </c>
      <c r="AY880" s="45">
        <f t="shared" si="1085"/>
        <v>1100000</v>
      </c>
      <c r="AZ880" s="45">
        <f t="shared" si="1086"/>
        <v>100</v>
      </c>
      <c r="BB880" s="45">
        <f t="shared" si="1088"/>
        <v>0</v>
      </c>
      <c r="BC880" s="45">
        <f t="shared" si="1089"/>
        <v>0</v>
      </c>
      <c r="BD880" s="45">
        <f t="shared" si="1090"/>
        <v>1100000</v>
      </c>
      <c r="BE880" s="483"/>
      <c r="BF880" s="90">
        <f t="shared" si="1056"/>
        <v>0</v>
      </c>
    </row>
    <row r="881" spans="1:58" ht="30" customHeight="1" x14ac:dyDescent="0.2">
      <c r="A881" s="12"/>
      <c r="B881" s="3"/>
      <c r="C881" s="3"/>
      <c r="D881" s="8"/>
      <c r="E881" s="7"/>
      <c r="F881" s="3"/>
      <c r="G881" s="4"/>
      <c r="H881" s="5"/>
      <c r="I881" s="6"/>
      <c r="J881" s="7"/>
      <c r="K881" s="59">
        <v>3</v>
      </c>
      <c r="L881" s="142"/>
      <c r="M881" s="8"/>
      <c r="N881" s="41" t="s">
        <v>35</v>
      </c>
      <c r="O881" s="45">
        <v>80000</v>
      </c>
      <c r="P881" s="45"/>
      <c r="Q881" s="45"/>
      <c r="R881" s="45"/>
      <c r="S881" s="332">
        <v>119000</v>
      </c>
      <c r="T881" s="98"/>
      <c r="U881" s="332">
        <v>18000</v>
      </c>
      <c r="V881" s="332">
        <v>8000</v>
      </c>
      <c r="W881" s="332">
        <v>8000</v>
      </c>
      <c r="X881" s="98">
        <f t="shared" si="1070"/>
        <v>34000</v>
      </c>
      <c r="Y881" s="98">
        <f t="shared" si="1071"/>
        <v>28.571428571428573</v>
      </c>
      <c r="AA881" s="332">
        <v>11000</v>
      </c>
      <c r="AB881" s="332">
        <v>11000</v>
      </c>
      <c r="AC881" s="332">
        <v>11000</v>
      </c>
      <c r="AD881" s="98">
        <f t="shared" si="1073"/>
        <v>33000</v>
      </c>
      <c r="AE881" s="98">
        <f t="shared" si="1074"/>
        <v>27.731092436974791</v>
      </c>
      <c r="AG881" s="98">
        <f t="shared" si="1075"/>
        <v>67000</v>
      </c>
      <c r="AH881" s="98">
        <f t="shared" si="1076"/>
        <v>56.30252100840336</v>
      </c>
      <c r="AJ881" s="332">
        <v>11000</v>
      </c>
      <c r="AK881" s="332">
        <v>11000</v>
      </c>
      <c r="AL881" s="332">
        <v>11000</v>
      </c>
      <c r="AM881" s="98">
        <f t="shared" si="1078"/>
        <v>33000</v>
      </c>
      <c r="AN881" s="98">
        <f t="shared" si="1079"/>
        <v>27.731092436974791</v>
      </c>
      <c r="AP881" s="332">
        <v>8000</v>
      </c>
      <c r="AQ881" s="332">
        <v>8000</v>
      </c>
      <c r="AR881" s="332">
        <v>3000</v>
      </c>
      <c r="AS881" s="98">
        <f t="shared" si="1081"/>
        <v>19000</v>
      </c>
      <c r="AT881" s="98">
        <f t="shared" si="1082"/>
        <v>15.966386554621849</v>
      </c>
      <c r="AV881" s="98">
        <f t="shared" si="1083"/>
        <v>52000</v>
      </c>
      <c r="AW881" s="98">
        <f t="shared" si="1084"/>
        <v>43.69747899159664</v>
      </c>
      <c r="AY881" s="98">
        <f t="shared" si="1085"/>
        <v>119000</v>
      </c>
      <c r="AZ881" s="98">
        <f t="shared" si="1086"/>
        <v>100</v>
      </c>
      <c r="BB881" s="98">
        <f t="shared" si="1088"/>
        <v>0</v>
      </c>
      <c r="BC881" s="98">
        <f t="shared" si="1089"/>
        <v>0</v>
      </c>
      <c r="BD881" s="98">
        <f t="shared" si="1090"/>
        <v>119000</v>
      </c>
      <c r="BE881" s="483"/>
      <c r="BF881" s="90">
        <f t="shared" si="1056"/>
        <v>0</v>
      </c>
    </row>
    <row r="882" spans="1:58" ht="30" customHeight="1" x14ac:dyDescent="0.2">
      <c r="A882" s="12"/>
      <c r="B882" s="3"/>
      <c r="C882" s="3"/>
      <c r="D882" s="8"/>
      <c r="E882" s="7"/>
      <c r="F882" s="3"/>
      <c r="G882" s="4"/>
      <c r="H882" s="5"/>
      <c r="I882" s="6"/>
      <c r="J882" s="7"/>
      <c r="K882" s="59">
        <v>4</v>
      </c>
      <c r="L882" s="142"/>
      <c r="M882" s="8"/>
      <c r="N882" s="41" t="s">
        <v>67</v>
      </c>
      <c r="O882" s="45">
        <v>1051000</v>
      </c>
      <c r="P882" s="45"/>
      <c r="Q882" s="45"/>
      <c r="R882" s="45"/>
      <c r="S882" s="332">
        <v>1135000</v>
      </c>
      <c r="T882" s="98"/>
      <c r="U882" s="332">
        <v>171000</v>
      </c>
      <c r="V882" s="332">
        <v>69000</v>
      </c>
      <c r="W882" s="332">
        <v>68000</v>
      </c>
      <c r="X882" s="98">
        <f t="shared" si="1070"/>
        <v>308000</v>
      </c>
      <c r="Y882" s="98">
        <f t="shared" si="1071"/>
        <v>27.136563876651984</v>
      </c>
      <c r="AA882" s="332">
        <v>99000</v>
      </c>
      <c r="AB882" s="332">
        <v>99000</v>
      </c>
      <c r="AC882" s="332">
        <v>99000</v>
      </c>
      <c r="AD882" s="98">
        <f t="shared" si="1073"/>
        <v>297000</v>
      </c>
      <c r="AE882" s="98">
        <f t="shared" si="1074"/>
        <v>26.167400881057269</v>
      </c>
      <c r="AG882" s="98">
        <f t="shared" si="1075"/>
        <v>605000</v>
      </c>
      <c r="AH882" s="98">
        <f t="shared" si="1076"/>
        <v>53.303964757709252</v>
      </c>
      <c r="AJ882" s="332">
        <v>103000</v>
      </c>
      <c r="AK882" s="332">
        <v>103000</v>
      </c>
      <c r="AL882" s="332">
        <v>103000</v>
      </c>
      <c r="AM882" s="98">
        <f t="shared" si="1078"/>
        <v>309000</v>
      </c>
      <c r="AN882" s="98">
        <f t="shared" si="1079"/>
        <v>27.22466960352423</v>
      </c>
      <c r="AP882" s="332">
        <v>76000</v>
      </c>
      <c r="AQ882" s="332">
        <v>76000</v>
      </c>
      <c r="AR882" s="332">
        <v>69000</v>
      </c>
      <c r="AS882" s="98">
        <f t="shared" si="1081"/>
        <v>221000</v>
      </c>
      <c r="AT882" s="98">
        <f t="shared" si="1082"/>
        <v>19.471365638766521</v>
      </c>
      <c r="AV882" s="98">
        <f t="shared" si="1083"/>
        <v>530000</v>
      </c>
      <c r="AW882" s="98">
        <f t="shared" si="1084"/>
        <v>46.696035242290748</v>
      </c>
      <c r="AY882" s="98">
        <f t="shared" si="1085"/>
        <v>1135000</v>
      </c>
      <c r="AZ882" s="98">
        <f t="shared" si="1086"/>
        <v>100</v>
      </c>
      <c r="BB882" s="98">
        <f t="shared" si="1088"/>
        <v>0</v>
      </c>
      <c r="BC882" s="98">
        <f t="shared" si="1089"/>
        <v>0</v>
      </c>
      <c r="BD882" s="98">
        <f t="shared" si="1090"/>
        <v>1135000</v>
      </c>
      <c r="BE882" s="483"/>
      <c r="BF882" s="90">
        <f t="shared" si="1056"/>
        <v>0</v>
      </c>
    </row>
    <row r="883" spans="1:58" ht="30" customHeight="1" x14ac:dyDescent="0.2">
      <c r="A883" s="12"/>
      <c r="B883" s="3"/>
      <c r="C883" s="3"/>
      <c r="D883" s="8"/>
      <c r="E883" s="7"/>
      <c r="F883" s="3"/>
      <c r="G883" s="4"/>
      <c r="H883" s="5"/>
      <c r="I883" s="6"/>
      <c r="J883" s="24" t="s">
        <v>68</v>
      </c>
      <c r="K883" s="27"/>
      <c r="L883" s="142"/>
      <c r="M883" s="8"/>
      <c r="N883" s="31" t="s">
        <v>32</v>
      </c>
      <c r="O883" s="44">
        <v>475000</v>
      </c>
      <c r="P883" s="44">
        <f>P884+P885+P886</f>
        <v>0</v>
      </c>
      <c r="Q883" s="44">
        <f>Q884+Q885+Q886</f>
        <v>0</v>
      </c>
      <c r="R883" s="44">
        <f>R884+R885+R886</f>
        <v>0</v>
      </c>
      <c r="S883" s="44">
        <f>S884+S885+S886</f>
        <v>481000</v>
      </c>
      <c r="T883" s="44"/>
      <c r="U883" s="44">
        <f>U884+U885+U886</f>
        <v>74000</v>
      </c>
      <c r="V883" s="44">
        <f>V884+V885+V886</f>
        <v>31000</v>
      </c>
      <c r="W883" s="44">
        <f>W884+W885+W886</f>
        <v>29000</v>
      </c>
      <c r="X883" s="44">
        <f t="shared" si="1070"/>
        <v>134000</v>
      </c>
      <c r="Y883" s="44">
        <f t="shared" si="1071"/>
        <v>27.858627858627859</v>
      </c>
      <c r="AA883" s="44">
        <f>AA884+AA885+AA886</f>
        <v>44000</v>
      </c>
      <c r="AB883" s="44">
        <f>AB884+AB885+AB886</f>
        <v>44000</v>
      </c>
      <c r="AC883" s="44">
        <f>AC884+AC885+AC886</f>
        <v>44000</v>
      </c>
      <c r="AD883" s="44">
        <f t="shared" si="1073"/>
        <v>132000</v>
      </c>
      <c r="AE883" s="44">
        <f t="shared" si="1074"/>
        <v>27.442827442827443</v>
      </c>
      <c r="AG883" s="44">
        <f t="shared" si="1075"/>
        <v>266000</v>
      </c>
      <c r="AH883" s="44">
        <f t="shared" si="1076"/>
        <v>55.301455301455299</v>
      </c>
      <c r="AJ883" s="44">
        <f>AJ884+AJ885+AJ886</f>
        <v>44000</v>
      </c>
      <c r="AK883" s="44">
        <f>AK884+AK885+AK886</f>
        <v>44000</v>
      </c>
      <c r="AL883" s="44">
        <f>AL884+AL885+AL886</f>
        <v>44000</v>
      </c>
      <c r="AM883" s="44">
        <f t="shared" si="1078"/>
        <v>132000</v>
      </c>
      <c r="AN883" s="44">
        <f t="shared" si="1079"/>
        <v>27.442827442827443</v>
      </c>
      <c r="AP883" s="44">
        <f>AP884+AP885+AP886</f>
        <v>32000</v>
      </c>
      <c r="AQ883" s="44">
        <f>AQ884+AQ885+AQ886</f>
        <v>32000</v>
      </c>
      <c r="AR883" s="44">
        <f>AR884+AR885+AR886</f>
        <v>19000</v>
      </c>
      <c r="AS883" s="44">
        <f t="shared" si="1081"/>
        <v>83000</v>
      </c>
      <c r="AT883" s="44">
        <f t="shared" si="1082"/>
        <v>17.255717255717254</v>
      </c>
      <c r="AV883" s="44">
        <f t="shared" si="1083"/>
        <v>215000</v>
      </c>
      <c r="AW883" s="44">
        <f t="shared" si="1084"/>
        <v>44.698544698544701</v>
      </c>
      <c r="AY883" s="44">
        <f t="shared" si="1085"/>
        <v>481000</v>
      </c>
      <c r="AZ883" s="44">
        <f t="shared" si="1086"/>
        <v>100</v>
      </c>
      <c r="BB883" s="44">
        <f t="shared" si="1088"/>
        <v>0</v>
      </c>
      <c r="BC883" s="44">
        <f t="shared" si="1089"/>
        <v>0</v>
      </c>
      <c r="BD883" s="44">
        <f t="shared" si="1090"/>
        <v>481000</v>
      </c>
      <c r="BF883" s="90">
        <f t="shared" si="1056"/>
        <v>0</v>
      </c>
    </row>
    <row r="884" spans="1:58" ht="30" customHeight="1" x14ac:dyDescent="0.2">
      <c r="A884" s="12"/>
      <c r="B884" s="3"/>
      <c r="C884" s="3"/>
      <c r="D884" s="8"/>
      <c r="E884" s="7"/>
      <c r="F884" s="3"/>
      <c r="G884" s="4"/>
      <c r="H884" s="5"/>
      <c r="I884" s="6"/>
      <c r="J884" s="7"/>
      <c r="K884" s="59">
        <v>1</v>
      </c>
      <c r="L884" s="142"/>
      <c r="M884" s="8"/>
      <c r="N884" s="41" t="s">
        <v>31</v>
      </c>
      <c r="O884" s="45">
        <v>300000</v>
      </c>
      <c r="P884" s="45"/>
      <c r="Q884" s="45"/>
      <c r="R884" s="45"/>
      <c r="S884" s="332">
        <v>254000</v>
      </c>
      <c r="T884" s="45"/>
      <c r="U884" s="332">
        <v>39000</v>
      </c>
      <c r="V884" s="332">
        <v>16000</v>
      </c>
      <c r="W884" s="332">
        <v>15000</v>
      </c>
      <c r="X884" s="45">
        <f t="shared" si="1070"/>
        <v>70000</v>
      </c>
      <c r="Y884" s="45">
        <f t="shared" si="1071"/>
        <v>27.559055118110237</v>
      </c>
      <c r="AA884" s="332">
        <v>23000</v>
      </c>
      <c r="AB884" s="332">
        <v>23000</v>
      </c>
      <c r="AC884" s="332">
        <v>23000</v>
      </c>
      <c r="AD884" s="45">
        <f t="shared" si="1073"/>
        <v>69000</v>
      </c>
      <c r="AE884" s="45">
        <f t="shared" si="1074"/>
        <v>27.165354330708663</v>
      </c>
      <c r="AG884" s="45">
        <f t="shared" si="1075"/>
        <v>139000</v>
      </c>
      <c r="AH884" s="45">
        <f t="shared" si="1076"/>
        <v>54.724409448818896</v>
      </c>
      <c r="AJ884" s="332">
        <v>23000</v>
      </c>
      <c r="AK884" s="332">
        <v>23000</v>
      </c>
      <c r="AL884" s="332">
        <v>23000</v>
      </c>
      <c r="AM884" s="45">
        <f t="shared" si="1078"/>
        <v>69000</v>
      </c>
      <c r="AN884" s="45">
        <f t="shared" si="1079"/>
        <v>27.165354330708663</v>
      </c>
      <c r="AP884" s="332">
        <v>17000</v>
      </c>
      <c r="AQ884" s="332">
        <v>17000</v>
      </c>
      <c r="AR884" s="332">
        <v>12000</v>
      </c>
      <c r="AS884" s="45">
        <f t="shared" si="1081"/>
        <v>46000</v>
      </c>
      <c r="AT884" s="45">
        <f t="shared" si="1082"/>
        <v>18.110236220472441</v>
      </c>
      <c r="AV884" s="45">
        <f t="shared" si="1083"/>
        <v>115000</v>
      </c>
      <c r="AW884" s="45">
        <f t="shared" si="1084"/>
        <v>45.275590551181104</v>
      </c>
      <c r="AY884" s="45">
        <f t="shared" si="1085"/>
        <v>254000</v>
      </c>
      <c r="AZ884" s="45">
        <f t="shared" si="1086"/>
        <v>100</v>
      </c>
      <c r="BB884" s="45">
        <f t="shared" si="1088"/>
        <v>0</v>
      </c>
      <c r="BC884" s="45">
        <f t="shared" si="1089"/>
        <v>0</v>
      </c>
      <c r="BD884" s="45">
        <f t="shared" si="1090"/>
        <v>254000</v>
      </c>
      <c r="BF884" s="90">
        <f t="shared" si="1056"/>
        <v>0</v>
      </c>
    </row>
    <row r="885" spans="1:58" ht="30" customHeight="1" x14ac:dyDescent="0.2">
      <c r="A885" s="12"/>
      <c r="B885" s="3"/>
      <c r="C885" s="3"/>
      <c r="D885" s="8"/>
      <c r="E885" s="7"/>
      <c r="F885" s="3"/>
      <c r="G885" s="4"/>
      <c r="H885" s="5"/>
      <c r="I885" s="6"/>
      <c r="J885" s="7"/>
      <c r="K885" s="59">
        <v>3</v>
      </c>
      <c r="L885" s="142"/>
      <c r="M885" s="8"/>
      <c r="N885" s="41" t="s">
        <v>35</v>
      </c>
      <c r="O885" s="45">
        <v>15000</v>
      </c>
      <c r="P885" s="45"/>
      <c r="Q885" s="45"/>
      <c r="R885" s="45"/>
      <c r="S885" s="332">
        <v>40000</v>
      </c>
      <c r="T885" s="98"/>
      <c r="U885" s="332">
        <v>6000</v>
      </c>
      <c r="V885" s="332">
        <v>3000</v>
      </c>
      <c r="W885" s="332">
        <v>3000</v>
      </c>
      <c r="X885" s="98">
        <f t="shared" si="1070"/>
        <v>12000</v>
      </c>
      <c r="Y885" s="98">
        <f t="shared" si="1071"/>
        <v>30</v>
      </c>
      <c r="AA885" s="332">
        <v>4000</v>
      </c>
      <c r="AB885" s="332">
        <v>4000</v>
      </c>
      <c r="AC885" s="332">
        <v>4000</v>
      </c>
      <c r="AD885" s="98">
        <f t="shared" si="1073"/>
        <v>12000</v>
      </c>
      <c r="AE885" s="98">
        <f t="shared" si="1074"/>
        <v>30</v>
      </c>
      <c r="AG885" s="98">
        <f t="shared" si="1075"/>
        <v>24000</v>
      </c>
      <c r="AH885" s="98">
        <f t="shared" si="1076"/>
        <v>60</v>
      </c>
      <c r="AJ885" s="332">
        <v>4000</v>
      </c>
      <c r="AK885" s="332">
        <v>4000</v>
      </c>
      <c r="AL885" s="332">
        <v>4000</v>
      </c>
      <c r="AM885" s="98">
        <f t="shared" si="1078"/>
        <v>12000</v>
      </c>
      <c r="AN885" s="98">
        <f t="shared" si="1079"/>
        <v>30</v>
      </c>
      <c r="AP885" s="332">
        <v>2000</v>
      </c>
      <c r="AQ885" s="332">
        <v>2000</v>
      </c>
      <c r="AR885" s="332">
        <v>0</v>
      </c>
      <c r="AS885" s="98">
        <f t="shared" si="1081"/>
        <v>4000</v>
      </c>
      <c r="AT885" s="98">
        <f t="shared" si="1082"/>
        <v>10</v>
      </c>
      <c r="AV885" s="98">
        <f t="shared" si="1083"/>
        <v>16000</v>
      </c>
      <c r="AW885" s="98">
        <f t="shared" si="1084"/>
        <v>40</v>
      </c>
      <c r="AY885" s="98">
        <f t="shared" si="1085"/>
        <v>40000</v>
      </c>
      <c r="AZ885" s="98">
        <f t="shared" si="1086"/>
        <v>100</v>
      </c>
      <c r="BB885" s="98">
        <f t="shared" si="1088"/>
        <v>0</v>
      </c>
      <c r="BC885" s="98">
        <f t="shared" si="1089"/>
        <v>0</v>
      </c>
      <c r="BD885" s="98">
        <f t="shared" si="1090"/>
        <v>40000</v>
      </c>
      <c r="BF885" s="90">
        <f t="shared" si="1056"/>
        <v>0</v>
      </c>
    </row>
    <row r="886" spans="1:58" ht="30" customHeight="1" x14ac:dyDescent="0.2">
      <c r="A886" s="12"/>
      <c r="B886" s="3"/>
      <c r="C886" s="3"/>
      <c r="D886" s="8"/>
      <c r="E886" s="7"/>
      <c r="F886" s="3"/>
      <c r="G886" s="4"/>
      <c r="H886" s="5"/>
      <c r="I886" s="6"/>
      <c r="J886" s="7"/>
      <c r="K886" s="59">
        <v>4</v>
      </c>
      <c r="L886" s="142"/>
      <c r="M886" s="8"/>
      <c r="N886" s="41" t="s">
        <v>67</v>
      </c>
      <c r="O886" s="45">
        <v>160000</v>
      </c>
      <c r="P886" s="45"/>
      <c r="Q886" s="45"/>
      <c r="R886" s="45"/>
      <c r="S886" s="332">
        <v>187000</v>
      </c>
      <c r="T886" s="98"/>
      <c r="U886" s="332">
        <v>29000</v>
      </c>
      <c r="V886" s="332">
        <v>12000</v>
      </c>
      <c r="W886" s="332">
        <v>11000</v>
      </c>
      <c r="X886" s="98">
        <f t="shared" si="1070"/>
        <v>52000</v>
      </c>
      <c r="Y886" s="98">
        <f t="shared" si="1071"/>
        <v>27.807486631016044</v>
      </c>
      <c r="AA886" s="332">
        <v>17000</v>
      </c>
      <c r="AB886" s="332">
        <v>17000</v>
      </c>
      <c r="AC886" s="332">
        <v>17000</v>
      </c>
      <c r="AD886" s="98">
        <f t="shared" si="1073"/>
        <v>51000</v>
      </c>
      <c r="AE886" s="98">
        <f t="shared" si="1074"/>
        <v>27.272727272727273</v>
      </c>
      <c r="AG886" s="98">
        <f t="shared" si="1075"/>
        <v>103000</v>
      </c>
      <c r="AH886" s="98">
        <f t="shared" si="1076"/>
        <v>55.080213903743314</v>
      </c>
      <c r="AJ886" s="332">
        <v>17000</v>
      </c>
      <c r="AK886" s="332">
        <v>17000</v>
      </c>
      <c r="AL886" s="332">
        <v>17000</v>
      </c>
      <c r="AM886" s="98">
        <f t="shared" si="1078"/>
        <v>51000</v>
      </c>
      <c r="AN886" s="98">
        <f t="shared" si="1079"/>
        <v>27.272727272727273</v>
      </c>
      <c r="AP886" s="332">
        <v>13000</v>
      </c>
      <c r="AQ886" s="332">
        <v>13000</v>
      </c>
      <c r="AR886" s="332">
        <v>7000</v>
      </c>
      <c r="AS886" s="98">
        <f t="shared" si="1081"/>
        <v>33000</v>
      </c>
      <c r="AT886" s="98">
        <f t="shared" si="1082"/>
        <v>17.647058823529413</v>
      </c>
      <c r="AV886" s="98">
        <f t="shared" si="1083"/>
        <v>84000</v>
      </c>
      <c r="AW886" s="98">
        <f t="shared" si="1084"/>
        <v>44.919786096256686</v>
      </c>
      <c r="AY886" s="98">
        <f t="shared" si="1085"/>
        <v>187000</v>
      </c>
      <c r="AZ886" s="98">
        <f t="shared" si="1086"/>
        <v>100</v>
      </c>
      <c r="BB886" s="98">
        <f t="shared" si="1088"/>
        <v>0</v>
      </c>
      <c r="BC886" s="98">
        <f t="shared" si="1089"/>
        <v>0</v>
      </c>
      <c r="BD886" s="98">
        <f t="shared" si="1090"/>
        <v>187000</v>
      </c>
      <c r="BF886" s="90">
        <f t="shared" si="1056"/>
        <v>0</v>
      </c>
    </row>
    <row r="887" spans="1:58" ht="30" customHeight="1" x14ac:dyDescent="0.2">
      <c r="A887" s="12"/>
      <c r="B887" s="3"/>
      <c r="C887" s="3"/>
      <c r="D887" s="8"/>
      <c r="E887" s="7"/>
      <c r="F887" s="3"/>
      <c r="G887" s="4"/>
      <c r="H887" s="5"/>
      <c r="I887" s="6"/>
      <c r="J887" s="24" t="s">
        <v>69</v>
      </c>
      <c r="K887" s="27"/>
      <c r="L887" s="142"/>
      <c r="M887" s="8"/>
      <c r="N887" s="31" t="s">
        <v>16</v>
      </c>
      <c r="O887" s="44">
        <v>360000</v>
      </c>
      <c r="P887" s="97">
        <f>P888+P889+P890+P891+P892</f>
        <v>0</v>
      </c>
      <c r="Q887" s="97">
        <f>Q888+Q889+Q890+Q891+Q892</f>
        <v>0</v>
      </c>
      <c r="R887" s="97">
        <f>R888+R889+R890+R891+R892</f>
        <v>0</v>
      </c>
      <c r="S887" s="97">
        <f>S888+S889+S890+S891+S892</f>
        <v>262000</v>
      </c>
      <c r="T887" s="97"/>
      <c r="U887" s="97">
        <f>U888+U889+U890+U891+U892</f>
        <v>23000</v>
      </c>
      <c r="V887" s="97">
        <f>V888+V889+V890+V891+V892</f>
        <v>11000</v>
      </c>
      <c r="W887" s="97">
        <f>W888+W889+W890+W891+W892</f>
        <v>9000</v>
      </c>
      <c r="X887" s="97">
        <f t="shared" si="1070"/>
        <v>43000</v>
      </c>
      <c r="Y887" s="97">
        <f t="shared" si="1071"/>
        <v>16.412213740458014</v>
      </c>
      <c r="AA887" s="97">
        <f>AA888+AA889+AA890+AA891+AA892</f>
        <v>21000</v>
      </c>
      <c r="AB887" s="97">
        <f>AB888+AB889+AB890+AB891+AB892</f>
        <v>24000</v>
      </c>
      <c r="AC887" s="97">
        <f>AC888+AC889+AC890+AC891+AC892</f>
        <v>24000</v>
      </c>
      <c r="AD887" s="97">
        <f t="shared" si="1073"/>
        <v>69000</v>
      </c>
      <c r="AE887" s="97">
        <f t="shared" si="1074"/>
        <v>26.335877862595421</v>
      </c>
      <c r="AG887" s="97">
        <f t="shared" si="1075"/>
        <v>112000</v>
      </c>
      <c r="AH887" s="97">
        <f t="shared" si="1076"/>
        <v>42.748091603053432</v>
      </c>
      <c r="AJ887" s="97">
        <f>AJ888+AJ889+AJ890+AJ891+AJ892</f>
        <v>31000</v>
      </c>
      <c r="AK887" s="97">
        <f>AK888+AK889+AK890+AK891+AK892</f>
        <v>31000</v>
      </c>
      <c r="AL887" s="97">
        <f>AL888+AL889+AL890+AL891+AL892</f>
        <v>31000</v>
      </c>
      <c r="AM887" s="97">
        <f t="shared" si="1078"/>
        <v>93000</v>
      </c>
      <c r="AN887" s="97">
        <f t="shared" si="1079"/>
        <v>35.496183206106871</v>
      </c>
      <c r="AP887" s="97">
        <f>AP888+AP889+AP890+AP891+AP892</f>
        <v>25000</v>
      </c>
      <c r="AQ887" s="97">
        <f>AQ888+AQ889+AQ890+AQ891+AQ892</f>
        <v>22000</v>
      </c>
      <c r="AR887" s="97">
        <f>AR888+AR889+AR890+AR891+AR892</f>
        <v>10000</v>
      </c>
      <c r="AS887" s="97">
        <f t="shared" si="1081"/>
        <v>57000</v>
      </c>
      <c r="AT887" s="97">
        <f t="shared" si="1082"/>
        <v>21.755725190839694</v>
      </c>
      <c r="AV887" s="97">
        <f t="shared" si="1083"/>
        <v>150000</v>
      </c>
      <c r="AW887" s="97">
        <f t="shared" si="1084"/>
        <v>57.251908396946568</v>
      </c>
      <c r="AY887" s="97">
        <f t="shared" si="1085"/>
        <v>262000</v>
      </c>
      <c r="AZ887" s="97">
        <f t="shared" si="1086"/>
        <v>100</v>
      </c>
      <c r="BB887" s="44">
        <f t="shared" si="1088"/>
        <v>0</v>
      </c>
      <c r="BC887" s="97">
        <f t="shared" si="1089"/>
        <v>0</v>
      </c>
      <c r="BD887" s="97">
        <f t="shared" si="1090"/>
        <v>262000</v>
      </c>
      <c r="BE887" s="483"/>
      <c r="BF887" s="90">
        <f t="shared" si="1056"/>
        <v>0</v>
      </c>
    </row>
    <row r="888" spans="1:58" ht="30" customHeight="1" x14ac:dyDescent="0.2">
      <c r="A888" s="12"/>
      <c r="B888" s="3"/>
      <c r="C888" s="3"/>
      <c r="D888" s="8"/>
      <c r="E888" s="7"/>
      <c r="F888" s="3"/>
      <c r="G888" s="4"/>
      <c r="H888" s="5"/>
      <c r="I888" s="6"/>
      <c r="J888" s="7"/>
      <c r="K888" s="59">
        <v>1</v>
      </c>
      <c r="L888" s="143"/>
      <c r="M888" s="14"/>
      <c r="N888" s="41" t="s">
        <v>36</v>
      </c>
      <c r="O888" s="45">
        <v>2000</v>
      </c>
      <c r="P888" s="98"/>
      <c r="Q888" s="98"/>
      <c r="R888" s="98"/>
      <c r="S888" s="98">
        <v>9000</v>
      </c>
      <c r="T888" s="98"/>
      <c r="U888" s="98">
        <v>1000</v>
      </c>
      <c r="V888" s="98">
        <v>1000</v>
      </c>
      <c r="W888" s="98">
        <v>1000</v>
      </c>
      <c r="X888" s="98">
        <f t="shared" si="1070"/>
        <v>3000</v>
      </c>
      <c r="Y888" s="98">
        <f t="shared" si="1071"/>
        <v>33.333333333333336</v>
      </c>
      <c r="AA888" s="98">
        <v>1000</v>
      </c>
      <c r="AB888" s="98">
        <v>1000</v>
      </c>
      <c r="AC888" s="98">
        <v>1000</v>
      </c>
      <c r="AD888" s="98">
        <f t="shared" si="1073"/>
        <v>3000</v>
      </c>
      <c r="AE888" s="98">
        <f t="shared" si="1074"/>
        <v>33.333333333333336</v>
      </c>
      <c r="AG888" s="98">
        <f t="shared" si="1075"/>
        <v>6000</v>
      </c>
      <c r="AH888" s="98">
        <f t="shared" si="1076"/>
        <v>66.666666666666671</v>
      </c>
      <c r="AJ888" s="98">
        <v>1000</v>
      </c>
      <c r="AK888" s="98">
        <v>1000</v>
      </c>
      <c r="AL888" s="98">
        <v>1000</v>
      </c>
      <c r="AM888" s="98">
        <f t="shared" si="1078"/>
        <v>3000</v>
      </c>
      <c r="AN888" s="98">
        <f t="shared" si="1079"/>
        <v>33.333333333333336</v>
      </c>
      <c r="AP888" s="98"/>
      <c r="AQ888" s="98"/>
      <c r="AR888" s="98"/>
      <c r="AS888" s="98">
        <f t="shared" si="1081"/>
        <v>0</v>
      </c>
      <c r="AT888" s="98">
        <f t="shared" si="1082"/>
        <v>0</v>
      </c>
      <c r="AV888" s="98">
        <f t="shared" si="1083"/>
        <v>3000</v>
      </c>
      <c r="AW888" s="98">
        <f t="shared" si="1084"/>
        <v>33.333333333333336</v>
      </c>
      <c r="AY888" s="98">
        <f t="shared" si="1085"/>
        <v>9000</v>
      </c>
      <c r="AZ888" s="98">
        <f t="shared" si="1086"/>
        <v>100</v>
      </c>
      <c r="BB888" s="98">
        <f t="shared" si="1088"/>
        <v>0</v>
      </c>
      <c r="BC888" s="98">
        <f t="shared" si="1089"/>
        <v>0</v>
      </c>
      <c r="BD888" s="98">
        <f t="shared" si="1090"/>
        <v>9000</v>
      </c>
      <c r="BE888" s="483"/>
      <c r="BF888" s="90">
        <f t="shared" si="1056"/>
        <v>0</v>
      </c>
    </row>
    <row r="889" spans="1:58" ht="30" customHeight="1" x14ac:dyDescent="0.2">
      <c r="A889" s="12"/>
      <c r="B889" s="3"/>
      <c r="C889" s="3"/>
      <c r="D889" s="8"/>
      <c r="E889" s="7"/>
      <c r="F889" s="3"/>
      <c r="G889" s="4"/>
      <c r="H889" s="5"/>
      <c r="I889" s="6"/>
      <c r="J889" s="7"/>
      <c r="K889" s="59">
        <v>2</v>
      </c>
      <c r="L889" s="142"/>
      <c r="M889" s="8"/>
      <c r="N889" s="41" t="s">
        <v>17</v>
      </c>
      <c r="O889" s="45">
        <v>345000</v>
      </c>
      <c r="P889" s="98"/>
      <c r="Q889" s="98"/>
      <c r="R889" s="98"/>
      <c r="S889" s="98">
        <v>165000</v>
      </c>
      <c r="T889" s="98"/>
      <c r="U889" s="98">
        <v>14000</v>
      </c>
      <c r="V889" s="98">
        <v>6000</v>
      </c>
      <c r="W889" s="98">
        <v>6000</v>
      </c>
      <c r="X889" s="98">
        <f t="shared" si="1070"/>
        <v>26000</v>
      </c>
      <c r="Y889" s="98">
        <f t="shared" si="1071"/>
        <v>15.757575757575758</v>
      </c>
      <c r="AA889" s="98">
        <v>14000</v>
      </c>
      <c r="AB889" s="98">
        <v>14000</v>
      </c>
      <c r="AC889" s="98">
        <v>14000</v>
      </c>
      <c r="AD889" s="98">
        <f t="shared" si="1073"/>
        <v>42000</v>
      </c>
      <c r="AE889" s="98">
        <f t="shared" si="1074"/>
        <v>25.454545454545453</v>
      </c>
      <c r="AG889" s="98">
        <f t="shared" si="1075"/>
        <v>68000</v>
      </c>
      <c r="AH889" s="98">
        <f t="shared" si="1076"/>
        <v>41.212121212121211</v>
      </c>
      <c r="AJ889" s="98">
        <v>19000</v>
      </c>
      <c r="AK889" s="98">
        <v>19000</v>
      </c>
      <c r="AL889" s="98">
        <v>19000</v>
      </c>
      <c r="AM889" s="98">
        <f t="shared" si="1078"/>
        <v>57000</v>
      </c>
      <c r="AN889" s="98">
        <f t="shared" si="1079"/>
        <v>34.545454545454547</v>
      </c>
      <c r="AP889" s="98">
        <v>15000</v>
      </c>
      <c r="AQ889" s="98">
        <v>15000</v>
      </c>
      <c r="AR889" s="98">
        <v>10000</v>
      </c>
      <c r="AS889" s="98">
        <f t="shared" si="1081"/>
        <v>40000</v>
      </c>
      <c r="AT889" s="98">
        <f t="shared" si="1082"/>
        <v>24.242424242424242</v>
      </c>
      <c r="AV889" s="98">
        <f t="shared" si="1083"/>
        <v>97000</v>
      </c>
      <c r="AW889" s="98">
        <f t="shared" si="1084"/>
        <v>58.787878787878789</v>
      </c>
      <c r="AY889" s="98">
        <f t="shared" si="1085"/>
        <v>165000</v>
      </c>
      <c r="AZ889" s="98">
        <f t="shared" si="1086"/>
        <v>100</v>
      </c>
      <c r="BB889" s="98">
        <f t="shared" si="1088"/>
        <v>0</v>
      </c>
      <c r="BC889" s="98">
        <f t="shared" si="1089"/>
        <v>0</v>
      </c>
      <c r="BD889" s="98">
        <f t="shared" si="1090"/>
        <v>165000</v>
      </c>
      <c r="BE889" s="483"/>
      <c r="BF889" s="90">
        <f t="shared" si="1056"/>
        <v>0</v>
      </c>
    </row>
    <row r="890" spans="1:58" ht="30" customHeight="1" x14ac:dyDescent="0.2">
      <c r="A890" s="12"/>
      <c r="B890" s="3"/>
      <c r="C890" s="3"/>
      <c r="D890" s="8"/>
      <c r="E890" s="7"/>
      <c r="F890" s="3"/>
      <c r="G890" s="4"/>
      <c r="H890" s="5"/>
      <c r="I890" s="6"/>
      <c r="J890" s="7"/>
      <c r="K890" s="59">
        <v>5</v>
      </c>
      <c r="L890" s="142"/>
      <c r="M890" s="8"/>
      <c r="N890" s="41" t="s">
        <v>19</v>
      </c>
      <c r="O890" s="45">
        <v>6000</v>
      </c>
      <c r="P890" s="98"/>
      <c r="Q890" s="98"/>
      <c r="R890" s="98"/>
      <c r="S890" s="98">
        <v>24000</v>
      </c>
      <c r="T890" s="98"/>
      <c r="U890" s="98">
        <v>2000</v>
      </c>
      <c r="V890" s="98">
        <v>1000</v>
      </c>
      <c r="W890" s="98">
        <v>0</v>
      </c>
      <c r="X890" s="98">
        <f t="shared" si="1070"/>
        <v>3000</v>
      </c>
      <c r="Y890" s="98">
        <f t="shared" si="1071"/>
        <v>12.5</v>
      </c>
      <c r="AA890" s="98">
        <v>2000</v>
      </c>
      <c r="AB890" s="98">
        <v>2000</v>
      </c>
      <c r="AC890" s="98">
        <v>2000</v>
      </c>
      <c r="AD890" s="98">
        <f t="shared" si="1073"/>
        <v>6000</v>
      </c>
      <c r="AE890" s="98">
        <f t="shared" si="1074"/>
        <v>25</v>
      </c>
      <c r="AG890" s="98">
        <f t="shared" si="1075"/>
        <v>9000</v>
      </c>
      <c r="AH890" s="98">
        <f t="shared" si="1076"/>
        <v>37.5</v>
      </c>
      <c r="AJ890" s="98">
        <v>3000</v>
      </c>
      <c r="AK890" s="98">
        <v>3000</v>
      </c>
      <c r="AL890" s="98">
        <v>3000</v>
      </c>
      <c r="AM890" s="98">
        <f t="shared" si="1078"/>
        <v>9000</v>
      </c>
      <c r="AN890" s="98">
        <f t="shared" si="1079"/>
        <v>37.5</v>
      </c>
      <c r="AP890" s="98">
        <v>3000</v>
      </c>
      <c r="AQ890" s="98">
        <v>3000</v>
      </c>
      <c r="AR890" s="98">
        <v>0</v>
      </c>
      <c r="AS890" s="98">
        <f t="shared" si="1081"/>
        <v>6000</v>
      </c>
      <c r="AT890" s="98">
        <f t="shared" si="1082"/>
        <v>25</v>
      </c>
      <c r="AV890" s="98">
        <f t="shared" si="1083"/>
        <v>15000</v>
      </c>
      <c r="AW890" s="98">
        <f t="shared" si="1084"/>
        <v>62.5</v>
      </c>
      <c r="AY890" s="98">
        <f t="shared" si="1085"/>
        <v>24000</v>
      </c>
      <c r="AZ890" s="98">
        <f t="shared" si="1086"/>
        <v>100</v>
      </c>
      <c r="BB890" s="98">
        <f t="shared" si="1088"/>
        <v>0</v>
      </c>
      <c r="BC890" s="98">
        <f t="shared" si="1089"/>
        <v>0</v>
      </c>
      <c r="BD890" s="98">
        <f t="shared" si="1090"/>
        <v>24000</v>
      </c>
      <c r="BE890" s="483"/>
      <c r="BF890" s="90">
        <f t="shared" si="1056"/>
        <v>0</v>
      </c>
    </row>
    <row r="891" spans="1:58" ht="30" customHeight="1" x14ac:dyDescent="0.2">
      <c r="A891" s="12"/>
      <c r="B891" s="3"/>
      <c r="C891" s="3"/>
      <c r="D891" s="8"/>
      <c r="E891" s="7"/>
      <c r="F891" s="3"/>
      <c r="G891" s="4"/>
      <c r="H891" s="5"/>
      <c r="I891" s="6"/>
      <c r="J891" s="7"/>
      <c r="K891" s="59">
        <v>7</v>
      </c>
      <c r="L891" s="142"/>
      <c r="M891" s="8"/>
      <c r="N891" s="41" t="s">
        <v>110</v>
      </c>
      <c r="O891" s="45">
        <v>2000</v>
      </c>
      <c r="P891" s="98"/>
      <c r="Q891" s="98"/>
      <c r="R891" s="98"/>
      <c r="S891" s="98">
        <v>39000</v>
      </c>
      <c r="T891" s="98"/>
      <c r="U891" s="98">
        <v>4000</v>
      </c>
      <c r="V891" s="98">
        <v>2000</v>
      </c>
      <c r="W891" s="98">
        <v>1000</v>
      </c>
      <c r="X891" s="98">
        <f t="shared" si="1070"/>
        <v>7000</v>
      </c>
      <c r="Y891" s="98">
        <f t="shared" si="1071"/>
        <v>17.948717948717949</v>
      </c>
      <c r="AA891" s="98">
        <v>1000</v>
      </c>
      <c r="AB891" s="98">
        <v>4000</v>
      </c>
      <c r="AC891" s="98">
        <v>4000</v>
      </c>
      <c r="AD891" s="98">
        <f t="shared" si="1073"/>
        <v>9000</v>
      </c>
      <c r="AE891" s="98">
        <f t="shared" si="1074"/>
        <v>23.076923076923077</v>
      </c>
      <c r="AG891" s="98">
        <f t="shared" si="1075"/>
        <v>16000</v>
      </c>
      <c r="AH891" s="98">
        <f t="shared" si="1076"/>
        <v>41.025641025641029</v>
      </c>
      <c r="AJ891" s="98">
        <v>5000</v>
      </c>
      <c r="AK891" s="98">
        <v>5000</v>
      </c>
      <c r="AL891" s="98">
        <v>5000</v>
      </c>
      <c r="AM891" s="98">
        <f t="shared" si="1078"/>
        <v>15000</v>
      </c>
      <c r="AN891" s="98">
        <f t="shared" si="1079"/>
        <v>38.46153846153846</v>
      </c>
      <c r="AP891" s="98">
        <v>4000</v>
      </c>
      <c r="AQ891" s="98">
        <v>4000</v>
      </c>
      <c r="AR891" s="98">
        <v>0</v>
      </c>
      <c r="AS891" s="98">
        <f t="shared" si="1081"/>
        <v>8000</v>
      </c>
      <c r="AT891" s="98">
        <f t="shared" si="1082"/>
        <v>20.512820512820515</v>
      </c>
      <c r="AV891" s="98">
        <f t="shared" si="1083"/>
        <v>23000</v>
      </c>
      <c r="AW891" s="98">
        <f t="shared" si="1084"/>
        <v>58.974358974358971</v>
      </c>
      <c r="AY891" s="98">
        <f t="shared" si="1085"/>
        <v>39000</v>
      </c>
      <c r="AZ891" s="98">
        <f t="shared" si="1086"/>
        <v>100</v>
      </c>
      <c r="BB891" s="98">
        <f t="shared" si="1088"/>
        <v>0</v>
      </c>
      <c r="BC891" s="98">
        <f t="shared" si="1089"/>
        <v>0</v>
      </c>
      <c r="BD891" s="98">
        <f t="shared" si="1090"/>
        <v>39000</v>
      </c>
      <c r="BE891" s="483"/>
      <c r="BF891" s="90">
        <f t="shared" si="1056"/>
        <v>0</v>
      </c>
    </row>
    <row r="892" spans="1:58" ht="30" customHeight="1" x14ac:dyDescent="0.2">
      <c r="A892" s="12"/>
      <c r="B892" s="3"/>
      <c r="C892" s="3"/>
      <c r="D892" s="8"/>
      <c r="E892" s="7"/>
      <c r="F892" s="3"/>
      <c r="G892" s="4"/>
      <c r="H892" s="5"/>
      <c r="I892" s="6"/>
      <c r="J892" s="7"/>
      <c r="K892" s="59">
        <v>8</v>
      </c>
      <c r="L892" s="142"/>
      <c r="M892" s="8"/>
      <c r="N892" s="41" t="s">
        <v>3</v>
      </c>
      <c r="O892" s="45">
        <v>5000</v>
      </c>
      <c r="P892" s="98"/>
      <c r="Q892" s="98"/>
      <c r="R892" s="98"/>
      <c r="S892" s="98">
        <v>25000</v>
      </c>
      <c r="T892" s="98"/>
      <c r="U892" s="98">
        <v>2000</v>
      </c>
      <c r="V892" s="98">
        <v>1000</v>
      </c>
      <c r="W892" s="98">
        <v>1000</v>
      </c>
      <c r="X892" s="98">
        <f t="shared" si="1070"/>
        <v>4000</v>
      </c>
      <c r="Y892" s="98">
        <f t="shared" si="1071"/>
        <v>16</v>
      </c>
      <c r="AA892" s="98">
        <v>3000</v>
      </c>
      <c r="AB892" s="98">
        <v>3000</v>
      </c>
      <c r="AC892" s="98">
        <v>3000</v>
      </c>
      <c r="AD892" s="98">
        <f t="shared" si="1073"/>
        <v>9000</v>
      </c>
      <c r="AE892" s="98">
        <f t="shared" si="1074"/>
        <v>36</v>
      </c>
      <c r="AG892" s="98">
        <f t="shared" si="1075"/>
        <v>13000</v>
      </c>
      <c r="AH892" s="98">
        <f t="shared" si="1076"/>
        <v>52</v>
      </c>
      <c r="AJ892" s="98">
        <v>3000</v>
      </c>
      <c r="AK892" s="98">
        <v>3000</v>
      </c>
      <c r="AL892" s="98">
        <v>3000</v>
      </c>
      <c r="AM892" s="98">
        <f t="shared" si="1078"/>
        <v>9000</v>
      </c>
      <c r="AN892" s="98">
        <f t="shared" si="1079"/>
        <v>36</v>
      </c>
      <c r="AP892" s="98">
        <v>3000</v>
      </c>
      <c r="AQ892" s="98">
        <v>0</v>
      </c>
      <c r="AR892" s="98">
        <v>0</v>
      </c>
      <c r="AS892" s="98">
        <f t="shared" si="1081"/>
        <v>3000</v>
      </c>
      <c r="AT892" s="98">
        <f t="shared" si="1082"/>
        <v>12</v>
      </c>
      <c r="AV892" s="98">
        <f t="shared" si="1083"/>
        <v>12000</v>
      </c>
      <c r="AW892" s="98">
        <f t="shared" si="1084"/>
        <v>48</v>
      </c>
      <c r="AY892" s="98">
        <f t="shared" si="1085"/>
        <v>25000</v>
      </c>
      <c r="AZ892" s="98">
        <f t="shared" si="1086"/>
        <v>100</v>
      </c>
      <c r="BB892" s="98">
        <f t="shared" si="1088"/>
        <v>0</v>
      </c>
      <c r="BC892" s="98">
        <f t="shared" si="1089"/>
        <v>0</v>
      </c>
      <c r="BD892" s="98">
        <f t="shared" si="1090"/>
        <v>25000</v>
      </c>
      <c r="BE892" s="483"/>
      <c r="BF892" s="90">
        <f t="shared" si="1056"/>
        <v>0</v>
      </c>
    </row>
    <row r="893" spans="1:58" ht="30" customHeight="1" x14ac:dyDescent="0.2">
      <c r="A893" s="12"/>
      <c r="B893" s="3"/>
      <c r="C893" s="3"/>
      <c r="D893" s="8"/>
      <c r="E893" s="7"/>
      <c r="F893" s="3"/>
      <c r="G893" s="4"/>
      <c r="H893" s="5"/>
      <c r="I893" s="6"/>
      <c r="J893" s="24" t="s">
        <v>76</v>
      </c>
      <c r="K893" s="27"/>
      <c r="L893" s="142"/>
      <c r="M893" s="8"/>
      <c r="N893" s="31" t="s">
        <v>20</v>
      </c>
      <c r="O893" s="44">
        <v>2020000</v>
      </c>
      <c r="P893" s="97">
        <f>P894</f>
        <v>0</v>
      </c>
      <c r="Q893" s="97">
        <f>Q894</f>
        <v>0</v>
      </c>
      <c r="R893" s="97">
        <f>R894</f>
        <v>0</v>
      </c>
      <c r="S893" s="97">
        <f>S894</f>
        <v>1319000</v>
      </c>
      <c r="T893" s="97"/>
      <c r="U893" s="97">
        <f>U894</f>
        <v>0</v>
      </c>
      <c r="V893" s="97">
        <f>V894</f>
        <v>0</v>
      </c>
      <c r="W893" s="97">
        <f>W894</f>
        <v>100000</v>
      </c>
      <c r="X893" s="97">
        <f>U893+V893+W893</f>
        <v>100000</v>
      </c>
      <c r="Y893" s="97">
        <f>X893/(S893/100)</f>
        <v>7.5815011372251702</v>
      </c>
      <c r="AA893" s="97">
        <f>AA894</f>
        <v>100000</v>
      </c>
      <c r="AB893" s="97">
        <f>AB894</f>
        <v>100000</v>
      </c>
      <c r="AC893" s="97">
        <f>AC894</f>
        <v>100000</v>
      </c>
      <c r="AD893" s="97">
        <f>AA893+AB893+AC893</f>
        <v>300000</v>
      </c>
      <c r="AE893" s="97">
        <f>AD893/(S893/100)</f>
        <v>22.744503411675513</v>
      </c>
      <c r="AG893" s="97">
        <f>X893+AD893</f>
        <v>400000</v>
      </c>
      <c r="AH893" s="97">
        <f>AG893/(S893/100)</f>
        <v>30.326004548900681</v>
      </c>
      <c r="AJ893" s="97">
        <f>AJ894</f>
        <v>200000</v>
      </c>
      <c r="AK893" s="97">
        <f>AK894</f>
        <v>200000</v>
      </c>
      <c r="AL893" s="97">
        <f>AL894</f>
        <v>200000</v>
      </c>
      <c r="AM893" s="97">
        <f>AJ893+AK893+AL893</f>
        <v>600000</v>
      </c>
      <c r="AN893" s="97">
        <f>AM893/(S893/100)</f>
        <v>45.489006823351026</v>
      </c>
      <c r="AP893" s="97">
        <f>AP894</f>
        <v>109000</v>
      </c>
      <c r="AQ893" s="97">
        <f>AQ894</f>
        <v>100000</v>
      </c>
      <c r="AR893" s="97">
        <f>AR894</f>
        <v>110000</v>
      </c>
      <c r="AS893" s="97">
        <f>AP893+AQ893+AR893</f>
        <v>319000</v>
      </c>
      <c r="AT893" s="97">
        <f>AS893/(S893/100)</f>
        <v>24.184988627748293</v>
      </c>
      <c r="AV893" s="97">
        <f>AM893+AS893</f>
        <v>919000</v>
      </c>
      <c r="AW893" s="97">
        <f>AV893/(S893/100)</f>
        <v>69.673995451099316</v>
      </c>
      <c r="AY893" s="97">
        <f>AG893+AV893</f>
        <v>1319000</v>
      </c>
      <c r="AZ893" s="97">
        <f>AY893/(S893/100)</f>
        <v>100</v>
      </c>
      <c r="BB893" s="44">
        <f>S893-AY893</f>
        <v>0</v>
      </c>
      <c r="BC893" s="97">
        <f>BB893/(S893/100)</f>
        <v>0</v>
      </c>
      <c r="BD893" s="97">
        <f>S893-BB893</f>
        <v>1319000</v>
      </c>
      <c r="BE893" s="483"/>
      <c r="BF893" s="90">
        <f t="shared" si="1056"/>
        <v>0</v>
      </c>
    </row>
    <row r="894" spans="1:58" ht="30" customHeight="1" x14ac:dyDescent="0.2">
      <c r="A894" s="12"/>
      <c r="B894" s="3"/>
      <c r="C894" s="3"/>
      <c r="D894" s="8"/>
      <c r="E894" s="7"/>
      <c r="F894" s="3"/>
      <c r="G894" s="4"/>
      <c r="H894" s="5"/>
      <c r="I894" s="6"/>
      <c r="J894" s="7"/>
      <c r="K894" s="59">
        <v>1</v>
      </c>
      <c r="L894" s="142"/>
      <c r="M894" s="8"/>
      <c r="N894" s="41" t="s">
        <v>106</v>
      </c>
      <c r="O894" s="45">
        <v>2020000</v>
      </c>
      <c r="P894" s="98"/>
      <c r="Q894" s="98"/>
      <c r="R894" s="98"/>
      <c r="S894" s="332">
        <v>1319000</v>
      </c>
      <c r="T894" s="98"/>
      <c r="U894" s="332">
        <v>0</v>
      </c>
      <c r="V894" s="332">
        <v>0</v>
      </c>
      <c r="W894" s="332">
        <v>100000</v>
      </c>
      <c r="X894" s="98">
        <f>U894+V894+W894</f>
        <v>100000</v>
      </c>
      <c r="Y894" s="98">
        <f>X894/(S894/100)</f>
        <v>7.5815011372251702</v>
      </c>
      <c r="AA894" s="332">
        <v>100000</v>
      </c>
      <c r="AB894" s="332">
        <v>100000</v>
      </c>
      <c r="AC894" s="332">
        <v>100000</v>
      </c>
      <c r="AD894" s="98">
        <f>AA894+AB894+AC894</f>
        <v>300000</v>
      </c>
      <c r="AE894" s="98">
        <f>AD894/(S894/100)</f>
        <v>22.744503411675513</v>
      </c>
      <c r="AG894" s="98">
        <f>X894+AD894</f>
        <v>400000</v>
      </c>
      <c r="AH894" s="98">
        <f>AG894/(S894/100)</f>
        <v>30.326004548900681</v>
      </c>
      <c r="AJ894" s="332">
        <v>200000</v>
      </c>
      <c r="AK894" s="332">
        <v>200000</v>
      </c>
      <c r="AL894" s="332">
        <v>200000</v>
      </c>
      <c r="AM894" s="98">
        <f>AJ894+AK894+AL894</f>
        <v>600000</v>
      </c>
      <c r="AN894" s="98">
        <f>AM894/(S894/100)</f>
        <v>45.489006823351026</v>
      </c>
      <c r="AP894" s="332">
        <v>109000</v>
      </c>
      <c r="AQ894" s="332">
        <v>100000</v>
      </c>
      <c r="AR894" s="332">
        <v>110000</v>
      </c>
      <c r="AS894" s="98">
        <f>AP894+AQ894+AR894</f>
        <v>319000</v>
      </c>
      <c r="AT894" s="98">
        <f>AS894/(S894/100)</f>
        <v>24.184988627748293</v>
      </c>
      <c r="AV894" s="98">
        <f>AM894+AS894</f>
        <v>919000</v>
      </c>
      <c r="AW894" s="98">
        <f>AV894/(S894/100)</f>
        <v>69.673995451099316</v>
      </c>
      <c r="AY894" s="98">
        <f>AG894+AV894</f>
        <v>1319000</v>
      </c>
      <c r="AZ894" s="98">
        <f>AY894/(S894/100)</f>
        <v>100</v>
      </c>
      <c r="BB894" s="98">
        <f>S894-AY894</f>
        <v>0</v>
      </c>
      <c r="BC894" s="98">
        <f>BB894/(S894/100)</f>
        <v>0</v>
      </c>
      <c r="BD894" s="98">
        <f>S894-BB894</f>
        <v>1319000</v>
      </c>
      <c r="BE894" s="483"/>
      <c r="BF894" s="90">
        <f t="shared" si="1056"/>
        <v>0</v>
      </c>
    </row>
    <row r="895" spans="1:58" ht="30" customHeight="1" x14ac:dyDescent="0.2">
      <c r="A895" s="12"/>
      <c r="B895" s="3"/>
      <c r="C895" s="3"/>
      <c r="D895" s="14" t="s">
        <v>75</v>
      </c>
      <c r="E895" s="7"/>
      <c r="F895" s="3"/>
      <c r="G895" s="4"/>
      <c r="H895" s="5"/>
      <c r="I895" s="6"/>
      <c r="J895" s="7"/>
      <c r="K895" s="27"/>
      <c r="L895" s="142"/>
      <c r="M895" s="8"/>
      <c r="N895" s="195" t="s">
        <v>138</v>
      </c>
      <c r="O895" s="196">
        <v>1004000</v>
      </c>
      <c r="P895" s="197">
        <f t="shared" ref="P895:S899" si="1093">P896</f>
        <v>0</v>
      </c>
      <c r="Q895" s="198">
        <f t="shared" si="1093"/>
        <v>0</v>
      </c>
      <c r="R895" s="199">
        <f t="shared" si="1093"/>
        <v>0</v>
      </c>
      <c r="S895" s="197">
        <f t="shared" si="1093"/>
        <v>2027000</v>
      </c>
      <c r="T895" s="197"/>
      <c r="U895" s="197">
        <f t="shared" ref="U895:V899" si="1094">U896</f>
        <v>302000</v>
      </c>
      <c r="V895" s="197">
        <f t="shared" si="1094"/>
        <v>116000</v>
      </c>
      <c r="W895" s="197">
        <f>W1536+W896+W1226+W1282+W1480</f>
        <v>116000</v>
      </c>
      <c r="X895" s="197">
        <f t="shared" si="1070"/>
        <v>534000</v>
      </c>
      <c r="Y895" s="197">
        <f t="shared" si="1071"/>
        <v>26.344351258016772</v>
      </c>
      <c r="AA895" s="197">
        <f t="shared" ref="AA895:AB899" si="1095">AA896</f>
        <v>168000</v>
      </c>
      <c r="AB895" s="197">
        <f t="shared" si="1095"/>
        <v>166000</v>
      </c>
      <c r="AC895" s="197">
        <f>AC1536+AC896+AC1226+AC1282+AC1480</f>
        <v>166000</v>
      </c>
      <c r="AD895" s="197">
        <f t="shared" si="1073"/>
        <v>500000</v>
      </c>
      <c r="AE895" s="197">
        <f t="shared" si="1074"/>
        <v>24.666995559940798</v>
      </c>
      <c r="AG895" s="197">
        <f t="shared" si="1075"/>
        <v>1034000</v>
      </c>
      <c r="AH895" s="197">
        <f t="shared" si="1076"/>
        <v>51.011346817957573</v>
      </c>
      <c r="AJ895" s="197">
        <f t="shared" ref="AJ895:AK899" si="1096">AJ896</f>
        <v>221000</v>
      </c>
      <c r="AK895" s="197">
        <f t="shared" si="1096"/>
        <v>221000</v>
      </c>
      <c r="AL895" s="197">
        <f>AL1536+AL896+AL1226+AL1282+AL1480</f>
        <v>220000</v>
      </c>
      <c r="AM895" s="197">
        <f t="shared" si="1078"/>
        <v>662000</v>
      </c>
      <c r="AN895" s="197">
        <f t="shared" si="1079"/>
        <v>32.65910212136162</v>
      </c>
      <c r="AP895" s="197">
        <f t="shared" ref="AP895:AQ899" si="1097">AP896</f>
        <v>113000</v>
      </c>
      <c r="AQ895" s="197">
        <f t="shared" si="1097"/>
        <v>108000</v>
      </c>
      <c r="AR895" s="197">
        <f>AR1536+AR896+AR1226+AR1282+AR1480</f>
        <v>110000</v>
      </c>
      <c r="AS895" s="197">
        <f t="shared" si="1081"/>
        <v>331000</v>
      </c>
      <c r="AT895" s="197">
        <f t="shared" si="1082"/>
        <v>16.32955106068081</v>
      </c>
      <c r="AV895" s="197">
        <f t="shared" si="1083"/>
        <v>993000</v>
      </c>
      <c r="AW895" s="197">
        <f t="shared" si="1084"/>
        <v>48.988653182042427</v>
      </c>
      <c r="AY895" s="197">
        <f t="shared" si="1085"/>
        <v>2027000</v>
      </c>
      <c r="AZ895" s="197">
        <f t="shared" si="1086"/>
        <v>100</v>
      </c>
      <c r="BB895" s="196">
        <f t="shared" ref="BB895:BB915" si="1098">S895-AY895</f>
        <v>0</v>
      </c>
      <c r="BC895" s="197">
        <f t="shared" ref="BC895:BC915" si="1099">BB895/(S895/100)</f>
        <v>0</v>
      </c>
      <c r="BD895" s="197">
        <f t="shared" ref="BD895:BD915" si="1100">S895-BB895</f>
        <v>2027000</v>
      </c>
      <c r="BE895" s="485"/>
      <c r="BF895" s="90">
        <f t="shared" si="1056"/>
        <v>0</v>
      </c>
    </row>
    <row r="896" spans="1:58" ht="30" customHeight="1" x14ac:dyDescent="0.2">
      <c r="A896" s="12"/>
      <c r="B896" s="3"/>
      <c r="C896" s="3"/>
      <c r="D896" s="8"/>
      <c r="E896" s="1" t="s">
        <v>74</v>
      </c>
      <c r="F896" s="3"/>
      <c r="G896" s="4"/>
      <c r="H896" s="5"/>
      <c r="I896" s="6"/>
      <c r="J896" s="7"/>
      <c r="K896" s="27"/>
      <c r="L896" s="142"/>
      <c r="M896" s="8"/>
      <c r="N896" s="40" t="s">
        <v>29</v>
      </c>
      <c r="O896" s="43">
        <v>1004000</v>
      </c>
      <c r="P896" s="99">
        <f t="shared" si="1093"/>
        <v>0</v>
      </c>
      <c r="Q896" s="50">
        <f t="shared" si="1093"/>
        <v>0</v>
      </c>
      <c r="R896" s="192">
        <f t="shared" si="1093"/>
        <v>0</v>
      </c>
      <c r="S896" s="99">
        <f t="shared" si="1093"/>
        <v>2027000</v>
      </c>
      <c r="T896" s="99"/>
      <c r="U896" s="99">
        <f t="shared" si="1094"/>
        <v>302000</v>
      </c>
      <c r="V896" s="99">
        <f t="shared" si="1094"/>
        <v>116000</v>
      </c>
      <c r="W896" s="99">
        <f>W1537+W897+W1227+W1283+W1481</f>
        <v>116000</v>
      </c>
      <c r="X896" s="99">
        <f t="shared" si="1070"/>
        <v>534000</v>
      </c>
      <c r="Y896" s="99">
        <f t="shared" si="1071"/>
        <v>26.344351258016772</v>
      </c>
      <c r="AA896" s="99">
        <f t="shared" si="1095"/>
        <v>168000</v>
      </c>
      <c r="AB896" s="99">
        <f t="shared" si="1095"/>
        <v>166000</v>
      </c>
      <c r="AC896" s="99">
        <f>AC1537+AC897+AC1227+AC1283+AC1481</f>
        <v>166000</v>
      </c>
      <c r="AD896" s="99">
        <f t="shared" si="1073"/>
        <v>500000</v>
      </c>
      <c r="AE896" s="99">
        <f t="shared" si="1074"/>
        <v>24.666995559940798</v>
      </c>
      <c r="AG896" s="99">
        <f t="shared" si="1075"/>
        <v>1034000</v>
      </c>
      <c r="AH896" s="99">
        <f t="shared" si="1076"/>
        <v>51.011346817957573</v>
      </c>
      <c r="AJ896" s="99">
        <f t="shared" si="1096"/>
        <v>221000</v>
      </c>
      <c r="AK896" s="99">
        <f t="shared" si="1096"/>
        <v>221000</v>
      </c>
      <c r="AL896" s="99">
        <f>AL1537+AL897+AL1227+AL1283+AL1481</f>
        <v>220000</v>
      </c>
      <c r="AM896" s="99">
        <f t="shared" si="1078"/>
        <v>662000</v>
      </c>
      <c r="AN896" s="99">
        <f t="shared" si="1079"/>
        <v>32.65910212136162</v>
      </c>
      <c r="AP896" s="99">
        <f t="shared" si="1097"/>
        <v>113000</v>
      </c>
      <c r="AQ896" s="99">
        <f t="shared" si="1097"/>
        <v>108000</v>
      </c>
      <c r="AR896" s="99">
        <f>AR1537+AR897+AR1227+AR1283+AR1481</f>
        <v>110000</v>
      </c>
      <c r="AS896" s="99">
        <f t="shared" si="1081"/>
        <v>331000</v>
      </c>
      <c r="AT896" s="99">
        <f t="shared" si="1082"/>
        <v>16.32955106068081</v>
      </c>
      <c r="AV896" s="99">
        <f t="shared" si="1083"/>
        <v>993000</v>
      </c>
      <c r="AW896" s="99">
        <f t="shared" si="1084"/>
        <v>48.988653182042427</v>
      </c>
      <c r="AY896" s="99">
        <f t="shared" si="1085"/>
        <v>2027000</v>
      </c>
      <c r="AZ896" s="99">
        <f t="shared" si="1086"/>
        <v>100</v>
      </c>
      <c r="BB896" s="43">
        <f t="shared" si="1098"/>
        <v>0</v>
      </c>
      <c r="BC896" s="99">
        <f t="shared" si="1099"/>
        <v>0</v>
      </c>
      <c r="BD896" s="99">
        <f t="shared" si="1100"/>
        <v>2027000</v>
      </c>
      <c r="BE896" s="483"/>
      <c r="BF896" s="90">
        <f t="shared" si="1056"/>
        <v>0</v>
      </c>
    </row>
    <row r="897" spans="1:58" ht="30" customHeight="1" x14ac:dyDescent="0.2">
      <c r="A897" s="12"/>
      <c r="B897" s="3"/>
      <c r="C897" s="3"/>
      <c r="D897" s="8"/>
      <c r="E897" s="7"/>
      <c r="F897" s="17">
        <v>3</v>
      </c>
      <c r="G897" s="4"/>
      <c r="H897" s="5"/>
      <c r="I897" s="6"/>
      <c r="J897" s="7"/>
      <c r="K897" s="27"/>
      <c r="L897" s="142"/>
      <c r="M897" s="8"/>
      <c r="N897" s="31" t="s">
        <v>30</v>
      </c>
      <c r="O897" s="44">
        <v>1004000</v>
      </c>
      <c r="P897" s="97">
        <f t="shared" si="1093"/>
        <v>0</v>
      </c>
      <c r="Q897" s="193">
        <f t="shared" si="1093"/>
        <v>0</v>
      </c>
      <c r="R897" s="194">
        <f t="shared" si="1093"/>
        <v>0</v>
      </c>
      <c r="S897" s="97">
        <f t="shared" si="1093"/>
        <v>2027000</v>
      </c>
      <c r="T897" s="97"/>
      <c r="U897" s="97">
        <f t="shared" si="1094"/>
        <v>302000</v>
      </c>
      <c r="V897" s="97">
        <f t="shared" si="1094"/>
        <v>116000</v>
      </c>
      <c r="W897" s="97">
        <f>W1538+W898+W1228+W1284+W1482</f>
        <v>116000</v>
      </c>
      <c r="X897" s="97">
        <f t="shared" si="1070"/>
        <v>534000</v>
      </c>
      <c r="Y897" s="97">
        <f t="shared" si="1071"/>
        <v>26.344351258016772</v>
      </c>
      <c r="AA897" s="97">
        <f t="shared" si="1095"/>
        <v>168000</v>
      </c>
      <c r="AB897" s="97">
        <f t="shared" si="1095"/>
        <v>166000</v>
      </c>
      <c r="AC897" s="97">
        <f>AC1538+AC898+AC1228+AC1284+AC1482</f>
        <v>166000</v>
      </c>
      <c r="AD897" s="97">
        <f t="shared" si="1073"/>
        <v>500000</v>
      </c>
      <c r="AE897" s="97">
        <f t="shared" si="1074"/>
        <v>24.666995559940798</v>
      </c>
      <c r="AG897" s="97">
        <f t="shared" si="1075"/>
        <v>1034000</v>
      </c>
      <c r="AH897" s="97">
        <f t="shared" si="1076"/>
        <v>51.011346817957573</v>
      </c>
      <c r="AJ897" s="97">
        <f t="shared" si="1096"/>
        <v>221000</v>
      </c>
      <c r="AK897" s="97">
        <f t="shared" si="1096"/>
        <v>221000</v>
      </c>
      <c r="AL897" s="97">
        <f>AL1538+AL898+AL1228+AL1284+AL1482</f>
        <v>220000</v>
      </c>
      <c r="AM897" s="97">
        <f t="shared" si="1078"/>
        <v>662000</v>
      </c>
      <c r="AN897" s="97">
        <f t="shared" si="1079"/>
        <v>32.65910212136162</v>
      </c>
      <c r="AP897" s="97">
        <f t="shared" si="1097"/>
        <v>113000</v>
      </c>
      <c r="AQ897" s="97">
        <f t="shared" si="1097"/>
        <v>108000</v>
      </c>
      <c r="AR897" s="97">
        <f>AR1538+AR898+AR1228+AR1284+AR1482</f>
        <v>110000</v>
      </c>
      <c r="AS897" s="97">
        <f t="shared" si="1081"/>
        <v>331000</v>
      </c>
      <c r="AT897" s="97">
        <f t="shared" si="1082"/>
        <v>16.32955106068081</v>
      </c>
      <c r="AV897" s="97">
        <f t="shared" si="1083"/>
        <v>993000</v>
      </c>
      <c r="AW897" s="97">
        <f t="shared" si="1084"/>
        <v>48.988653182042427</v>
      </c>
      <c r="AY897" s="97">
        <f t="shared" si="1085"/>
        <v>2027000</v>
      </c>
      <c r="AZ897" s="97">
        <f t="shared" si="1086"/>
        <v>100</v>
      </c>
      <c r="BB897" s="44">
        <f t="shared" si="1098"/>
        <v>0</v>
      </c>
      <c r="BC897" s="97">
        <f t="shared" si="1099"/>
        <v>0</v>
      </c>
      <c r="BD897" s="97">
        <f t="shared" si="1100"/>
        <v>2027000</v>
      </c>
      <c r="BE897" s="483"/>
      <c r="BF897" s="90">
        <f t="shared" si="1056"/>
        <v>0</v>
      </c>
    </row>
    <row r="898" spans="1:58" ht="30" customHeight="1" x14ac:dyDescent="0.2">
      <c r="A898" s="12"/>
      <c r="B898" s="3"/>
      <c r="C898" s="3"/>
      <c r="D898" s="8"/>
      <c r="E898" s="7"/>
      <c r="F898" s="3"/>
      <c r="G898" s="21">
        <v>9</v>
      </c>
      <c r="H898" s="22"/>
      <c r="I898" s="6"/>
      <c r="J898" s="7"/>
      <c r="K898" s="27"/>
      <c r="L898" s="142"/>
      <c r="M898" s="8"/>
      <c r="N898" s="31" t="s">
        <v>111</v>
      </c>
      <c r="O898" s="44">
        <v>1004000</v>
      </c>
      <c r="P898" s="97">
        <f t="shared" si="1093"/>
        <v>0</v>
      </c>
      <c r="Q898" s="193">
        <f t="shared" si="1093"/>
        <v>0</v>
      </c>
      <c r="R898" s="194">
        <f t="shared" si="1093"/>
        <v>0</v>
      </c>
      <c r="S898" s="97">
        <f t="shared" si="1093"/>
        <v>2027000</v>
      </c>
      <c r="T898" s="97"/>
      <c r="U898" s="97">
        <f t="shared" si="1094"/>
        <v>302000</v>
      </c>
      <c r="V898" s="97">
        <f t="shared" si="1094"/>
        <v>116000</v>
      </c>
      <c r="W898" s="97">
        <f>W1539+W899+W1229+W1285+W1483</f>
        <v>116000</v>
      </c>
      <c r="X898" s="97">
        <f t="shared" si="1070"/>
        <v>534000</v>
      </c>
      <c r="Y898" s="97">
        <f t="shared" si="1071"/>
        <v>26.344351258016772</v>
      </c>
      <c r="AA898" s="97">
        <f t="shared" si="1095"/>
        <v>168000</v>
      </c>
      <c r="AB898" s="97">
        <f t="shared" si="1095"/>
        <v>166000</v>
      </c>
      <c r="AC898" s="97">
        <f>AC1539+AC899+AC1229+AC1285+AC1483</f>
        <v>166000</v>
      </c>
      <c r="AD898" s="97">
        <f t="shared" si="1073"/>
        <v>500000</v>
      </c>
      <c r="AE898" s="97">
        <f t="shared" si="1074"/>
        <v>24.666995559940798</v>
      </c>
      <c r="AG898" s="97">
        <f t="shared" si="1075"/>
        <v>1034000</v>
      </c>
      <c r="AH898" s="97">
        <f t="shared" si="1076"/>
        <v>51.011346817957573</v>
      </c>
      <c r="AJ898" s="97">
        <f t="shared" si="1096"/>
        <v>221000</v>
      </c>
      <c r="AK898" s="97">
        <f t="shared" si="1096"/>
        <v>221000</v>
      </c>
      <c r="AL898" s="97">
        <f>AL1539+AL899+AL1229+AL1285+AL1483</f>
        <v>220000</v>
      </c>
      <c r="AM898" s="97">
        <f t="shared" si="1078"/>
        <v>662000</v>
      </c>
      <c r="AN898" s="97">
        <f t="shared" si="1079"/>
        <v>32.65910212136162</v>
      </c>
      <c r="AP898" s="97">
        <f t="shared" si="1097"/>
        <v>113000</v>
      </c>
      <c r="AQ898" s="97">
        <f t="shared" si="1097"/>
        <v>108000</v>
      </c>
      <c r="AR898" s="97">
        <f>AR1539+AR899+AR1229+AR1285+AR1483</f>
        <v>110000</v>
      </c>
      <c r="AS898" s="97">
        <f t="shared" si="1081"/>
        <v>331000</v>
      </c>
      <c r="AT898" s="97">
        <f t="shared" si="1082"/>
        <v>16.32955106068081</v>
      </c>
      <c r="AV898" s="97">
        <f t="shared" si="1083"/>
        <v>993000</v>
      </c>
      <c r="AW898" s="97">
        <f t="shared" si="1084"/>
        <v>48.988653182042427</v>
      </c>
      <c r="AY898" s="97">
        <f t="shared" si="1085"/>
        <v>2027000</v>
      </c>
      <c r="AZ898" s="97">
        <f t="shared" si="1086"/>
        <v>100</v>
      </c>
      <c r="BB898" s="44">
        <f t="shared" si="1098"/>
        <v>0</v>
      </c>
      <c r="BC898" s="97">
        <f t="shared" si="1099"/>
        <v>0</v>
      </c>
      <c r="BD898" s="97">
        <f t="shared" si="1100"/>
        <v>2027000</v>
      </c>
      <c r="BE898" s="483"/>
      <c r="BF898" s="90">
        <f t="shared" si="1056"/>
        <v>0</v>
      </c>
    </row>
    <row r="899" spans="1:58" ht="30" customHeight="1" x14ac:dyDescent="0.2">
      <c r="A899" s="12"/>
      <c r="B899" s="3"/>
      <c r="C899" s="3"/>
      <c r="D899" s="8"/>
      <c r="E899" s="7"/>
      <c r="F899" s="3"/>
      <c r="G899" s="21"/>
      <c r="H899" s="92" t="s">
        <v>97</v>
      </c>
      <c r="I899" s="6"/>
      <c r="J899" s="7"/>
      <c r="K899" s="27"/>
      <c r="L899" s="142"/>
      <c r="M899" s="8"/>
      <c r="N899" s="31" t="s">
        <v>111</v>
      </c>
      <c r="O899" s="44">
        <v>1004000</v>
      </c>
      <c r="P899" s="97">
        <f t="shared" si="1093"/>
        <v>0</v>
      </c>
      <c r="Q899" s="193">
        <f t="shared" si="1093"/>
        <v>0</v>
      </c>
      <c r="R899" s="194">
        <f t="shared" si="1093"/>
        <v>0</v>
      </c>
      <c r="S899" s="97">
        <f t="shared" si="1093"/>
        <v>2027000</v>
      </c>
      <c r="T899" s="97"/>
      <c r="U899" s="97">
        <f t="shared" si="1094"/>
        <v>302000</v>
      </c>
      <c r="V899" s="97">
        <f t="shared" si="1094"/>
        <v>116000</v>
      </c>
      <c r="W899" s="97">
        <f>W1540+W900+W1230+W1286+W1484</f>
        <v>116000</v>
      </c>
      <c r="X899" s="97">
        <f t="shared" si="1070"/>
        <v>534000</v>
      </c>
      <c r="Y899" s="97">
        <f t="shared" si="1071"/>
        <v>26.344351258016772</v>
      </c>
      <c r="AA899" s="97">
        <f t="shared" si="1095"/>
        <v>168000</v>
      </c>
      <c r="AB899" s="97">
        <f t="shared" si="1095"/>
        <v>166000</v>
      </c>
      <c r="AC899" s="97">
        <f>AC1540+AC900+AC1230+AC1286+AC1484</f>
        <v>166000</v>
      </c>
      <c r="AD899" s="97">
        <f t="shared" si="1073"/>
        <v>500000</v>
      </c>
      <c r="AE899" s="97">
        <f t="shared" si="1074"/>
        <v>24.666995559940798</v>
      </c>
      <c r="AG899" s="97">
        <f t="shared" si="1075"/>
        <v>1034000</v>
      </c>
      <c r="AH899" s="97">
        <f t="shared" si="1076"/>
        <v>51.011346817957573</v>
      </c>
      <c r="AJ899" s="97">
        <f t="shared" si="1096"/>
        <v>221000</v>
      </c>
      <c r="AK899" s="97">
        <f t="shared" si="1096"/>
        <v>221000</v>
      </c>
      <c r="AL899" s="97">
        <f>AL1540+AL900+AL1230+AL1286+AL1484</f>
        <v>220000</v>
      </c>
      <c r="AM899" s="97">
        <f t="shared" si="1078"/>
        <v>662000</v>
      </c>
      <c r="AN899" s="97">
        <f t="shared" si="1079"/>
        <v>32.65910212136162</v>
      </c>
      <c r="AP899" s="97">
        <f t="shared" si="1097"/>
        <v>113000</v>
      </c>
      <c r="AQ899" s="97">
        <f t="shared" si="1097"/>
        <v>108000</v>
      </c>
      <c r="AR899" s="97">
        <f>AR1540+AR900+AR1230+AR1286+AR1484</f>
        <v>110000</v>
      </c>
      <c r="AS899" s="97">
        <f t="shared" si="1081"/>
        <v>331000</v>
      </c>
      <c r="AT899" s="97">
        <f t="shared" si="1082"/>
        <v>16.32955106068081</v>
      </c>
      <c r="AV899" s="97">
        <f t="shared" si="1083"/>
        <v>993000</v>
      </c>
      <c r="AW899" s="97">
        <f t="shared" si="1084"/>
        <v>48.988653182042427</v>
      </c>
      <c r="AY899" s="97">
        <f t="shared" si="1085"/>
        <v>2027000</v>
      </c>
      <c r="AZ899" s="97">
        <f t="shared" si="1086"/>
        <v>100</v>
      </c>
      <c r="BB899" s="44">
        <f t="shared" si="1098"/>
        <v>0</v>
      </c>
      <c r="BC899" s="97">
        <f t="shared" si="1099"/>
        <v>0</v>
      </c>
      <c r="BD899" s="97">
        <f t="shared" si="1100"/>
        <v>2027000</v>
      </c>
      <c r="BE899" s="483"/>
      <c r="BF899" s="90">
        <f t="shared" si="1056"/>
        <v>0</v>
      </c>
    </row>
    <row r="900" spans="1:58" ht="30" customHeight="1" thickBot="1" x14ac:dyDescent="0.25">
      <c r="A900" s="12"/>
      <c r="B900" s="3"/>
      <c r="C900" s="3"/>
      <c r="D900" s="8"/>
      <c r="E900" s="7"/>
      <c r="F900" s="3"/>
      <c r="G900" s="4"/>
      <c r="H900" s="5"/>
      <c r="I900" s="23">
        <v>2</v>
      </c>
      <c r="J900" s="7"/>
      <c r="K900" s="27"/>
      <c r="L900" s="142"/>
      <c r="M900" s="8"/>
      <c r="N900" s="30" t="s">
        <v>126</v>
      </c>
      <c r="O900" s="46">
        <v>1004000</v>
      </c>
      <c r="P900" s="100">
        <f>P901+P903+P905</f>
        <v>0</v>
      </c>
      <c r="Q900" s="202">
        <f>Q901+Q903+Q905</f>
        <v>0</v>
      </c>
      <c r="R900" s="203">
        <f>R901+R903+R905</f>
        <v>0</v>
      </c>
      <c r="S900" s="100">
        <f>S901+S903+S905</f>
        <v>2027000</v>
      </c>
      <c r="T900" s="100"/>
      <c r="U900" s="100">
        <f>U901+U903+U905</f>
        <v>302000</v>
      </c>
      <c r="V900" s="100">
        <f>V901+V903+V905</f>
        <v>116000</v>
      </c>
      <c r="W900" s="100">
        <f>W901+W903+W905</f>
        <v>116000</v>
      </c>
      <c r="X900" s="100">
        <f t="shared" si="1070"/>
        <v>534000</v>
      </c>
      <c r="Y900" s="100">
        <f t="shared" si="1071"/>
        <v>26.344351258016772</v>
      </c>
      <c r="AA900" s="100">
        <f>AA901+AA903+AA905</f>
        <v>168000</v>
      </c>
      <c r="AB900" s="100">
        <f>AB901+AB903+AB905</f>
        <v>166000</v>
      </c>
      <c r="AC900" s="100">
        <f>AC901+AC903+AC905</f>
        <v>166000</v>
      </c>
      <c r="AD900" s="100">
        <f t="shared" si="1073"/>
        <v>500000</v>
      </c>
      <c r="AE900" s="100">
        <f t="shared" si="1074"/>
        <v>24.666995559940798</v>
      </c>
      <c r="AG900" s="100">
        <f t="shared" si="1075"/>
        <v>1034000</v>
      </c>
      <c r="AH900" s="100">
        <f t="shared" si="1076"/>
        <v>51.011346817957573</v>
      </c>
      <c r="AJ900" s="100">
        <f>AJ901+AJ903+AJ905</f>
        <v>221000</v>
      </c>
      <c r="AK900" s="100">
        <f>AK901+AK903+AK905</f>
        <v>221000</v>
      </c>
      <c r="AL900" s="100">
        <f>AL901+AL903+AL905</f>
        <v>220000</v>
      </c>
      <c r="AM900" s="100">
        <f t="shared" si="1078"/>
        <v>662000</v>
      </c>
      <c r="AN900" s="100">
        <f t="shared" si="1079"/>
        <v>32.65910212136162</v>
      </c>
      <c r="AP900" s="100">
        <f>AP901+AP903+AP905</f>
        <v>113000</v>
      </c>
      <c r="AQ900" s="100">
        <f>AQ901+AQ903+AQ905</f>
        <v>108000</v>
      </c>
      <c r="AR900" s="100">
        <f>AR901+AR903+AR905</f>
        <v>110000</v>
      </c>
      <c r="AS900" s="100">
        <f t="shared" si="1081"/>
        <v>331000</v>
      </c>
      <c r="AT900" s="100">
        <f t="shared" si="1082"/>
        <v>16.32955106068081</v>
      </c>
      <c r="AV900" s="100">
        <f t="shared" si="1083"/>
        <v>993000</v>
      </c>
      <c r="AW900" s="100">
        <f t="shared" si="1084"/>
        <v>48.988653182042427</v>
      </c>
      <c r="AY900" s="100">
        <f t="shared" si="1085"/>
        <v>2027000</v>
      </c>
      <c r="AZ900" s="100">
        <f t="shared" si="1086"/>
        <v>100</v>
      </c>
      <c r="BB900" s="46">
        <f t="shared" si="1098"/>
        <v>0</v>
      </c>
      <c r="BC900" s="100">
        <f t="shared" si="1099"/>
        <v>0</v>
      </c>
      <c r="BD900" s="100">
        <f t="shared" si="1100"/>
        <v>2027000</v>
      </c>
      <c r="BE900" s="483"/>
      <c r="BF900" s="90">
        <f t="shared" si="1056"/>
        <v>0</v>
      </c>
    </row>
    <row r="901" spans="1:58" ht="30" customHeight="1" thickBot="1" x14ac:dyDescent="0.25">
      <c r="A901" s="12"/>
      <c r="B901" s="3"/>
      <c r="C901" s="3"/>
      <c r="D901" s="8"/>
      <c r="E901" s="7"/>
      <c r="F901" s="3"/>
      <c r="G901" s="4"/>
      <c r="H901" s="5"/>
      <c r="I901" s="6"/>
      <c r="J901" s="24" t="s">
        <v>74</v>
      </c>
      <c r="K901" s="27"/>
      <c r="L901" s="142"/>
      <c r="M901" s="8"/>
      <c r="N901" s="31" t="s">
        <v>24</v>
      </c>
      <c r="O901" s="97">
        <v>792000</v>
      </c>
      <c r="P901" s="97">
        <f>P902</f>
        <v>0</v>
      </c>
      <c r="Q901" s="193">
        <f>Q902</f>
        <v>0</v>
      </c>
      <c r="R901" s="194">
        <f>R902</f>
        <v>0</v>
      </c>
      <c r="S901" s="97">
        <f>S902</f>
        <v>1750000</v>
      </c>
      <c r="T901" s="97"/>
      <c r="U901" s="97">
        <f>U902</f>
        <v>262000</v>
      </c>
      <c r="V901" s="97">
        <f>V902</f>
        <v>100000</v>
      </c>
      <c r="W901" s="97">
        <f>W902</f>
        <v>100000</v>
      </c>
      <c r="X901" s="97">
        <f t="shared" si="1070"/>
        <v>462000</v>
      </c>
      <c r="Y901" s="97">
        <f t="shared" si="1071"/>
        <v>26.4</v>
      </c>
      <c r="AA901" s="97">
        <f>AA902</f>
        <v>140000</v>
      </c>
      <c r="AB901" s="97">
        <f>AB902</f>
        <v>140000</v>
      </c>
      <c r="AC901" s="97">
        <f>AC902</f>
        <v>140000</v>
      </c>
      <c r="AD901" s="97">
        <f t="shared" si="1073"/>
        <v>420000</v>
      </c>
      <c r="AE901" s="96" t="e">
        <f>AD901/(P901/100)</f>
        <v>#DIV/0!</v>
      </c>
      <c r="AG901" s="97">
        <f t="shared" si="1075"/>
        <v>882000</v>
      </c>
      <c r="AH901" s="97">
        <f t="shared" si="1076"/>
        <v>50.4</v>
      </c>
      <c r="AJ901" s="97">
        <f>AJ902</f>
        <v>194000</v>
      </c>
      <c r="AK901" s="97">
        <f>AK902</f>
        <v>194000</v>
      </c>
      <c r="AL901" s="97">
        <f>AL902</f>
        <v>194000</v>
      </c>
      <c r="AM901" s="97">
        <f t="shared" si="1078"/>
        <v>582000</v>
      </c>
      <c r="AN901" s="96" t="e">
        <f>AM901/(P901/100)</f>
        <v>#DIV/0!</v>
      </c>
      <c r="AP901" s="97">
        <f>AP902</f>
        <v>100000</v>
      </c>
      <c r="AQ901" s="97">
        <f>AQ902</f>
        <v>95000</v>
      </c>
      <c r="AR901" s="97">
        <f>AR902</f>
        <v>91000</v>
      </c>
      <c r="AS901" s="97">
        <f t="shared" si="1081"/>
        <v>286000</v>
      </c>
      <c r="AT901" s="96" t="e">
        <f>AS901/(P901/100)</f>
        <v>#DIV/0!</v>
      </c>
      <c r="AV901" s="97">
        <f t="shared" si="1083"/>
        <v>868000</v>
      </c>
      <c r="AW901" s="97">
        <f t="shared" si="1084"/>
        <v>49.6</v>
      </c>
      <c r="AY901" s="97">
        <f t="shared" si="1085"/>
        <v>1750000</v>
      </c>
      <c r="AZ901" s="97">
        <f t="shared" si="1086"/>
        <v>100</v>
      </c>
      <c r="BB901" s="44">
        <f t="shared" ref="BB901:BB909" si="1101">S901-AY901</f>
        <v>0</v>
      </c>
      <c r="BC901" s="97">
        <f t="shared" ref="BC901:BC909" si="1102">BB901/(S901/100)</f>
        <v>0</v>
      </c>
      <c r="BD901" s="97">
        <f t="shared" ref="BD901:BD909" si="1103">S901-BB901</f>
        <v>1750000</v>
      </c>
      <c r="BE901" s="483"/>
      <c r="BF901" s="90">
        <f t="shared" si="1056"/>
        <v>0</v>
      </c>
    </row>
    <row r="902" spans="1:58" ht="30" customHeight="1" thickBot="1" x14ac:dyDescent="0.25">
      <c r="A902" s="12"/>
      <c r="B902" s="3"/>
      <c r="C902" s="3"/>
      <c r="D902" s="8"/>
      <c r="E902" s="7"/>
      <c r="F902" s="3"/>
      <c r="G902" s="4"/>
      <c r="H902" s="5"/>
      <c r="I902" s="6"/>
      <c r="J902" s="7"/>
      <c r="K902" s="59">
        <v>1</v>
      </c>
      <c r="L902" s="142"/>
      <c r="M902" s="8"/>
      <c r="N902" s="41" t="s">
        <v>31</v>
      </c>
      <c r="O902" s="98">
        <v>792000</v>
      </c>
      <c r="P902" s="98"/>
      <c r="Q902" s="98"/>
      <c r="R902" s="98"/>
      <c r="S902" s="98">
        <v>1750000</v>
      </c>
      <c r="T902" s="98"/>
      <c r="U902" s="98">
        <v>262000</v>
      </c>
      <c r="V902" s="98">
        <v>100000</v>
      </c>
      <c r="W902" s="98">
        <v>100000</v>
      </c>
      <c r="X902" s="98">
        <f>U902+V902+W902</f>
        <v>462000</v>
      </c>
      <c r="Y902" s="98">
        <f>X902/(S902/100)</f>
        <v>26.4</v>
      </c>
      <c r="AA902" s="98">
        <v>140000</v>
      </c>
      <c r="AB902" s="98">
        <v>140000</v>
      </c>
      <c r="AC902" s="98">
        <v>140000</v>
      </c>
      <c r="AD902" s="98">
        <f t="shared" si="1073"/>
        <v>420000</v>
      </c>
      <c r="AE902" s="96" t="e">
        <f>AD902/(P902/100)</f>
        <v>#DIV/0!</v>
      </c>
      <c r="AG902" s="98">
        <f>X902+AD902</f>
        <v>882000</v>
      </c>
      <c r="AH902" s="98">
        <f>AG902/(S902/100)</f>
        <v>50.4</v>
      </c>
      <c r="AJ902" s="98">
        <v>194000</v>
      </c>
      <c r="AK902" s="98">
        <v>194000</v>
      </c>
      <c r="AL902" s="98">
        <v>194000</v>
      </c>
      <c r="AM902" s="98">
        <f t="shared" si="1078"/>
        <v>582000</v>
      </c>
      <c r="AN902" s="96" t="e">
        <f>AM902/(P902/100)</f>
        <v>#DIV/0!</v>
      </c>
      <c r="AP902" s="98">
        <v>100000</v>
      </c>
      <c r="AQ902" s="98">
        <v>95000</v>
      </c>
      <c r="AR902" s="98">
        <v>91000</v>
      </c>
      <c r="AS902" s="98">
        <f t="shared" si="1081"/>
        <v>286000</v>
      </c>
      <c r="AT902" s="96" t="e">
        <f>AS902/(P902/100)</f>
        <v>#DIV/0!</v>
      </c>
      <c r="AV902" s="98">
        <f>AM902+AS902</f>
        <v>868000</v>
      </c>
      <c r="AW902" s="98">
        <f>AV902/(S902/100)</f>
        <v>49.6</v>
      </c>
      <c r="AY902" s="98">
        <f>AG902+AV902</f>
        <v>1750000</v>
      </c>
      <c r="AZ902" s="98">
        <f>AY902/(S902/100)</f>
        <v>100</v>
      </c>
      <c r="BB902" s="98">
        <f t="shared" si="1101"/>
        <v>0</v>
      </c>
      <c r="BC902" s="98">
        <f t="shared" si="1102"/>
        <v>0</v>
      </c>
      <c r="BD902" s="98">
        <f t="shared" si="1103"/>
        <v>1750000</v>
      </c>
      <c r="BE902" s="483"/>
      <c r="BF902" s="90">
        <f t="shared" si="1056"/>
        <v>0</v>
      </c>
    </row>
    <row r="903" spans="1:58" ht="30" customHeight="1" thickBot="1" x14ac:dyDescent="0.25">
      <c r="A903" s="12"/>
      <c r="B903" s="3"/>
      <c r="C903" s="3"/>
      <c r="D903" s="8"/>
      <c r="E903" s="7"/>
      <c r="F903" s="3"/>
      <c r="G903" s="4"/>
      <c r="H903" s="5"/>
      <c r="I903" s="6"/>
      <c r="J903" s="24" t="s">
        <v>68</v>
      </c>
      <c r="K903" s="27"/>
      <c r="L903" s="142"/>
      <c r="M903" s="8"/>
      <c r="N903" s="31" t="s">
        <v>32</v>
      </c>
      <c r="O903" s="97">
        <v>200000</v>
      </c>
      <c r="P903" s="97">
        <f>P904</f>
        <v>0</v>
      </c>
      <c r="Q903" s="193">
        <f>Q904</f>
        <v>0</v>
      </c>
      <c r="R903" s="194">
        <f>R904</f>
        <v>0</v>
      </c>
      <c r="S903" s="97">
        <f>S904</f>
        <v>260000</v>
      </c>
      <c r="T903" s="97"/>
      <c r="U903" s="97">
        <f>U904</f>
        <v>39000</v>
      </c>
      <c r="V903" s="97">
        <f>V904</f>
        <v>16000</v>
      </c>
      <c r="W903" s="97">
        <f>W904</f>
        <v>16000</v>
      </c>
      <c r="X903" s="97">
        <f t="shared" si="1070"/>
        <v>71000</v>
      </c>
      <c r="Y903" s="97">
        <f t="shared" si="1071"/>
        <v>27.307692307692307</v>
      </c>
      <c r="AA903" s="97">
        <f>AA904</f>
        <v>25000</v>
      </c>
      <c r="AB903" s="97">
        <f>AB904</f>
        <v>25000</v>
      </c>
      <c r="AC903" s="97">
        <f>AC904</f>
        <v>25000</v>
      </c>
      <c r="AD903" s="97">
        <f t="shared" si="1073"/>
        <v>75000</v>
      </c>
      <c r="AE903" s="96" t="e">
        <f>AD903/(P903/100)</f>
        <v>#DIV/0!</v>
      </c>
      <c r="AG903" s="97">
        <f t="shared" si="1075"/>
        <v>146000</v>
      </c>
      <c r="AH903" s="97">
        <f t="shared" si="1076"/>
        <v>56.153846153846153</v>
      </c>
      <c r="AJ903" s="97">
        <f>AJ904</f>
        <v>25000</v>
      </c>
      <c r="AK903" s="97">
        <f>AK904</f>
        <v>25000</v>
      </c>
      <c r="AL903" s="97">
        <f>AL904</f>
        <v>25000</v>
      </c>
      <c r="AM903" s="97">
        <f t="shared" si="1078"/>
        <v>75000</v>
      </c>
      <c r="AN903" s="96" t="e">
        <f>AM903/(P903/100)</f>
        <v>#DIV/0!</v>
      </c>
      <c r="AP903" s="97">
        <f>AP904</f>
        <v>11000</v>
      </c>
      <c r="AQ903" s="97">
        <f>AQ904</f>
        <v>10000</v>
      </c>
      <c r="AR903" s="97">
        <f>AR904</f>
        <v>18000</v>
      </c>
      <c r="AS903" s="97">
        <f t="shared" si="1081"/>
        <v>39000</v>
      </c>
      <c r="AT903" s="96" t="e">
        <f>AS903/(P903/100)</f>
        <v>#DIV/0!</v>
      </c>
      <c r="AV903" s="97">
        <f t="shared" si="1083"/>
        <v>114000</v>
      </c>
      <c r="AW903" s="97">
        <f t="shared" si="1084"/>
        <v>43.846153846153847</v>
      </c>
      <c r="AY903" s="97">
        <f t="shared" si="1085"/>
        <v>260000</v>
      </c>
      <c r="AZ903" s="97">
        <f t="shared" si="1086"/>
        <v>100</v>
      </c>
      <c r="BB903" s="44">
        <f t="shared" si="1101"/>
        <v>0</v>
      </c>
      <c r="BC903" s="97">
        <f t="shared" si="1102"/>
        <v>0</v>
      </c>
      <c r="BD903" s="97">
        <f t="shared" si="1103"/>
        <v>260000</v>
      </c>
      <c r="BE903" s="483"/>
      <c r="BF903" s="90">
        <f t="shared" si="1056"/>
        <v>0</v>
      </c>
    </row>
    <row r="904" spans="1:58" ht="30" customHeight="1" x14ac:dyDescent="0.2">
      <c r="A904" s="12"/>
      <c r="B904" s="3"/>
      <c r="C904" s="3"/>
      <c r="D904" s="8"/>
      <c r="E904" s="7"/>
      <c r="F904" s="3"/>
      <c r="G904" s="4"/>
      <c r="H904" s="5"/>
      <c r="I904" s="6"/>
      <c r="J904" s="7"/>
      <c r="K904" s="59">
        <v>1</v>
      </c>
      <c r="L904" s="142"/>
      <c r="M904" s="8"/>
      <c r="N904" s="41" t="s">
        <v>31</v>
      </c>
      <c r="O904" s="98">
        <v>200000</v>
      </c>
      <c r="P904" s="98"/>
      <c r="Q904" s="98"/>
      <c r="R904" s="98"/>
      <c r="S904" s="98">
        <v>260000</v>
      </c>
      <c r="T904" s="98"/>
      <c r="U904" s="98">
        <v>39000</v>
      </c>
      <c r="V904" s="98">
        <v>16000</v>
      </c>
      <c r="W904" s="98">
        <v>16000</v>
      </c>
      <c r="X904" s="98">
        <f t="shared" ref="X904:X909" si="1104">U904+V904+W904</f>
        <v>71000</v>
      </c>
      <c r="Y904" s="98">
        <f t="shared" ref="Y904:Y909" si="1105">X904/(S904/100)</f>
        <v>27.307692307692307</v>
      </c>
      <c r="AA904" s="98">
        <v>25000</v>
      </c>
      <c r="AB904" s="98">
        <v>25000</v>
      </c>
      <c r="AC904" s="98">
        <v>25000</v>
      </c>
      <c r="AD904" s="98">
        <f t="shared" si="1073"/>
        <v>75000</v>
      </c>
      <c r="AE904" s="96" t="e">
        <f>AD904/(P904/100)</f>
        <v>#DIV/0!</v>
      </c>
      <c r="AG904" s="98">
        <f t="shared" ref="AG904:AG909" si="1106">X904+AD904</f>
        <v>146000</v>
      </c>
      <c r="AH904" s="98">
        <f t="shared" ref="AH904:AH909" si="1107">AG904/(S904/100)</f>
        <v>56.153846153846153</v>
      </c>
      <c r="AJ904" s="98">
        <v>25000</v>
      </c>
      <c r="AK904" s="98">
        <v>25000</v>
      </c>
      <c r="AL904" s="98">
        <v>25000</v>
      </c>
      <c r="AM904" s="98">
        <f t="shared" si="1078"/>
        <v>75000</v>
      </c>
      <c r="AN904" s="96" t="e">
        <f>AM904/(P904/100)</f>
        <v>#DIV/0!</v>
      </c>
      <c r="AP904" s="98">
        <v>11000</v>
      </c>
      <c r="AQ904" s="98">
        <v>10000</v>
      </c>
      <c r="AR904" s="98">
        <v>18000</v>
      </c>
      <c r="AS904" s="98">
        <f t="shared" si="1081"/>
        <v>39000</v>
      </c>
      <c r="AT904" s="96" t="e">
        <f>AS904/(P904/100)</f>
        <v>#DIV/0!</v>
      </c>
      <c r="AV904" s="98">
        <f t="shared" ref="AV904:AV909" si="1108">AM904+AS904</f>
        <v>114000</v>
      </c>
      <c r="AW904" s="98">
        <f t="shared" ref="AW904:AW909" si="1109">AV904/(S904/100)</f>
        <v>43.846153846153847</v>
      </c>
      <c r="AY904" s="98">
        <f t="shared" ref="AY904:AY909" si="1110">AG904+AV904</f>
        <v>260000</v>
      </c>
      <c r="AZ904" s="98">
        <f t="shared" ref="AZ904:AZ909" si="1111">AY904/(S904/100)</f>
        <v>100</v>
      </c>
      <c r="BB904" s="98">
        <f t="shared" si="1101"/>
        <v>0</v>
      </c>
      <c r="BC904" s="98">
        <f t="shared" si="1102"/>
        <v>0</v>
      </c>
      <c r="BD904" s="98">
        <f t="shared" si="1103"/>
        <v>260000</v>
      </c>
      <c r="BE904" s="483"/>
      <c r="BF904" s="90">
        <f t="shared" si="1056"/>
        <v>0</v>
      </c>
    </row>
    <row r="905" spans="1:58" ht="30" customHeight="1" x14ac:dyDescent="0.2">
      <c r="A905" s="12"/>
      <c r="B905" s="3"/>
      <c r="C905" s="3"/>
      <c r="D905" s="8"/>
      <c r="E905" s="7"/>
      <c r="F905" s="3"/>
      <c r="G905" s="4"/>
      <c r="H905" s="5"/>
      <c r="I905" s="6"/>
      <c r="J905" s="24" t="s">
        <v>69</v>
      </c>
      <c r="K905" s="27"/>
      <c r="L905" s="142"/>
      <c r="M905" s="8"/>
      <c r="N905" s="31" t="s">
        <v>16</v>
      </c>
      <c r="O905" s="44">
        <v>12000</v>
      </c>
      <c r="P905" s="97">
        <f>P906+P907+P908+P909</f>
        <v>0</v>
      </c>
      <c r="Q905" s="193">
        <f>Q906+Q907+Q908+Q909</f>
        <v>0</v>
      </c>
      <c r="R905" s="194">
        <f>R906+R907+R908+R909</f>
        <v>0</v>
      </c>
      <c r="S905" s="97">
        <f>S906+S907+S908+S909</f>
        <v>17000</v>
      </c>
      <c r="T905" s="97"/>
      <c r="U905" s="97">
        <f>U906+U907+U908+U909</f>
        <v>1000</v>
      </c>
      <c r="V905" s="97">
        <f>V906+V907+V908+V909</f>
        <v>0</v>
      </c>
      <c r="W905" s="97">
        <f>W906+W907+W908+W909</f>
        <v>0</v>
      </c>
      <c r="X905" s="97">
        <f t="shared" si="1104"/>
        <v>1000</v>
      </c>
      <c r="Y905" s="97">
        <f t="shared" si="1105"/>
        <v>5.882352941176471</v>
      </c>
      <c r="AA905" s="97">
        <f>AA906+AA907+AA908+AA909</f>
        <v>3000</v>
      </c>
      <c r="AB905" s="97">
        <f>AB906+AB907+AB908+AB909</f>
        <v>1000</v>
      </c>
      <c r="AC905" s="97">
        <f>AC906+AC907+AC908+AC909</f>
        <v>1000</v>
      </c>
      <c r="AD905" s="97">
        <f t="shared" si="1073"/>
        <v>5000</v>
      </c>
      <c r="AE905" s="97">
        <f>AD905/(S905/100)</f>
        <v>29.411764705882351</v>
      </c>
      <c r="AG905" s="97">
        <f t="shared" si="1106"/>
        <v>6000</v>
      </c>
      <c r="AH905" s="97">
        <f t="shared" si="1107"/>
        <v>35.294117647058826</v>
      </c>
      <c r="AJ905" s="97">
        <f>AJ906+AJ907+AJ908+AJ909</f>
        <v>2000</v>
      </c>
      <c r="AK905" s="97">
        <f>AK906+AK907+AK908+AK909</f>
        <v>2000</v>
      </c>
      <c r="AL905" s="97">
        <f>AL906+AL907+AL908+AL909</f>
        <v>1000</v>
      </c>
      <c r="AM905" s="97">
        <f t="shared" si="1078"/>
        <v>5000</v>
      </c>
      <c r="AN905" s="97">
        <f>AM905/(S905/100)</f>
        <v>29.411764705882351</v>
      </c>
      <c r="AP905" s="97">
        <f>AP906+AP907+AP908+AP909</f>
        <v>2000</v>
      </c>
      <c r="AQ905" s="97">
        <f>AQ906+AQ907+AQ908+AQ909</f>
        <v>3000</v>
      </c>
      <c r="AR905" s="97">
        <f>AR906+AR907+AR908+AR909</f>
        <v>1000</v>
      </c>
      <c r="AS905" s="97">
        <f t="shared" si="1081"/>
        <v>6000</v>
      </c>
      <c r="AT905" s="97">
        <f>AS905/(S905/100)</f>
        <v>35.294117647058826</v>
      </c>
      <c r="AV905" s="97">
        <f t="shared" si="1108"/>
        <v>11000</v>
      </c>
      <c r="AW905" s="97">
        <f t="shared" si="1109"/>
        <v>64.705882352941174</v>
      </c>
      <c r="AY905" s="97">
        <f t="shared" si="1110"/>
        <v>17000</v>
      </c>
      <c r="AZ905" s="97">
        <f t="shared" si="1111"/>
        <v>100</v>
      </c>
      <c r="BB905" s="44">
        <f t="shared" si="1101"/>
        <v>0</v>
      </c>
      <c r="BC905" s="97">
        <f t="shared" si="1102"/>
        <v>0</v>
      </c>
      <c r="BD905" s="97">
        <f t="shared" si="1103"/>
        <v>17000</v>
      </c>
      <c r="BE905" s="483"/>
      <c r="BF905" s="90">
        <f t="shared" si="1056"/>
        <v>0</v>
      </c>
    </row>
    <row r="906" spans="1:58" ht="30" customHeight="1" x14ac:dyDescent="0.2">
      <c r="A906" s="12"/>
      <c r="B906" s="3"/>
      <c r="C906" s="3"/>
      <c r="D906" s="8"/>
      <c r="E906" s="7"/>
      <c r="F906" s="3"/>
      <c r="G906" s="4"/>
      <c r="H906" s="5"/>
      <c r="I906" s="6"/>
      <c r="J906" s="7"/>
      <c r="K906" s="59">
        <v>2</v>
      </c>
      <c r="L906" s="142"/>
      <c r="M906" s="8"/>
      <c r="N906" s="41" t="s">
        <v>17</v>
      </c>
      <c r="O906" s="45">
        <v>3000</v>
      </c>
      <c r="P906" s="98"/>
      <c r="Q906" s="98"/>
      <c r="R906" s="98"/>
      <c r="S906" s="98"/>
      <c r="T906" s="98"/>
      <c r="U906" s="98">
        <v>0</v>
      </c>
      <c r="V906" s="98">
        <v>0</v>
      </c>
      <c r="W906" s="98"/>
      <c r="X906" s="98">
        <f t="shared" si="1104"/>
        <v>0</v>
      </c>
      <c r="Y906" s="98" t="e">
        <f t="shared" si="1105"/>
        <v>#DIV/0!</v>
      </c>
      <c r="AA906" s="98"/>
      <c r="AB906" s="98"/>
      <c r="AC906" s="98"/>
      <c r="AD906" s="98">
        <f t="shared" si="1073"/>
        <v>0</v>
      </c>
      <c r="AE906" s="98" t="e">
        <f>AD906/(S906/100)</f>
        <v>#DIV/0!</v>
      </c>
      <c r="AG906" s="98">
        <f t="shared" si="1106"/>
        <v>0</v>
      </c>
      <c r="AH906" s="98" t="e">
        <f t="shared" si="1107"/>
        <v>#DIV/0!</v>
      </c>
      <c r="AJ906" s="98"/>
      <c r="AK906" s="98"/>
      <c r="AL906" s="98"/>
      <c r="AM906" s="98">
        <f t="shared" si="1078"/>
        <v>0</v>
      </c>
      <c r="AN906" s="98" t="e">
        <f>AM906/(S906/100)</f>
        <v>#DIV/0!</v>
      </c>
      <c r="AP906" s="98"/>
      <c r="AQ906" s="98"/>
      <c r="AR906" s="98"/>
      <c r="AS906" s="98">
        <f t="shared" si="1081"/>
        <v>0</v>
      </c>
      <c r="AT906" s="98" t="e">
        <f>AS906/(S906/100)</f>
        <v>#DIV/0!</v>
      </c>
      <c r="AV906" s="98">
        <f t="shared" si="1108"/>
        <v>0</v>
      </c>
      <c r="AW906" s="98" t="e">
        <f t="shared" si="1109"/>
        <v>#DIV/0!</v>
      </c>
      <c r="AY906" s="98">
        <f t="shared" si="1110"/>
        <v>0</v>
      </c>
      <c r="AZ906" s="98" t="e">
        <f t="shared" si="1111"/>
        <v>#DIV/0!</v>
      </c>
      <c r="BB906" s="98">
        <f t="shared" si="1101"/>
        <v>0</v>
      </c>
      <c r="BC906" s="98" t="e">
        <f t="shared" si="1102"/>
        <v>#DIV/0!</v>
      </c>
      <c r="BD906" s="98">
        <f t="shared" si="1103"/>
        <v>0</v>
      </c>
      <c r="BE906" s="483"/>
      <c r="BF906" s="90">
        <f t="shared" si="1056"/>
        <v>0</v>
      </c>
    </row>
    <row r="907" spans="1:58" ht="30" customHeight="1" x14ac:dyDescent="0.2">
      <c r="A907" s="12"/>
      <c r="B907" s="3"/>
      <c r="C907" s="3"/>
      <c r="D907" s="8"/>
      <c r="E907" s="7"/>
      <c r="F907" s="3"/>
      <c r="G907" s="4"/>
      <c r="H907" s="5"/>
      <c r="I907" s="6"/>
      <c r="J907" s="7"/>
      <c r="K907" s="59">
        <v>3</v>
      </c>
      <c r="L907" s="142"/>
      <c r="M907" s="8"/>
      <c r="N907" s="41" t="s">
        <v>18</v>
      </c>
      <c r="O907" s="45">
        <v>3000</v>
      </c>
      <c r="P907" s="98"/>
      <c r="Q907" s="98"/>
      <c r="R907" s="98"/>
      <c r="S907" s="98">
        <v>10000</v>
      </c>
      <c r="T907" s="98"/>
      <c r="U907" s="98">
        <v>1000</v>
      </c>
      <c r="V907" s="98">
        <v>0</v>
      </c>
      <c r="W907" s="98">
        <v>0</v>
      </c>
      <c r="X907" s="98">
        <f t="shared" si="1104"/>
        <v>1000</v>
      </c>
      <c r="Y907" s="98">
        <f t="shared" si="1105"/>
        <v>10</v>
      </c>
      <c r="AA907" s="98">
        <v>1000</v>
      </c>
      <c r="AB907" s="98">
        <v>1000</v>
      </c>
      <c r="AC907" s="98">
        <v>1000</v>
      </c>
      <c r="AD907" s="98">
        <f t="shared" si="1073"/>
        <v>3000</v>
      </c>
      <c r="AE907" s="98">
        <f>AD907/(S907/100)</f>
        <v>30</v>
      </c>
      <c r="AG907" s="98">
        <f t="shared" si="1106"/>
        <v>4000</v>
      </c>
      <c r="AH907" s="98">
        <f t="shared" si="1107"/>
        <v>40</v>
      </c>
      <c r="AJ907" s="98">
        <v>1000</v>
      </c>
      <c r="AK907" s="98">
        <v>1000</v>
      </c>
      <c r="AL907" s="98">
        <v>1000</v>
      </c>
      <c r="AM907" s="98">
        <f t="shared" si="1078"/>
        <v>3000</v>
      </c>
      <c r="AN907" s="98">
        <f>AM907/(S907/100)</f>
        <v>30</v>
      </c>
      <c r="AP907" s="98">
        <v>1000</v>
      </c>
      <c r="AQ907" s="98">
        <v>1000</v>
      </c>
      <c r="AR907" s="98">
        <v>1000</v>
      </c>
      <c r="AS907" s="98">
        <f t="shared" si="1081"/>
        <v>3000</v>
      </c>
      <c r="AT907" s="98">
        <f>AS907/(S907/100)</f>
        <v>30</v>
      </c>
      <c r="AV907" s="98">
        <f t="shared" si="1108"/>
        <v>6000</v>
      </c>
      <c r="AW907" s="98">
        <f t="shared" si="1109"/>
        <v>60</v>
      </c>
      <c r="AY907" s="98">
        <f t="shared" si="1110"/>
        <v>10000</v>
      </c>
      <c r="AZ907" s="98">
        <f t="shared" si="1111"/>
        <v>100</v>
      </c>
      <c r="BB907" s="98">
        <f t="shared" si="1101"/>
        <v>0</v>
      </c>
      <c r="BC907" s="98">
        <f t="shared" si="1102"/>
        <v>0</v>
      </c>
      <c r="BD907" s="98">
        <f t="shared" si="1103"/>
        <v>10000</v>
      </c>
      <c r="BE907" s="483"/>
      <c r="BF907" s="90">
        <f t="shared" si="1056"/>
        <v>0</v>
      </c>
    </row>
    <row r="908" spans="1:58" ht="30" customHeight="1" x14ac:dyDescent="0.2">
      <c r="A908" s="12"/>
      <c r="B908" s="3"/>
      <c r="C908" s="3"/>
      <c r="D908" s="8"/>
      <c r="E908" s="7"/>
      <c r="F908" s="3"/>
      <c r="G908" s="4"/>
      <c r="H908" s="5"/>
      <c r="I908" s="6"/>
      <c r="J908" s="7"/>
      <c r="K908" s="59">
        <v>5</v>
      </c>
      <c r="L908" s="142"/>
      <c r="M908" s="8"/>
      <c r="N908" s="41" t="s">
        <v>19</v>
      </c>
      <c r="O908" s="45">
        <v>3000</v>
      </c>
      <c r="P908" s="98"/>
      <c r="Q908" s="98"/>
      <c r="R908" s="98"/>
      <c r="S908" s="98">
        <v>3000</v>
      </c>
      <c r="T908" s="98"/>
      <c r="U908" s="98"/>
      <c r="V908" s="98">
        <v>0</v>
      </c>
      <c r="W908" s="98"/>
      <c r="X908" s="98">
        <f t="shared" si="1104"/>
        <v>0</v>
      </c>
      <c r="Y908" s="98">
        <f t="shared" si="1105"/>
        <v>0</v>
      </c>
      <c r="AA908" s="98">
        <v>1000</v>
      </c>
      <c r="AB908" s="98"/>
      <c r="AC908" s="98"/>
      <c r="AD908" s="98">
        <f t="shared" si="1073"/>
        <v>1000</v>
      </c>
      <c r="AE908" s="98">
        <f>AD908/(S908/100)</f>
        <v>33.333333333333336</v>
      </c>
      <c r="AG908" s="98">
        <f t="shared" si="1106"/>
        <v>1000</v>
      </c>
      <c r="AH908" s="98">
        <f t="shared" si="1107"/>
        <v>33.333333333333336</v>
      </c>
      <c r="AJ908" s="98"/>
      <c r="AK908" s="98"/>
      <c r="AL908" s="98"/>
      <c r="AM908" s="98">
        <f t="shared" si="1078"/>
        <v>0</v>
      </c>
      <c r="AN908" s="98">
        <f>AM908/(S908/100)</f>
        <v>0</v>
      </c>
      <c r="AP908" s="98">
        <v>1000</v>
      </c>
      <c r="AQ908" s="98">
        <v>1000</v>
      </c>
      <c r="AR908" s="98">
        <v>0</v>
      </c>
      <c r="AS908" s="98">
        <f t="shared" si="1081"/>
        <v>2000</v>
      </c>
      <c r="AT908" s="98">
        <f>AS908/(S908/100)</f>
        <v>66.666666666666671</v>
      </c>
      <c r="AV908" s="98">
        <f t="shared" si="1108"/>
        <v>2000</v>
      </c>
      <c r="AW908" s="98">
        <f t="shared" si="1109"/>
        <v>66.666666666666671</v>
      </c>
      <c r="AY908" s="98">
        <f t="shared" si="1110"/>
        <v>3000</v>
      </c>
      <c r="AZ908" s="98">
        <f t="shared" si="1111"/>
        <v>100</v>
      </c>
      <c r="BB908" s="98">
        <f t="shared" si="1101"/>
        <v>0</v>
      </c>
      <c r="BC908" s="98">
        <f t="shared" si="1102"/>
        <v>0</v>
      </c>
      <c r="BD908" s="98">
        <f t="shared" si="1103"/>
        <v>3000</v>
      </c>
      <c r="BE908" s="483"/>
      <c r="BF908" s="90">
        <f t="shared" ref="BF908:BF971" si="1112">S908-AY908</f>
        <v>0</v>
      </c>
    </row>
    <row r="909" spans="1:58" ht="30" customHeight="1" x14ac:dyDescent="0.2">
      <c r="A909" s="12"/>
      <c r="B909" s="3"/>
      <c r="C909" s="3"/>
      <c r="D909" s="8"/>
      <c r="E909" s="7"/>
      <c r="F909" s="3"/>
      <c r="G909" s="4"/>
      <c r="H909" s="5"/>
      <c r="I909" s="6"/>
      <c r="J909" s="7"/>
      <c r="K909" s="59">
        <v>7</v>
      </c>
      <c r="L909" s="142"/>
      <c r="M909" s="8"/>
      <c r="N909" s="41" t="s">
        <v>110</v>
      </c>
      <c r="O909" s="45">
        <v>3000</v>
      </c>
      <c r="P909" s="98"/>
      <c r="Q909" s="98"/>
      <c r="R909" s="98"/>
      <c r="S909" s="98">
        <v>4000</v>
      </c>
      <c r="T909" s="98"/>
      <c r="U909" s="98">
        <v>0</v>
      </c>
      <c r="V909" s="98"/>
      <c r="W909" s="98">
        <v>0</v>
      </c>
      <c r="X909" s="98">
        <f t="shared" si="1104"/>
        <v>0</v>
      </c>
      <c r="Y909" s="98">
        <f t="shared" si="1105"/>
        <v>0</v>
      </c>
      <c r="AA909" s="98">
        <v>1000</v>
      </c>
      <c r="AB909" s="98">
        <v>0</v>
      </c>
      <c r="AC909" s="98">
        <v>0</v>
      </c>
      <c r="AD909" s="98">
        <f t="shared" si="1073"/>
        <v>1000</v>
      </c>
      <c r="AE909" s="98">
        <f>AD909/(S909/100)</f>
        <v>25</v>
      </c>
      <c r="AG909" s="98">
        <f t="shared" si="1106"/>
        <v>1000</v>
      </c>
      <c r="AH909" s="98">
        <f t="shared" si="1107"/>
        <v>25</v>
      </c>
      <c r="AJ909" s="98">
        <v>1000</v>
      </c>
      <c r="AK909" s="98">
        <v>1000</v>
      </c>
      <c r="AL909" s="98">
        <v>0</v>
      </c>
      <c r="AM909" s="98">
        <f t="shared" si="1078"/>
        <v>2000</v>
      </c>
      <c r="AN909" s="98">
        <f>AM909/(S909/100)</f>
        <v>50</v>
      </c>
      <c r="AP909" s="98">
        <v>0</v>
      </c>
      <c r="AQ909" s="98">
        <v>1000</v>
      </c>
      <c r="AR909" s="98">
        <v>0</v>
      </c>
      <c r="AS909" s="98">
        <f t="shared" si="1081"/>
        <v>1000</v>
      </c>
      <c r="AT909" s="98">
        <f>AS909/(S909/100)</f>
        <v>25</v>
      </c>
      <c r="AV909" s="98">
        <f t="shared" si="1108"/>
        <v>3000</v>
      </c>
      <c r="AW909" s="98">
        <f t="shared" si="1109"/>
        <v>75</v>
      </c>
      <c r="AY909" s="98">
        <f t="shared" si="1110"/>
        <v>4000</v>
      </c>
      <c r="AZ909" s="98">
        <f t="shared" si="1111"/>
        <v>100</v>
      </c>
      <c r="BB909" s="98">
        <f t="shared" si="1101"/>
        <v>0</v>
      </c>
      <c r="BC909" s="98">
        <f t="shared" si="1102"/>
        <v>0</v>
      </c>
      <c r="BD909" s="98">
        <f t="shared" si="1103"/>
        <v>4000</v>
      </c>
      <c r="BE909" s="483"/>
      <c r="BF909" s="90">
        <f t="shared" si="1112"/>
        <v>0</v>
      </c>
    </row>
    <row r="910" spans="1:58" ht="30" customHeight="1" x14ac:dyDescent="0.2">
      <c r="A910" s="12"/>
      <c r="B910" s="3"/>
      <c r="C910" s="3"/>
      <c r="D910" s="14" t="s">
        <v>73</v>
      </c>
      <c r="E910" s="7"/>
      <c r="F910" s="3"/>
      <c r="G910" s="4"/>
      <c r="H910" s="5"/>
      <c r="I910" s="6"/>
      <c r="J910" s="7"/>
      <c r="K910" s="27"/>
      <c r="L910" s="142"/>
      <c r="M910" s="8"/>
      <c r="N910" s="195" t="s">
        <v>155</v>
      </c>
      <c r="O910" s="196">
        <v>18681000</v>
      </c>
      <c r="P910" s="197">
        <f>P911+P925+P939</f>
        <v>0</v>
      </c>
      <c r="Q910" s="198">
        <f>Q911+Q925+Q939</f>
        <v>0</v>
      </c>
      <c r="R910" s="199">
        <f>R911+R925+R939</f>
        <v>0</v>
      </c>
      <c r="S910" s="197">
        <f>S911+S925+S939</f>
        <v>20843000</v>
      </c>
      <c r="T910" s="197"/>
      <c r="U910" s="197">
        <f>U911+U925+U939</f>
        <v>645000</v>
      </c>
      <c r="V910" s="197">
        <f>V911+V925+V939</f>
        <v>793000</v>
      </c>
      <c r="W910" s="197">
        <f>W911+W925+W939</f>
        <v>1493000</v>
      </c>
      <c r="X910" s="197">
        <f t="shared" si="1070"/>
        <v>2931000</v>
      </c>
      <c r="Y910" s="197">
        <f t="shared" si="1071"/>
        <v>14.062275104351581</v>
      </c>
      <c r="AA910" s="197">
        <f>AA911+AA925+AA939</f>
        <v>1655000</v>
      </c>
      <c r="AB910" s="197">
        <f>AB911+AB925+AB939</f>
        <v>1657000</v>
      </c>
      <c r="AC910" s="197">
        <f>AC911+AC925+AC939</f>
        <v>1656000</v>
      </c>
      <c r="AD910" s="197">
        <f t="shared" si="1073"/>
        <v>4968000</v>
      </c>
      <c r="AE910" s="197">
        <f t="shared" si="1074"/>
        <v>23.835340402053447</v>
      </c>
      <c r="AG910" s="197">
        <f t="shared" si="1075"/>
        <v>7899000</v>
      </c>
      <c r="AH910" s="197">
        <f t="shared" si="1076"/>
        <v>37.897615506405025</v>
      </c>
      <c r="AJ910" s="197">
        <f>AJ911+AJ925+AJ939</f>
        <v>1856000</v>
      </c>
      <c r="AK910" s="197">
        <f>AK911+AK925+AK939</f>
        <v>1857000</v>
      </c>
      <c r="AL910" s="197">
        <f>AL911+AL925+AL939</f>
        <v>1903000</v>
      </c>
      <c r="AM910" s="197">
        <f t="shared" si="1078"/>
        <v>5616000</v>
      </c>
      <c r="AN910" s="197">
        <f t="shared" si="1079"/>
        <v>26.94429784579955</v>
      </c>
      <c r="AP910" s="197">
        <f>AP911+AP925+AP939</f>
        <v>3480000</v>
      </c>
      <c r="AQ910" s="197">
        <f>AQ911+AQ925+AQ939</f>
        <v>1976000</v>
      </c>
      <c r="AR910" s="197">
        <f>AR911+AR925+AR939</f>
        <v>1872000</v>
      </c>
      <c r="AS910" s="197">
        <f t="shared" si="1081"/>
        <v>7328000</v>
      </c>
      <c r="AT910" s="197">
        <f t="shared" si="1082"/>
        <v>35.158086647795422</v>
      </c>
      <c r="AV910" s="197">
        <f t="shared" si="1083"/>
        <v>12944000</v>
      </c>
      <c r="AW910" s="197">
        <f t="shared" si="1084"/>
        <v>62.102384493594975</v>
      </c>
      <c r="AY910" s="197">
        <f t="shared" si="1085"/>
        <v>20843000</v>
      </c>
      <c r="AZ910" s="197">
        <f t="shared" si="1086"/>
        <v>100</v>
      </c>
      <c r="BB910" s="196">
        <f t="shared" si="1098"/>
        <v>0</v>
      </c>
      <c r="BC910" s="197">
        <f t="shared" si="1099"/>
        <v>0</v>
      </c>
      <c r="BD910" s="197">
        <f t="shared" si="1100"/>
        <v>20843000</v>
      </c>
      <c r="BE910" s="485"/>
      <c r="BF910" s="90">
        <f t="shared" si="1112"/>
        <v>0</v>
      </c>
    </row>
    <row r="911" spans="1:58" ht="30" customHeight="1" x14ac:dyDescent="0.2">
      <c r="A911" s="12"/>
      <c r="B911" s="3"/>
      <c r="C911" s="3"/>
      <c r="D911" s="8"/>
      <c r="E911" s="1" t="s">
        <v>74</v>
      </c>
      <c r="F911" s="3"/>
      <c r="G911" s="4"/>
      <c r="H911" s="5"/>
      <c r="I911" s="6"/>
      <c r="J911" s="7"/>
      <c r="K911" s="27"/>
      <c r="L911" s="142"/>
      <c r="M911" s="8"/>
      <c r="N911" s="40" t="s">
        <v>29</v>
      </c>
      <c r="O911" s="43">
        <v>2699000</v>
      </c>
      <c r="P911" s="99">
        <f t="shared" ref="P911:S914" si="1113">P912</f>
        <v>0</v>
      </c>
      <c r="Q911" s="50">
        <f t="shared" si="1113"/>
        <v>0</v>
      </c>
      <c r="R911" s="192">
        <f t="shared" si="1113"/>
        <v>0</v>
      </c>
      <c r="S911" s="99">
        <f t="shared" si="1113"/>
        <v>4243000</v>
      </c>
      <c r="T911" s="99"/>
      <c r="U911" s="99">
        <f t="shared" ref="U911:V914" si="1114">U912</f>
        <v>637000</v>
      </c>
      <c r="V911" s="99">
        <f t="shared" si="1114"/>
        <v>291000</v>
      </c>
      <c r="W911" s="99">
        <f>W1552+W912+W1242+W1298+W1496</f>
        <v>290000</v>
      </c>
      <c r="X911" s="99">
        <f t="shared" si="1070"/>
        <v>1218000</v>
      </c>
      <c r="Y911" s="99">
        <f t="shared" si="1071"/>
        <v>28.706104171576715</v>
      </c>
      <c r="AA911" s="99">
        <f t="shared" ref="AA911:AB914" si="1115">AA912</f>
        <v>346000</v>
      </c>
      <c r="AB911" s="99">
        <f t="shared" si="1115"/>
        <v>348000</v>
      </c>
      <c r="AC911" s="99">
        <f>AC1552+AC912+AC1242+AC1298+AC1496</f>
        <v>347000</v>
      </c>
      <c r="AD911" s="99">
        <f t="shared" si="1073"/>
        <v>1041000</v>
      </c>
      <c r="AE911" s="99">
        <f t="shared" si="1074"/>
        <v>24.534527456987981</v>
      </c>
      <c r="AG911" s="99">
        <f t="shared" si="1075"/>
        <v>2259000</v>
      </c>
      <c r="AH911" s="99">
        <f t="shared" si="1076"/>
        <v>53.240631628564692</v>
      </c>
      <c r="AJ911" s="99">
        <f t="shared" ref="AJ911:AK914" si="1116">AJ912</f>
        <v>346000</v>
      </c>
      <c r="AK911" s="99">
        <f t="shared" si="1116"/>
        <v>347000</v>
      </c>
      <c r="AL911" s="99">
        <f>AL1552+AL912+AL1242+AL1298+AL1496</f>
        <v>346000</v>
      </c>
      <c r="AM911" s="99">
        <f t="shared" si="1078"/>
        <v>1039000</v>
      </c>
      <c r="AN911" s="99">
        <f t="shared" si="1079"/>
        <v>24.487390996936131</v>
      </c>
      <c r="AP911" s="99">
        <f t="shared" ref="AP911:AQ914" si="1117">AP912</f>
        <v>341000</v>
      </c>
      <c r="AQ911" s="99">
        <f t="shared" si="1117"/>
        <v>312000</v>
      </c>
      <c r="AR911" s="99">
        <f>AR1552+AR912+AR1242+AR1298+AR1496</f>
        <v>292000</v>
      </c>
      <c r="AS911" s="99">
        <f t="shared" si="1081"/>
        <v>945000</v>
      </c>
      <c r="AT911" s="99">
        <f t="shared" si="1082"/>
        <v>22.271977374499176</v>
      </c>
      <c r="AV911" s="99">
        <f t="shared" si="1083"/>
        <v>1984000</v>
      </c>
      <c r="AW911" s="99">
        <f t="shared" si="1084"/>
        <v>46.759368371435308</v>
      </c>
      <c r="AY911" s="99">
        <f t="shared" si="1085"/>
        <v>4243000</v>
      </c>
      <c r="AZ911" s="99">
        <f t="shared" si="1086"/>
        <v>100</v>
      </c>
      <c r="BB911" s="43">
        <f t="shared" si="1098"/>
        <v>0</v>
      </c>
      <c r="BC911" s="99">
        <f t="shared" si="1099"/>
        <v>0</v>
      </c>
      <c r="BD911" s="99">
        <f t="shared" si="1100"/>
        <v>4243000</v>
      </c>
      <c r="BE911" s="483"/>
      <c r="BF911" s="90">
        <f t="shared" si="1112"/>
        <v>0</v>
      </c>
    </row>
    <row r="912" spans="1:58" ht="30" customHeight="1" x14ac:dyDescent="0.2">
      <c r="A912" s="12"/>
      <c r="B912" s="3"/>
      <c r="C912" s="3"/>
      <c r="D912" s="8"/>
      <c r="E912" s="7"/>
      <c r="F912" s="17">
        <v>3</v>
      </c>
      <c r="G912" s="4"/>
      <c r="H912" s="5"/>
      <c r="I912" s="6"/>
      <c r="J912" s="7"/>
      <c r="K912" s="27"/>
      <c r="L912" s="142"/>
      <c r="M912" s="8"/>
      <c r="N912" s="31" t="s">
        <v>30</v>
      </c>
      <c r="O912" s="44">
        <v>2699000</v>
      </c>
      <c r="P912" s="97">
        <f t="shared" si="1113"/>
        <v>0</v>
      </c>
      <c r="Q912" s="193">
        <f t="shared" si="1113"/>
        <v>0</v>
      </c>
      <c r="R912" s="194">
        <f t="shared" si="1113"/>
        <v>0</v>
      </c>
      <c r="S912" s="97">
        <f t="shared" si="1113"/>
        <v>4243000</v>
      </c>
      <c r="T912" s="97"/>
      <c r="U912" s="97">
        <f t="shared" si="1114"/>
        <v>637000</v>
      </c>
      <c r="V912" s="97">
        <f t="shared" si="1114"/>
        <v>291000</v>
      </c>
      <c r="W912" s="97">
        <f>W1553+W913+W1243+W1299+W1497</f>
        <v>290000</v>
      </c>
      <c r="X912" s="97">
        <f t="shared" si="1070"/>
        <v>1218000</v>
      </c>
      <c r="Y912" s="97">
        <f t="shared" si="1071"/>
        <v>28.706104171576715</v>
      </c>
      <c r="AA912" s="97">
        <f t="shared" si="1115"/>
        <v>346000</v>
      </c>
      <c r="AB912" s="97">
        <f t="shared" si="1115"/>
        <v>348000</v>
      </c>
      <c r="AC912" s="97">
        <f>AC1553+AC913+AC1243+AC1299+AC1497</f>
        <v>347000</v>
      </c>
      <c r="AD912" s="97">
        <f t="shared" si="1073"/>
        <v>1041000</v>
      </c>
      <c r="AE912" s="97">
        <f t="shared" si="1074"/>
        <v>24.534527456987981</v>
      </c>
      <c r="AG912" s="97">
        <f t="shared" si="1075"/>
        <v>2259000</v>
      </c>
      <c r="AH912" s="97">
        <f t="shared" si="1076"/>
        <v>53.240631628564692</v>
      </c>
      <c r="AJ912" s="97">
        <f t="shared" si="1116"/>
        <v>346000</v>
      </c>
      <c r="AK912" s="97">
        <f t="shared" si="1116"/>
        <v>347000</v>
      </c>
      <c r="AL912" s="97">
        <f>AL1553+AL913+AL1243+AL1299+AL1497</f>
        <v>346000</v>
      </c>
      <c r="AM912" s="97">
        <f t="shared" si="1078"/>
        <v>1039000</v>
      </c>
      <c r="AN912" s="97">
        <f t="shared" si="1079"/>
        <v>24.487390996936131</v>
      </c>
      <c r="AP912" s="97">
        <f t="shared" si="1117"/>
        <v>341000</v>
      </c>
      <c r="AQ912" s="97">
        <f t="shared" si="1117"/>
        <v>312000</v>
      </c>
      <c r="AR912" s="97">
        <f>AR1553+AR913+AR1243+AR1299+AR1497</f>
        <v>292000</v>
      </c>
      <c r="AS912" s="97">
        <f t="shared" si="1081"/>
        <v>945000</v>
      </c>
      <c r="AT912" s="97">
        <f t="shared" si="1082"/>
        <v>22.271977374499176</v>
      </c>
      <c r="AV912" s="97">
        <f t="shared" si="1083"/>
        <v>1984000</v>
      </c>
      <c r="AW912" s="97">
        <f t="shared" si="1084"/>
        <v>46.759368371435308</v>
      </c>
      <c r="AY912" s="97">
        <f t="shared" si="1085"/>
        <v>4243000</v>
      </c>
      <c r="AZ912" s="97">
        <f t="shared" si="1086"/>
        <v>100</v>
      </c>
      <c r="BB912" s="44">
        <f t="shared" si="1098"/>
        <v>0</v>
      </c>
      <c r="BC912" s="97">
        <f t="shared" si="1099"/>
        <v>0</v>
      </c>
      <c r="BD912" s="97">
        <f t="shared" si="1100"/>
        <v>4243000</v>
      </c>
      <c r="BE912" s="483"/>
      <c r="BF912" s="90">
        <f t="shared" si="1112"/>
        <v>0</v>
      </c>
    </row>
    <row r="913" spans="1:58" ht="30" customHeight="1" x14ac:dyDescent="0.2">
      <c r="A913" s="12"/>
      <c r="B913" s="3"/>
      <c r="C913" s="3"/>
      <c r="D913" s="8"/>
      <c r="E913" s="7"/>
      <c r="F913" s="3"/>
      <c r="G913" s="21">
        <v>9</v>
      </c>
      <c r="H913" s="22"/>
      <c r="I913" s="6"/>
      <c r="J913" s="7"/>
      <c r="K913" s="27"/>
      <c r="L913" s="142"/>
      <c r="M913" s="8"/>
      <c r="N913" s="31" t="s">
        <v>111</v>
      </c>
      <c r="O913" s="44">
        <v>2699000</v>
      </c>
      <c r="P913" s="97">
        <f t="shared" si="1113"/>
        <v>0</v>
      </c>
      <c r="Q913" s="193">
        <f t="shared" si="1113"/>
        <v>0</v>
      </c>
      <c r="R913" s="194">
        <f t="shared" si="1113"/>
        <v>0</v>
      </c>
      <c r="S913" s="97">
        <f t="shared" si="1113"/>
        <v>4243000</v>
      </c>
      <c r="T913" s="97"/>
      <c r="U913" s="97">
        <f t="shared" si="1114"/>
        <v>637000</v>
      </c>
      <c r="V913" s="97">
        <f t="shared" si="1114"/>
        <v>291000</v>
      </c>
      <c r="W913" s="97">
        <f>W1554+W914+W1244+W1300+W1498</f>
        <v>290000</v>
      </c>
      <c r="X913" s="97">
        <f t="shared" si="1070"/>
        <v>1218000</v>
      </c>
      <c r="Y913" s="97">
        <f t="shared" si="1071"/>
        <v>28.706104171576715</v>
      </c>
      <c r="AA913" s="97">
        <f t="shared" si="1115"/>
        <v>346000</v>
      </c>
      <c r="AB913" s="97">
        <f t="shared" si="1115"/>
        <v>348000</v>
      </c>
      <c r="AC913" s="97">
        <f>AC1554+AC914+AC1244+AC1300+AC1498</f>
        <v>347000</v>
      </c>
      <c r="AD913" s="97">
        <f t="shared" si="1073"/>
        <v>1041000</v>
      </c>
      <c r="AE913" s="97">
        <f t="shared" si="1074"/>
        <v>24.534527456987981</v>
      </c>
      <c r="AG913" s="97">
        <f t="shared" si="1075"/>
        <v>2259000</v>
      </c>
      <c r="AH913" s="97">
        <f t="shared" si="1076"/>
        <v>53.240631628564692</v>
      </c>
      <c r="AJ913" s="97">
        <f t="shared" si="1116"/>
        <v>346000</v>
      </c>
      <c r="AK913" s="97">
        <f t="shared" si="1116"/>
        <v>347000</v>
      </c>
      <c r="AL913" s="97">
        <f>AL1554+AL914+AL1244+AL1300+AL1498</f>
        <v>346000</v>
      </c>
      <c r="AM913" s="97">
        <f t="shared" si="1078"/>
        <v>1039000</v>
      </c>
      <c r="AN913" s="97">
        <f t="shared" si="1079"/>
        <v>24.487390996936131</v>
      </c>
      <c r="AP913" s="97">
        <f t="shared" si="1117"/>
        <v>341000</v>
      </c>
      <c r="AQ913" s="97">
        <f t="shared" si="1117"/>
        <v>312000</v>
      </c>
      <c r="AR913" s="97">
        <f>AR1554+AR914+AR1244+AR1300+AR1498</f>
        <v>292000</v>
      </c>
      <c r="AS913" s="97">
        <f t="shared" si="1081"/>
        <v>945000</v>
      </c>
      <c r="AT913" s="97">
        <f t="shared" si="1082"/>
        <v>22.271977374499176</v>
      </c>
      <c r="AV913" s="97">
        <f t="shared" si="1083"/>
        <v>1984000</v>
      </c>
      <c r="AW913" s="97">
        <f t="shared" si="1084"/>
        <v>46.759368371435308</v>
      </c>
      <c r="AY913" s="97">
        <f t="shared" si="1085"/>
        <v>4243000</v>
      </c>
      <c r="AZ913" s="97">
        <f t="shared" si="1086"/>
        <v>100</v>
      </c>
      <c r="BB913" s="44">
        <f t="shared" si="1098"/>
        <v>0</v>
      </c>
      <c r="BC913" s="97">
        <f t="shared" si="1099"/>
        <v>0</v>
      </c>
      <c r="BD913" s="97">
        <f t="shared" si="1100"/>
        <v>4243000</v>
      </c>
      <c r="BE913" s="483"/>
      <c r="BF913" s="90">
        <f t="shared" si="1112"/>
        <v>0</v>
      </c>
    </row>
    <row r="914" spans="1:58" ht="30" customHeight="1" x14ac:dyDescent="0.2">
      <c r="A914" s="12"/>
      <c r="B914" s="3"/>
      <c r="C914" s="3"/>
      <c r="D914" s="8"/>
      <c r="E914" s="7"/>
      <c r="F914" s="3"/>
      <c r="G914" s="21"/>
      <c r="H914" s="92" t="s">
        <v>97</v>
      </c>
      <c r="I914" s="6"/>
      <c r="J914" s="7"/>
      <c r="K914" s="27"/>
      <c r="L914" s="142"/>
      <c r="M914" s="8"/>
      <c r="N914" s="31" t="s">
        <v>111</v>
      </c>
      <c r="O914" s="44">
        <v>2699000</v>
      </c>
      <c r="P914" s="97">
        <f t="shared" si="1113"/>
        <v>0</v>
      </c>
      <c r="Q914" s="193">
        <f t="shared" si="1113"/>
        <v>0</v>
      </c>
      <c r="R914" s="194">
        <f t="shared" si="1113"/>
        <v>0</v>
      </c>
      <c r="S914" s="97">
        <f t="shared" si="1113"/>
        <v>4243000</v>
      </c>
      <c r="T914" s="97"/>
      <c r="U914" s="97">
        <f t="shared" si="1114"/>
        <v>637000</v>
      </c>
      <c r="V914" s="97">
        <f t="shared" si="1114"/>
        <v>291000</v>
      </c>
      <c r="W914" s="97">
        <f>W1555+W915+W1245+W1301+W1499</f>
        <v>290000</v>
      </c>
      <c r="X914" s="97">
        <f t="shared" si="1070"/>
        <v>1218000</v>
      </c>
      <c r="Y914" s="97">
        <f t="shared" si="1071"/>
        <v>28.706104171576715</v>
      </c>
      <c r="AA914" s="97">
        <f t="shared" si="1115"/>
        <v>346000</v>
      </c>
      <c r="AB914" s="97">
        <f t="shared" si="1115"/>
        <v>348000</v>
      </c>
      <c r="AC914" s="97">
        <f>AC1555+AC915+AC1245+AC1301+AC1499</f>
        <v>347000</v>
      </c>
      <c r="AD914" s="97">
        <f t="shared" si="1073"/>
        <v>1041000</v>
      </c>
      <c r="AE914" s="97">
        <f t="shared" si="1074"/>
        <v>24.534527456987981</v>
      </c>
      <c r="AG914" s="97">
        <f t="shared" si="1075"/>
        <v>2259000</v>
      </c>
      <c r="AH914" s="97">
        <f t="shared" si="1076"/>
        <v>53.240631628564692</v>
      </c>
      <c r="AJ914" s="97">
        <f t="shared" si="1116"/>
        <v>346000</v>
      </c>
      <c r="AK914" s="97">
        <f t="shared" si="1116"/>
        <v>347000</v>
      </c>
      <c r="AL914" s="97">
        <f>AL1555+AL915+AL1245+AL1301+AL1499</f>
        <v>346000</v>
      </c>
      <c r="AM914" s="97">
        <f t="shared" si="1078"/>
        <v>1039000</v>
      </c>
      <c r="AN914" s="97">
        <f t="shared" si="1079"/>
        <v>24.487390996936131</v>
      </c>
      <c r="AP914" s="97">
        <f t="shared" si="1117"/>
        <v>341000</v>
      </c>
      <c r="AQ914" s="97">
        <f t="shared" si="1117"/>
        <v>312000</v>
      </c>
      <c r="AR914" s="97">
        <f>AR1555+AR915+AR1245+AR1301+AR1499</f>
        <v>292000</v>
      </c>
      <c r="AS914" s="97">
        <f t="shared" si="1081"/>
        <v>945000</v>
      </c>
      <c r="AT914" s="97">
        <f t="shared" si="1082"/>
        <v>22.271977374499176</v>
      </c>
      <c r="AV914" s="97">
        <f t="shared" si="1083"/>
        <v>1984000</v>
      </c>
      <c r="AW914" s="97">
        <f t="shared" si="1084"/>
        <v>46.759368371435308</v>
      </c>
      <c r="AY914" s="97">
        <f t="shared" si="1085"/>
        <v>4243000</v>
      </c>
      <c r="AZ914" s="97">
        <f t="shared" si="1086"/>
        <v>100</v>
      </c>
      <c r="BB914" s="44">
        <f t="shared" si="1098"/>
        <v>0</v>
      </c>
      <c r="BC914" s="97">
        <f t="shared" si="1099"/>
        <v>0</v>
      </c>
      <c r="BD914" s="97">
        <f t="shared" si="1100"/>
        <v>4243000</v>
      </c>
      <c r="BE914" s="483"/>
      <c r="BF914" s="90">
        <f t="shared" si="1112"/>
        <v>0</v>
      </c>
    </row>
    <row r="915" spans="1:58" ht="30" customHeight="1" thickBot="1" x14ac:dyDescent="0.25">
      <c r="A915" s="12"/>
      <c r="B915" s="3"/>
      <c r="C915" s="3"/>
      <c r="D915" s="8"/>
      <c r="E915" s="7"/>
      <c r="F915" s="3"/>
      <c r="G915" s="4"/>
      <c r="H915" s="5"/>
      <c r="I915" s="23">
        <v>2</v>
      </c>
      <c r="J915" s="7"/>
      <c r="K915" s="27"/>
      <c r="L915" s="142"/>
      <c r="M915" s="8"/>
      <c r="N915" s="30" t="s">
        <v>126</v>
      </c>
      <c r="O915" s="46">
        <v>2699000</v>
      </c>
      <c r="P915" s="100">
        <f>P916+P918+P920</f>
        <v>0</v>
      </c>
      <c r="Q915" s="202">
        <f>Q916+Q918+Q920</f>
        <v>0</v>
      </c>
      <c r="R915" s="203">
        <f>R916+R918+R920</f>
        <v>0</v>
      </c>
      <c r="S915" s="100">
        <f>S916+S918+S920</f>
        <v>4243000</v>
      </c>
      <c r="T915" s="100"/>
      <c r="U915" s="100">
        <f>U916+U918+U920</f>
        <v>637000</v>
      </c>
      <c r="V915" s="100">
        <f>V916+V918+V920</f>
        <v>291000</v>
      </c>
      <c r="W915" s="100">
        <f>W916+W918+W920</f>
        <v>290000</v>
      </c>
      <c r="X915" s="100">
        <f t="shared" si="1070"/>
        <v>1218000</v>
      </c>
      <c r="Y915" s="100">
        <f t="shared" si="1071"/>
        <v>28.706104171576715</v>
      </c>
      <c r="AA915" s="100">
        <f>AA916+AA918+AA920</f>
        <v>346000</v>
      </c>
      <c r="AB915" s="100">
        <f>AB916+AB918+AB920</f>
        <v>348000</v>
      </c>
      <c r="AC915" s="100">
        <f>AC916+AC918+AC920</f>
        <v>347000</v>
      </c>
      <c r="AD915" s="100">
        <f t="shared" si="1073"/>
        <v>1041000</v>
      </c>
      <c r="AE915" s="100">
        <f t="shared" si="1074"/>
        <v>24.534527456987981</v>
      </c>
      <c r="AG915" s="100">
        <f t="shared" si="1075"/>
        <v>2259000</v>
      </c>
      <c r="AH915" s="100">
        <f t="shared" si="1076"/>
        <v>53.240631628564692</v>
      </c>
      <c r="AJ915" s="100">
        <f>AJ916+AJ918+AJ920</f>
        <v>346000</v>
      </c>
      <c r="AK915" s="100">
        <f>AK916+AK918+AK920</f>
        <v>347000</v>
      </c>
      <c r="AL915" s="100">
        <f>AL916+AL918+AL920</f>
        <v>346000</v>
      </c>
      <c r="AM915" s="100">
        <f t="shared" si="1078"/>
        <v>1039000</v>
      </c>
      <c r="AN915" s="100">
        <f t="shared" si="1079"/>
        <v>24.487390996936131</v>
      </c>
      <c r="AP915" s="100">
        <f>AP916+AP918+AP920</f>
        <v>341000</v>
      </c>
      <c r="AQ915" s="100">
        <f>AQ916+AQ918+AQ920</f>
        <v>312000</v>
      </c>
      <c r="AR915" s="100">
        <f>AR916+AR918+AR920</f>
        <v>292000</v>
      </c>
      <c r="AS915" s="100">
        <f t="shared" si="1081"/>
        <v>945000</v>
      </c>
      <c r="AT915" s="100">
        <f t="shared" si="1082"/>
        <v>22.271977374499176</v>
      </c>
      <c r="AV915" s="100">
        <f t="shared" si="1083"/>
        <v>1984000</v>
      </c>
      <c r="AW915" s="100">
        <f t="shared" si="1084"/>
        <v>46.759368371435308</v>
      </c>
      <c r="AY915" s="100">
        <f t="shared" si="1085"/>
        <v>4243000</v>
      </c>
      <c r="AZ915" s="100">
        <f t="shared" si="1086"/>
        <v>100</v>
      </c>
      <c r="BB915" s="46">
        <f t="shared" si="1098"/>
        <v>0</v>
      </c>
      <c r="BC915" s="100">
        <f t="shared" si="1099"/>
        <v>0</v>
      </c>
      <c r="BD915" s="100">
        <f t="shared" si="1100"/>
        <v>4243000</v>
      </c>
      <c r="BE915" s="483"/>
      <c r="BF915" s="90">
        <f t="shared" si="1112"/>
        <v>0</v>
      </c>
    </row>
    <row r="916" spans="1:58" ht="30" customHeight="1" thickBot="1" x14ac:dyDescent="0.25">
      <c r="A916" s="12"/>
      <c r="B916" s="3"/>
      <c r="C916" s="3"/>
      <c r="D916" s="8"/>
      <c r="E916" s="7"/>
      <c r="F916" s="3"/>
      <c r="G916" s="4"/>
      <c r="H916" s="5"/>
      <c r="I916" s="6"/>
      <c r="J916" s="24" t="s">
        <v>74</v>
      </c>
      <c r="K916" s="27"/>
      <c r="L916" s="142"/>
      <c r="M916" s="8"/>
      <c r="N916" s="31" t="s">
        <v>24</v>
      </c>
      <c r="O916" s="97">
        <v>2284000</v>
      </c>
      <c r="P916" s="97">
        <f>P917</f>
        <v>0</v>
      </c>
      <c r="Q916" s="193">
        <f>Q917</f>
        <v>0</v>
      </c>
      <c r="R916" s="194">
        <f>R917</f>
        <v>0</v>
      </c>
      <c r="S916" s="97">
        <f>S917</f>
        <v>3687000</v>
      </c>
      <c r="T916" s="97"/>
      <c r="U916" s="97">
        <f>U917</f>
        <v>554000</v>
      </c>
      <c r="V916" s="97">
        <f>V917</f>
        <v>250000</v>
      </c>
      <c r="W916" s="97">
        <f>W917</f>
        <v>250000</v>
      </c>
      <c r="X916" s="97">
        <f t="shared" si="1070"/>
        <v>1054000</v>
      </c>
      <c r="Y916" s="97">
        <f t="shared" si="1071"/>
        <v>28.586927040954706</v>
      </c>
      <c r="AA916" s="97">
        <f>AA917</f>
        <v>300000</v>
      </c>
      <c r="AB916" s="97">
        <f>AB917</f>
        <v>300000</v>
      </c>
      <c r="AC916" s="97">
        <f>AC917</f>
        <v>300000</v>
      </c>
      <c r="AD916" s="97">
        <f t="shared" si="1073"/>
        <v>900000</v>
      </c>
      <c r="AE916" s="96" t="e">
        <f>AD916/(P916/100)</f>
        <v>#DIV/0!</v>
      </c>
      <c r="AG916" s="97">
        <f t="shared" si="1075"/>
        <v>1954000</v>
      </c>
      <c r="AH916" s="97">
        <f t="shared" si="1076"/>
        <v>52.997016544616223</v>
      </c>
      <c r="AJ916" s="97">
        <f>AJ917</f>
        <v>300000</v>
      </c>
      <c r="AK916" s="97">
        <f>AK917</f>
        <v>300000</v>
      </c>
      <c r="AL916" s="97">
        <f>AL917</f>
        <v>300000</v>
      </c>
      <c r="AM916" s="97">
        <f t="shared" si="1078"/>
        <v>900000</v>
      </c>
      <c r="AN916" s="96" t="e">
        <f>AM916/(P916/100)</f>
        <v>#DIV/0!</v>
      </c>
      <c r="AP916" s="97">
        <f>AP917</f>
        <v>300000</v>
      </c>
      <c r="AQ916" s="97">
        <f>AQ917</f>
        <v>270000</v>
      </c>
      <c r="AR916" s="97">
        <f>AR917</f>
        <v>263000</v>
      </c>
      <c r="AS916" s="97">
        <f t="shared" si="1081"/>
        <v>833000</v>
      </c>
      <c r="AT916" s="96" t="e">
        <f>AS916/(P916/100)</f>
        <v>#DIV/0!</v>
      </c>
      <c r="AV916" s="97">
        <f t="shared" si="1083"/>
        <v>1733000</v>
      </c>
      <c r="AW916" s="97">
        <f t="shared" si="1084"/>
        <v>47.002983455383777</v>
      </c>
      <c r="AY916" s="97">
        <f t="shared" si="1085"/>
        <v>3687000</v>
      </c>
      <c r="AZ916" s="97">
        <f t="shared" si="1086"/>
        <v>100</v>
      </c>
      <c r="BB916" s="44">
        <f t="shared" ref="BB916:BB924" si="1118">S916-AY916</f>
        <v>0</v>
      </c>
      <c r="BC916" s="97">
        <f t="shared" ref="BC916:BC924" si="1119">BB916/(S916/100)</f>
        <v>0</v>
      </c>
      <c r="BD916" s="97">
        <f t="shared" ref="BD916:BD924" si="1120">S916-BB916</f>
        <v>3687000</v>
      </c>
      <c r="BE916" s="483"/>
      <c r="BF916" s="90">
        <f t="shared" si="1112"/>
        <v>0</v>
      </c>
    </row>
    <row r="917" spans="1:58" ht="30" customHeight="1" thickBot="1" x14ac:dyDescent="0.25">
      <c r="A917" s="12"/>
      <c r="B917" s="3"/>
      <c r="C917" s="3"/>
      <c r="D917" s="8"/>
      <c r="E917" s="7"/>
      <c r="F917" s="3"/>
      <c r="G917" s="4"/>
      <c r="H917" s="5"/>
      <c r="I917" s="6"/>
      <c r="J917" s="7"/>
      <c r="K917" s="59">
        <v>1</v>
      </c>
      <c r="L917" s="142"/>
      <c r="M917" s="8"/>
      <c r="N917" s="41" t="s">
        <v>31</v>
      </c>
      <c r="O917" s="98">
        <v>2284000</v>
      </c>
      <c r="P917" s="98"/>
      <c r="Q917" s="98"/>
      <c r="R917" s="98"/>
      <c r="S917" s="98">
        <v>3687000</v>
      </c>
      <c r="T917" s="98"/>
      <c r="U917" s="98">
        <v>554000</v>
      </c>
      <c r="V917" s="98">
        <v>250000</v>
      </c>
      <c r="W917" s="98">
        <v>250000</v>
      </c>
      <c r="X917" s="98">
        <f>U917+V917+W917</f>
        <v>1054000</v>
      </c>
      <c r="Y917" s="98">
        <f>X917/(S917/100)</f>
        <v>28.586927040954706</v>
      </c>
      <c r="AA917" s="98">
        <v>300000</v>
      </c>
      <c r="AB917" s="98">
        <v>300000</v>
      </c>
      <c r="AC917" s="98">
        <v>300000</v>
      </c>
      <c r="AD917" s="98">
        <f>AA917+AB917+AC917</f>
        <v>900000</v>
      </c>
      <c r="AE917" s="96" t="e">
        <f>AD917/(P917/100)</f>
        <v>#DIV/0!</v>
      </c>
      <c r="AG917" s="98">
        <f>X917+AD917</f>
        <v>1954000</v>
      </c>
      <c r="AH917" s="98">
        <f>AG917/(S917/100)</f>
        <v>52.997016544616223</v>
      </c>
      <c r="AJ917" s="98">
        <v>300000</v>
      </c>
      <c r="AK917" s="98">
        <v>300000</v>
      </c>
      <c r="AL917" s="98">
        <v>300000</v>
      </c>
      <c r="AM917" s="98">
        <f>AJ917+AK917+AL917</f>
        <v>900000</v>
      </c>
      <c r="AN917" s="96" t="e">
        <f>AM917/(P917/100)</f>
        <v>#DIV/0!</v>
      </c>
      <c r="AP917" s="98">
        <v>300000</v>
      </c>
      <c r="AQ917" s="98">
        <v>270000</v>
      </c>
      <c r="AR917" s="98">
        <v>263000</v>
      </c>
      <c r="AS917" s="98">
        <f>AP917+AQ917+AR917</f>
        <v>833000</v>
      </c>
      <c r="AT917" s="96" t="e">
        <f>AS917/(P917/100)</f>
        <v>#DIV/0!</v>
      </c>
      <c r="AV917" s="98">
        <f>AM917+AS917</f>
        <v>1733000</v>
      </c>
      <c r="AW917" s="98">
        <f>AV917/(S917/100)</f>
        <v>47.002983455383777</v>
      </c>
      <c r="AY917" s="98">
        <f>AG917+AV917</f>
        <v>3687000</v>
      </c>
      <c r="AZ917" s="98">
        <f>AY917/(S917/100)</f>
        <v>100</v>
      </c>
      <c r="BB917" s="98">
        <f t="shared" si="1118"/>
        <v>0</v>
      </c>
      <c r="BC917" s="98">
        <f t="shared" si="1119"/>
        <v>0</v>
      </c>
      <c r="BD917" s="98">
        <f t="shared" si="1120"/>
        <v>3687000</v>
      </c>
      <c r="BE917" s="483"/>
      <c r="BF917" s="90">
        <f t="shared" si="1112"/>
        <v>0</v>
      </c>
    </row>
    <row r="918" spans="1:58" ht="30" customHeight="1" thickBot="1" x14ac:dyDescent="0.25">
      <c r="A918" s="12"/>
      <c r="B918" s="3"/>
      <c r="C918" s="3"/>
      <c r="D918" s="8"/>
      <c r="E918" s="7"/>
      <c r="F918" s="3"/>
      <c r="G918" s="4"/>
      <c r="H918" s="5"/>
      <c r="I918" s="6"/>
      <c r="J918" s="24" t="s">
        <v>68</v>
      </c>
      <c r="K918" s="27"/>
      <c r="L918" s="142"/>
      <c r="M918" s="8"/>
      <c r="N918" s="31" t="s">
        <v>32</v>
      </c>
      <c r="O918" s="97">
        <v>400000</v>
      </c>
      <c r="P918" s="97">
        <f>P919</f>
        <v>0</v>
      </c>
      <c r="Q918" s="193">
        <f>Q919</f>
        <v>0</v>
      </c>
      <c r="R918" s="194">
        <f>R919</f>
        <v>0</v>
      </c>
      <c r="S918" s="97">
        <f>S919</f>
        <v>540000</v>
      </c>
      <c r="T918" s="97"/>
      <c r="U918" s="97">
        <f>U919</f>
        <v>81000</v>
      </c>
      <c r="V918" s="97">
        <f>V919</f>
        <v>40000</v>
      </c>
      <c r="W918" s="97">
        <f>W919</f>
        <v>40000</v>
      </c>
      <c r="X918" s="97">
        <f t="shared" ref="X918:X924" si="1121">U918+V918+W918</f>
        <v>161000</v>
      </c>
      <c r="Y918" s="97">
        <f t="shared" ref="Y918:Y924" si="1122">X918/(S918/100)</f>
        <v>29.814814814814813</v>
      </c>
      <c r="AA918" s="97">
        <f>AA919</f>
        <v>45000</v>
      </c>
      <c r="AB918" s="97">
        <f>AB919</f>
        <v>45000</v>
      </c>
      <c r="AC918" s="97">
        <f>AC919</f>
        <v>45000</v>
      </c>
      <c r="AD918" s="97">
        <f t="shared" ref="AD918:AD924" si="1123">AA918+AB918+AC918</f>
        <v>135000</v>
      </c>
      <c r="AE918" s="96" t="e">
        <f>AD918/(P918/100)</f>
        <v>#DIV/0!</v>
      </c>
      <c r="AG918" s="97">
        <f t="shared" ref="AG918:AG924" si="1124">X918+AD918</f>
        <v>296000</v>
      </c>
      <c r="AH918" s="97">
        <f t="shared" ref="AH918:AH924" si="1125">AG918/(S918/100)</f>
        <v>54.814814814814817</v>
      </c>
      <c r="AJ918" s="97">
        <f>AJ919</f>
        <v>45000</v>
      </c>
      <c r="AK918" s="97">
        <f>AK919</f>
        <v>45000</v>
      </c>
      <c r="AL918" s="97">
        <f>AL919</f>
        <v>45000</v>
      </c>
      <c r="AM918" s="97">
        <f t="shared" ref="AM918:AM924" si="1126">AJ918+AK918+AL918</f>
        <v>135000</v>
      </c>
      <c r="AN918" s="96" t="e">
        <f>AM918/(P918/100)</f>
        <v>#DIV/0!</v>
      </c>
      <c r="AP918" s="97">
        <f>AP919</f>
        <v>40000</v>
      </c>
      <c r="AQ918" s="97">
        <f>AQ919</f>
        <v>41000</v>
      </c>
      <c r="AR918" s="97">
        <f>AR919</f>
        <v>28000</v>
      </c>
      <c r="AS918" s="97">
        <f t="shared" ref="AS918:AS924" si="1127">AP918+AQ918+AR918</f>
        <v>109000</v>
      </c>
      <c r="AT918" s="96" t="e">
        <f>AS918/(P918/100)</f>
        <v>#DIV/0!</v>
      </c>
      <c r="AV918" s="97">
        <f t="shared" ref="AV918:AV924" si="1128">AM918+AS918</f>
        <v>244000</v>
      </c>
      <c r="AW918" s="97">
        <f t="shared" ref="AW918:AW924" si="1129">AV918/(S918/100)</f>
        <v>45.185185185185183</v>
      </c>
      <c r="AY918" s="97">
        <f t="shared" ref="AY918:AY924" si="1130">AG918+AV918</f>
        <v>540000</v>
      </c>
      <c r="AZ918" s="97">
        <f t="shared" ref="AZ918:AZ924" si="1131">AY918/(S918/100)</f>
        <v>100</v>
      </c>
      <c r="BB918" s="44">
        <f t="shared" si="1118"/>
        <v>0</v>
      </c>
      <c r="BC918" s="97">
        <f t="shared" si="1119"/>
        <v>0</v>
      </c>
      <c r="BD918" s="97">
        <f t="shared" si="1120"/>
        <v>540000</v>
      </c>
      <c r="BE918" s="483"/>
      <c r="BF918" s="90">
        <f t="shared" si="1112"/>
        <v>0</v>
      </c>
    </row>
    <row r="919" spans="1:58" ht="30" customHeight="1" x14ac:dyDescent="0.2">
      <c r="A919" s="12"/>
      <c r="B919" s="3"/>
      <c r="C919" s="3"/>
      <c r="D919" s="8"/>
      <c r="E919" s="7"/>
      <c r="F919" s="3"/>
      <c r="G919" s="4"/>
      <c r="H919" s="5"/>
      <c r="I919" s="6"/>
      <c r="J919" s="7"/>
      <c r="K919" s="59">
        <v>1</v>
      </c>
      <c r="L919" s="142"/>
      <c r="M919" s="8"/>
      <c r="N919" s="41" t="s">
        <v>31</v>
      </c>
      <c r="O919" s="98">
        <v>400000</v>
      </c>
      <c r="P919" s="98"/>
      <c r="Q919" s="98"/>
      <c r="R919" s="98"/>
      <c r="S919" s="98">
        <v>540000</v>
      </c>
      <c r="T919" s="98"/>
      <c r="U919" s="98">
        <v>81000</v>
      </c>
      <c r="V919" s="98">
        <v>40000</v>
      </c>
      <c r="W919" s="98">
        <v>40000</v>
      </c>
      <c r="X919" s="98">
        <f>U919+V919+W919</f>
        <v>161000</v>
      </c>
      <c r="Y919" s="98">
        <f>X919/(S919/100)</f>
        <v>29.814814814814813</v>
      </c>
      <c r="AA919" s="98">
        <v>45000</v>
      </c>
      <c r="AB919" s="98">
        <v>45000</v>
      </c>
      <c r="AC919" s="98">
        <v>45000</v>
      </c>
      <c r="AD919" s="98">
        <f>AA919+AB919+AC919</f>
        <v>135000</v>
      </c>
      <c r="AE919" s="96" t="e">
        <f>AD919/(P919/100)</f>
        <v>#DIV/0!</v>
      </c>
      <c r="AG919" s="98">
        <f>X919+AD919</f>
        <v>296000</v>
      </c>
      <c r="AH919" s="98">
        <f>AG919/(S919/100)</f>
        <v>54.814814814814817</v>
      </c>
      <c r="AJ919" s="98">
        <v>45000</v>
      </c>
      <c r="AK919" s="98">
        <v>45000</v>
      </c>
      <c r="AL919" s="98">
        <v>45000</v>
      </c>
      <c r="AM919" s="98">
        <f>AJ919+AK919+AL919</f>
        <v>135000</v>
      </c>
      <c r="AN919" s="96" t="e">
        <f>AM919/(P919/100)</f>
        <v>#DIV/0!</v>
      </c>
      <c r="AP919" s="98">
        <v>40000</v>
      </c>
      <c r="AQ919" s="98">
        <v>41000</v>
      </c>
      <c r="AR919" s="98">
        <v>28000</v>
      </c>
      <c r="AS919" s="98">
        <f>AP919+AQ919+AR919</f>
        <v>109000</v>
      </c>
      <c r="AT919" s="96" t="e">
        <f>AS919/(P919/100)</f>
        <v>#DIV/0!</v>
      </c>
      <c r="AV919" s="98">
        <f>AM919+AS919</f>
        <v>244000</v>
      </c>
      <c r="AW919" s="98">
        <f>AV919/(S919/100)</f>
        <v>45.185185185185183</v>
      </c>
      <c r="AY919" s="98">
        <f>AG919+AV919</f>
        <v>540000</v>
      </c>
      <c r="AZ919" s="98">
        <f>AY919/(S919/100)</f>
        <v>100</v>
      </c>
      <c r="BB919" s="98">
        <f t="shared" si="1118"/>
        <v>0</v>
      </c>
      <c r="BC919" s="98">
        <f t="shared" si="1119"/>
        <v>0</v>
      </c>
      <c r="BD919" s="98">
        <f t="shared" si="1120"/>
        <v>540000</v>
      </c>
      <c r="BE919" s="483"/>
      <c r="BF919" s="90">
        <f t="shared" si="1112"/>
        <v>0</v>
      </c>
    </row>
    <row r="920" spans="1:58" ht="30" customHeight="1" x14ac:dyDescent="0.2">
      <c r="A920" s="12"/>
      <c r="B920" s="3"/>
      <c r="C920" s="3"/>
      <c r="D920" s="8"/>
      <c r="E920" s="7"/>
      <c r="F920" s="3"/>
      <c r="G920" s="4"/>
      <c r="H920" s="5"/>
      <c r="I920" s="6"/>
      <c r="J920" s="24" t="s">
        <v>69</v>
      </c>
      <c r="K920" s="27"/>
      <c r="L920" s="142"/>
      <c r="M920" s="8"/>
      <c r="N920" s="31" t="s">
        <v>16</v>
      </c>
      <c r="O920" s="44">
        <v>15000</v>
      </c>
      <c r="P920" s="97">
        <f>P921+P922+P923+P924</f>
        <v>0</v>
      </c>
      <c r="Q920" s="193">
        <f>Q921+Q922+Q923+Q924</f>
        <v>0</v>
      </c>
      <c r="R920" s="194">
        <f>R921+R922+R923+R924</f>
        <v>0</v>
      </c>
      <c r="S920" s="97">
        <f>S921+S922+S923+S924</f>
        <v>16000</v>
      </c>
      <c r="T920" s="97"/>
      <c r="U920" s="97">
        <f>U921+U922+U923+U924</f>
        <v>2000</v>
      </c>
      <c r="V920" s="97">
        <f>V921+V922+V923+V924</f>
        <v>1000</v>
      </c>
      <c r="W920" s="97">
        <f>W921+W922+W923+W924</f>
        <v>0</v>
      </c>
      <c r="X920" s="97">
        <f t="shared" si="1121"/>
        <v>3000</v>
      </c>
      <c r="Y920" s="97">
        <f t="shared" si="1122"/>
        <v>18.75</v>
      </c>
      <c r="AA920" s="97">
        <f>AA921+AA922+AA923+AA924</f>
        <v>1000</v>
      </c>
      <c r="AB920" s="97">
        <f>AB921+AB922+AB923+AB924</f>
        <v>3000</v>
      </c>
      <c r="AC920" s="97">
        <f>AC921+AC922+AC923+AC924</f>
        <v>2000</v>
      </c>
      <c r="AD920" s="97">
        <f t="shared" si="1123"/>
        <v>6000</v>
      </c>
      <c r="AE920" s="97">
        <f>AD920/(S920/100)</f>
        <v>37.5</v>
      </c>
      <c r="AG920" s="97">
        <f t="shared" si="1124"/>
        <v>9000</v>
      </c>
      <c r="AH920" s="97">
        <f t="shared" si="1125"/>
        <v>56.25</v>
      </c>
      <c r="AJ920" s="97">
        <f>AJ921+AJ922+AJ923+AJ924</f>
        <v>1000</v>
      </c>
      <c r="AK920" s="97">
        <f>AK921+AK922+AK923+AK924</f>
        <v>2000</v>
      </c>
      <c r="AL920" s="97">
        <f>AL921+AL922+AL923+AL924</f>
        <v>1000</v>
      </c>
      <c r="AM920" s="97">
        <f t="shared" si="1126"/>
        <v>4000</v>
      </c>
      <c r="AN920" s="97">
        <f>AM920/(S920/100)</f>
        <v>25</v>
      </c>
      <c r="AP920" s="97">
        <f>AP921+AP922+AP923+AP924</f>
        <v>1000</v>
      </c>
      <c r="AQ920" s="97">
        <f>AQ921+AQ922+AQ923+AQ924</f>
        <v>1000</v>
      </c>
      <c r="AR920" s="97">
        <f>AR921+AR922+AR923+AR924</f>
        <v>1000</v>
      </c>
      <c r="AS920" s="97">
        <f t="shared" si="1127"/>
        <v>3000</v>
      </c>
      <c r="AT920" s="97">
        <f>AS920/(S920/100)</f>
        <v>18.75</v>
      </c>
      <c r="AV920" s="97">
        <f t="shared" si="1128"/>
        <v>7000</v>
      </c>
      <c r="AW920" s="97">
        <f t="shared" si="1129"/>
        <v>43.75</v>
      </c>
      <c r="AY920" s="97">
        <f t="shared" si="1130"/>
        <v>16000</v>
      </c>
      <c r="AZ920" s="97">
        <f t="shared" si="1131"/>
        <v>100</v>
      </c>
      <c r="BB920" s="44">
        <f t="shared" si="1118"/>
        <v>0</v>
      </c>
      <c r="BC920" s="97">
        <f t="shared" si="1119"/>
        <v>0</v>
      </c>
      <c r="BD920" s="97">
        <f t="shared" si="1120"/>
        <v>16000</v>
      </c>
      <c r="BE920" s="483"/>
      <c r="BF920" s="90">
        <f t="shared" si="1112"/>
        <v>0</v>
      </c>
    </row>
    <row r="921" spans="1:58" ht="30" customHeight="1" x14ac:dyDescent="0.2">
      <c r="A921" s="12"/>
      <c r="B921" s="3"/>
      <c r="C921" s="3"/>
      <c r="D921" s="8"/>
      <c r="E921" s="7"/>
      <c r="F921" s="3"/>
      <c r="G921" s="4"/>
      <c r="H921" s="5"/>
      <c r="I921" s="6"/>
      <c r="J921" s="7"/>
      <c r="K921" s="59">
        <v>2</v>
      </c>
      <c r="L921" s="142"/>
      <c r="M921" s="8"/>
      <c r="N921" s="41" t="s">
        <v>17</v>
      </c>
      <c r="O921" s="45">
        <v>2000</v>
      </c>
      <c r="P921" s="98"/>
      <c r="Q921" s="98"/>
      <c r="R921" s="98"/>
      <c r="S921" s="98"/>
      <c r="T921" s="98"/>
      <c r="U921" s="98">
        <v>0</v>
      </c>
      <c r="V921" s="98">
        <v>0</v>
      </c>
      <c r="W921" s="98"/>
      <c r="X921" s="98">
        <f t="shared" si="1121"/>
        <v>0</v>
      </c>
      <c r="Y921" s="98" t="e">
        <f t="shared" si="1122"/>
        <v>#DIV/0!</v>
      </c>
      <c r="AA921" s="98"/>
      <c r="AB921" s="98"/>
      <c r="AC921" s="98"/>
      <c r="AD921" s="98">
        <f t="shared" si="1123"/>
        <v>0</v>
      </c>
      <c r="AE921" s="98" t="e">
        <f>AD921/(S921/100)</f>
        <v>#DIV/0!</v>
      </c>
      <c r="AG921" s="98">
        <f t="shared" si="1124"/>
        <v>0</v>
      </c>
      <c r="AH921" s="98" t="e">
        <f t="shared" si="1125"/>
        <v>#DIV/0!</v>
      </c>
      <c r="AJ921" s="98"/>
      <c r="AK921" s="98"/>
      <c r="AL921" s="98"/>
      <c r="AM921" s="98">
        <f t="shared" si="1126"/>
        <v>0</v>
      </c>
      <c r="AN921" s="98" t="e">
        <f>AM921/(S921/100)</f>
        <v>#DIV/0!</v>
      </c>
      <c r="AP921" s="98"/>
      <c r="AQ921" s="98"/>
      <c r="AR921" s="98"/>
      <c r="AS921" s="98">
        <f t="shared" si="1127"/>
        <v>0</v>
      </c>
      <c r="AT921" s="98" t="e">
        <f>AS921/(S921/100)</f>
        <v>#DIV/0!</v>
      </c>
      <c r="AV921" s="98">
        <f t="shared" si="1128"/>
        <v>0</v>
      </c>
      <c r="AW921" s="98" t="e">
        <f t="shared" si="1129"/>
        <v>#DIV/0!</v>
      </c>
      <c r="AY921" s="98">
        <f t="shared" si="1130"/>
        <v>0</v>
      </c>
      <c r="AZ921" s="98" t="e">
        <f t="shared" si="1131"/>
        <v>#DIV/0!</v>
      </c>
      <c r="BB921" s="98">
        <f t="shared" si="1118"/>
        <v>0</v>
      </c>
      <c r="BC921" s="98" t="e">
        <f t="shared" si="1119"/>
        <v>#DIV/0!</v>
      </c>
      <c r="BD921" s="98">
        <f t="shared" si="1120"/>
        <v>0</v>
      </c>
      <c r="BE921" s="483"/>
      <c r="BF921" s="90">
        <f t="shared" si="1112"/>
        <v>0</v>
      </c>
    </row>
    <row r="922" spans="1:58" ht="30" customHeight="1" x14ac:dyDescent="0.2">
      <c r="A922" s="12"/>
      <c r="B922" s="3"/>
      <c r="C922" s="3"/>
      <c r="D922" s="8"/>
      <c r="E922" s="7"/>
      <c r="F922" s="3"/>
      <c r="G922" s="4"/>
      <c r="H922" s="5"/>
      <c r="I922" s="6"/>
      <c r="J922" s="7"/>
      <c r="K922" s="59">
        <v>3</v>
      </c>
      <c r="L922" s="142"/>
      <c r="M922" s="8"/>
      <c r="N922" s="41" t="s">
        <v>18</v>
      </c>
      <c r="O922" s="45">
        <v>2000</v>
      </c>
      <c r="P922" s="98"/>
      <c r="Q922" s="98"/>
      <c r="R922" s="98"/>
      <c r="S922" s="98">
        <v>10000</v>
      </c>
      <c r="T922" s="98"/>
      <c r="U922" s="98">
        <v>1000</v>
      </c>
      <c r="V922" s="98">
        <v>0</v>
      </c>
      <c r="W922" s="98">
        <v>0</v>
      </c>
      <c r="X922" s="98">
        <f t="shared" si="1121"/>
        <v>1000</v>
      </c>
      <c r="Y922" s="98">
        <f t="shared" si="1122"/>
        <v>10</v>
      </c>
      <c r="AA922" s="98">
        <v>1000</v>
      </c>
      <c r="AB922" s="98">
        <v>1000</v>
      </c>
      <c r="AC922" s="98">
        <v>1000</v>
      </c>
      <c r="AD922" s="98">
        <f t="shared" si="1123"/>
        <v>3000</v>
      </c>
      <c r="AE922" s="98">
        <f>AD922/(S922/100)</f>
        <v>30</v>
      </c>
      <c r="AG922" s="98">
        <f t="shared" si="1124"/>
        <v>4000</v>
      </c>
      <c r="AH922" s="98">
        <f t="shared" si="1125"/>
        <v>40</v>
      </c>
      <c r="AJ922" s="98">
        <v>1000</v>
      </c>
      <c r="AK922" s="98">
        <v>1000</v>
      </c>
      <c r="AL922" s="98">
        <v>1000</v>
      </c>
      <c r="AM922" s="98">
        <f t="shared" si="1126"/>
        <v>3000</v>
      </c>
      <c r="AN922" s="98">
        <f>AM922/(S922/100)</f>
        <v>30</v>
      </c>
      <c r="AP922" s="98">
        <v>1000</v>
      </c>
      <c r="AQ922" s="98">
        <v>1000</v>
      </c>
      <c r="AR922" s="98">
        <v>1000</v>
      </c>
      <c r="AS922" s="98">
        <f t="shared" si="1127"/>
        <v>3000</v>
      </c>
      <c r="AT922" s="98">
        <f>AS922/(S922/100)</f>
        <v>30</v>
      </c>
      <c r="AV922" s="98">
        <f t="shared" si="1128"/>
        <v>6000</v>
      </c>
      <c r="AW922" s="98">
        <f t="shared" si="1129"/>
        <v>60</v>
      </c>
      <c r="AY922" s="98">
        <f t="shared" si="1130"/>
        <v>10000</v>
      </c>
      <c r="AZ922" s="98">
        <f t="shared" si="1131"/>
        <v>100</v>
      </c>
      <c r="BB922" s="98">
        <f t="shared" si="1118"/>
        <v>0</v>
      </c>
      <c r="BC922" s="98">
        <f t="shared" si="1119"/>
        <v>0</v>
      </c>
      <c r="BD922" s="98">
        <f t="shared" si="1120"/>
        <v>10000</v>
      </c>
      <c r="BE922" s="483"/>
      <c r="BF922" s="90">
        <f t="shared" si="1112"/>
        <v>0</v>
      </c>
    </row>
    <row r="923" spans="1:58" ht="30" customHeight="1" x14ac:dyDescent="0.2">
      <c r="A923" s="12"/>
      <c r="B923" s="3"/>
      <c r="C923" s="3"/>
      <c r="D923" s="8"/>
      <c r="E923" s="7"/>
      <c r="F923" s="3"/>
      <c r="G923" s="4"/>
      <c r="H923" s="5"/>
      <c r="I923" s="6"/>
      <c r="J923" s="7"/>
      <c r="K923" s="59">
        <v>5</v>
      </c>
      <c r="L923" s="142"/>
      <c r="M923" s="8"/>
      <c r="N923" s="41" t="s">
        <v>19</v>
      </c>
      <c r="O923" s="45">
        <v>10000</v>
      </c>
      <c r="P923" s="98"/>
      <c r="Q923" s="98"/>
      <c r="R923" s="98"/>
      <c r="S923" s="98">
        <v>3000</v>
      </c>
      <c r="T923" s="98"/>
      <c r="U923" s="98"/>
      <c r="V923" s="98">
        <v>1000</v>
      </c>
      <c r="W923" s="98"/>
      <c r="X923" s="98">
        <f t="shared" si="1121"/>
        <v>1000</v>
      </c>
      <c r="Y923" s="98">
        <f t="shared" si="1122"/>
        <v>33.333333333333336</v>
      </c>
      <c r="AA923" s="98"/>
      <c r="AB923" s="98">
        <v>1000</v>
      </c>
      <c r="AC923" s="98">
        <v>1000</v>
      </c>
      <c r="AD923" s="98">
        <f t="shared" si="1123"/>
        <v>2000</v>
      </c>
      <c r="AE923" s="98">
        <f>AD923/(S923/100)</f>
        <v>66.666666666666671</v>
      </c>
      <c r="AG923" s="98">
        <f t="shared" si="1124"/>
        <v>3000</v>
      </c>
      <c r="AH923" s="98">
        <f t="shared" si="1125"/>
        <v>100</v>
      </c>
      <c r="AJ923" s="98"/>
      <c r="AK923" s="98"/>
      <c r="AL923" s="98"/>
      <c r="AM923" s="98">
        <f t="shared" si="1126"/>
        <v>0</v>
      </c>
      <c r="AN923" s="98">
        <f>AM923/(S923/100)</f>
        <v>0</v>
      </c>
      <c r="AP923" s="98"/>
      <c r="AQ923" s="98"/>
      <c r="AR923" s="98"/>
      <c r="AS923" s="98">
        <f t="shared" si="1127"/>
        <v>0</v>
      </c>
      <c r="AT923" s="98">
        <f>AS923/(S923/100)</f>
        <v>0</v>
      </c>
      <c r="AV923" s="98">
        <f t="shared" si="1128"/>
        <v>0</v>
      </c>
      <c r="AW923" s="98">
        <f t="shared" si="1129"/>
        <v>0</v>
      </c>
      <c r="AY923" s="98">
        <f t="shared" si="1130"/>
        <v>3000</v>
      </c>
      <c r="AZ923" s="98">
        <f t="shared" si="1131"/>
        <v>100</v>
      </c>
      <c r="BB923" s="98">
        <f t="shared" si="1118"/>
        <v>0</v>
      </c>
      <c r="BC923" s="98">
        <f t="shared" si="1119"/>
        <v>0</v>
      </c>
      <c r="BD923" s="98">
        <f t="shared" si="1120"/>
        <v>3000</v>
      </c>
      <c r="BE923" s="483"/>
      <c r="BF923" s="90">
        <f t="shared" si="1112"/>
        <v>0</v>
      </c>
    </row>
    <row r="924" spans="1:58" ht="30" customHeight="1" x14ac:dyDescent="0.2">
      <c r="A924" s="12"/>
      <c r="B924" s="3"/>
      <c r="C924" s="3"/>
      <c r="D924" s="8"/>
      <c r="E924" s="7"/>
      <c r="F924" s="3"/>
      <c r="G924" s="4"/>
      <c r="H924" s="5"/>
      <c r="I924" s="6"/>
      <c r="J924" s="7"/>
      <c r="K924" s="59">
        <v>7</v>
      </c>
      <c r="L924" s="142"/>
      <c r="M924" s="8"/>
      <c r="N924" s="41" t="s">
        <v>110</v>
      </c>
      <c r="O924" s="45">
        <v>1000</v>
      </c>
      <c r="P924" s="98"/>
      <c r="Q924" s="98"/>
      <c r="R924" s="98"/>
      <c r="S924" s="98">
        <v>3000</v>
      </c>
      <c r="T924" s="98"/>
      <c r="U924" s="98">
        <v>1000</v>
      </c>
      <c r="V924" s="98"/>
      <c r="W924" s="98"/>
      <c r="X924" s="98">
        <f t="shared" si="1121"/>
        <v>1000</v>
      </c>
      <c r="Y924" s="98">
        <f t="shared" si="1122"/>
        <v>33.333333333333336</v>
      </c>
      <c r="AA924" s="98">
        <v>0</v>
      </c>
      <c r="AB924" s="98">
        <v>1000</v>
      </c>
      <c r="AC924" s="98">
        <v>0</v>
      </c>
      <c r="AD924" s="98">
        <f t="shared" si="1123"/>
        <v>1000</v>
      </c>
      <c r="AE924" s="98">
        <f>AD924/(S924/100)</f>
        <v>33.333333333333336</v>
      </c>
      <c r="AG924" s="98">
        <f t="shared" si="1124"/>
        <v>2000</v>
      </c>
      <c r="AH924" s="98">
        <f t="shared" si="1125"/>
        <v>66.666666666666671</v>
      </c>
      <c r="AJ924" s="98">
        <v>0</v>
      </c>
      <c r="AK924" s="98">
        <v>1000</v>
      </c>
      <c r="AL924" s="98">
        <v>0</v>
      </c>
      <c r="AM924" s="98">
        <f t="shared" si="1126"/>
        <v>1000</v>
      </c>
      <c r="AN924" s="98">
        <f>AM924/(S924/100)</f>
        <v>33.333333333333336</v>
      </c>
      <c r="AP924" s="98"/>
      <c r="AQ924" s="98"/>
      <c r="AR924" s="98"/>
      <c r="AS924" s="98">
        <f t="shared" si="1127"/>
        <v>0</v>
      </c>
      <c r="AT924" s="98">
        <f>AS924/(S924/100)</f>
        <v>0</v>
      </c>
      <c r="AV924" s="98">
        <f t="shared" si="1128"/>
        <v>1000</v>
      </c>
      <c r="AW924" s="98">
        <f t="shared" si="1129"/>
        <v>33.333333333333336</v>
      </c>
      <c r="AY924" s="98">
        <f t="shared" si="1130"/>
        <v>3000</v>
      </c>
      <c r="AZ924" s="98">
        <f t="shared" si="1131"/>
        <v>100</v>
      </c>
      <c r="BB924" s="98">
        <f t="shared" si="1118"/>
        <v>0</v>
      </c>
      <c r="BC924" s="98">
        <f t="shared" si="1119"/>
        <v>0</v>
      </c>
      <c r="BD924" s="98">
        <f t="shared" si="1120"/>
        <v>3000</v>
      </c>
      <c r="BE924" s="483"/>
      <c r="BF924" s="90">
        <f t="shared" si="1112"/>
        <v>0</v>
      </c>
    </row>
    <row r="925" spans="1:58" ht="30" customHeight="1" x14ac:dyDescent="0.2">
      <c r="A925" s="12"/>
      <c r="B925" s="3"/>
      <c r="C925" s="3"/>
      <c r="D925" s="27"/>
      <c r="E925" s="1" t="s">
        <v>75</v>
      </c>
      <c r="F925" s="13"/>
      <c r="G925" s="21"/>
      <c r="H925" s="22"/>
      <c r="I925" s="28"/>
      <c r="J925" s="7"/>
      <c r="K925" s="27"/>
      <c r="L925" s="142"/>
      <c r="M925" s="8"/>
      <c r="N925" s="40" t="s">
        <v>45</v>
      </c>
      <c r="O925" s="43">
        <v>2000</v>
      </c>
      <c r="P925" s="99">
        <f t="shared" ref="P925:W930" si="1132">P926</f>
        <v>0</v>
      </c>
      <c r="Q925" s="50">
        <f t="shared" si="1132"/>
        <v>0</v>
      </c>
      <c r="R925" s="192">
        <f t="shared" si="1132"/>
        <v>0</v>
      </c>
      <c r="S925" s="99">
        <f>S926+S932</f>
        <v>4000000</v>
      </c>
      <c r="T925" s="99"/>
      <c r="U925" s="99">
        <f>U926+U932</f>
        <v>0</v>
      </c>
      <c r="V925" s="99">
        <f t="shared" ref="V925:W925" si="1133">V926+V932</f>
        <v>0</v>
      </c>
      <c r="W925" s="99">
        <f t="shared" si="1133"/>
        <v>200000</v>
      </c>
      <c r="X925" s="99">
        <f t="shared" ref="X925:X986" si="1134">U925+V925+W925</f>
        <v>200000</v>
      </c>
      <c r="Y925" s="99">
        <f t="shared" ref="Y925:Y986" si="1135">X925/(S925/100)</f>
        <v>5</v>
      </c>
      <c r="AA925" s="99">
        <f>AA926+AA932</f>
        <v>400000</v>
      </c>
      <c r="AB925" s="99">
        <f t="shared" ref="AB925:AC925" si="1136">AB926+AB932</f>
        <v>400000</v>
      </c>
      <c r="AC925" s="99">
        <f t="shared" si="1136"/>
        <v>400000</v>
      </c>
      <c r="AD925" s="99">
        <f t="shared" ref="AD925:AD989" si="1137">AA925+AB925+AC925</f>
        <v>1200000</v>
      </c>
      <c r="AE925" s="99">
        <f t="shared" ref="AE925:AE983" si="1138">AD925/(S925/100)</f>
        <v>30</v>
      </c>
      <c r="AG925" s="99">
        <f t="shared" ref="AG925:AG986" si="1139">X925+AD925</f>
        <v>1400000</v>
      </c>
      <c r="AH925" s="99">
        <f t="shared" ref="AH925:AH986" si="1140">AG925/(S925/100)</f>
        <v>35</v>
      </c>
      <c r="AJ925" s="99">
        <f>AJ926+AJ932</f>
        <v>500000</v>
      </c>
      <c r="AK925" s="99">
        <f t="shared" ref="AK925:AL925" si="1141">AK926+AK932</f>
        <v>500000</v>
      </c>
      <c r="AL925" s="99">
        <f t="shared" si="1141"/>
        <v>550000</v>
      </c>
      <c r="AM925" s="99">
        <f t="shared" ref="AM925:AM989" si="1142">AJ925+AK925+AL925</f>
        <v>1550000</v>
      </c>
      <c r="AN925" s="99">
        <f t="shared" ref="AN925:AN983" si="1143">AM925/(S925/100)</f>
        <v>38.75</v>
      </c>
      <c r="AP925" s="99">
        <f>AP926+AP932</f>
        <v>425000</v>
      </c>
      <c r="AQ925" s="99">
        <f t="shared" ref="AQ925:AR925" si="1144">AQ926+AQ932</f>
        <v>300000</v>
      </c>
      <c r="AR925" s="99">
        <f t="shared" si="1144"/>
        <v>325000</v>
      </c>
      <c r="AS925" s="99">
        <f t="shared" ref="AS925:AS989" si="1145">AP925+AQ925+AR925</f>
        <v>1050000</v>
      </c>
      <c r="AT925" s="99">
        <f t="shared" ref="AT925:AT983" si="1146">AS925/(S925/100)</f>
        <v>26.25</v>
      </c>
      <c r="AV925" s="99">
        <f t="shared" ref="AV925:AV986" si="1147">AM925+AS925</f>
        <v>2600000</v>
      </c>
      <c r="AW925" s="99">
        <f t="shared" ref="AW925:AW986" si="1148">AV925/(S925/100)</f>
        <v>65</v>
      </c>
      <c r="AY925" s="99">
        <f t="shared" ref="AY925:AY986" si="1149">AG925+AV925</f>
        <v>4000000</v>
      </c>
      <c r="AZ925" s="99">
        <f t="shared" ref="AZ925:AZ986" si="1150">AY925/(S925/100)</f>
        <v>100</v>
      </c>
      <c r="BB925" s="43">
        <f t="shared" ref="BB925:BB954" si="1151">S925-AY925</f>
        <v>0</v>
      </c>
      <c r="BC925" s="99">
        <f t="shared" ref="BC925:BC954" si="1152">BB925/(S925/100)</f>
        <v>0</v>
      </c>
      <c r="BD925" s="99">
        <f t="shared" ref="BD925:BD954" si="1153">S925-BB925</f>
        <v>4000000</v>
      </c>
      <c r="BE925" s="483"/>
      <c r="BF925" s="90">
        <f t="shared" si="1112"/>
        <v>0</v>
      </c>
    </row>
    <row r="926" spans="1:58" ht="30" customHeight="1" x14ac:dyDescent="0.2">
      <c r="A926" s="12"/>
      <c r="B926" s="3"/>
      <c r="C926" s="3"/>
      <c r="D926" s="8"/>
      <c r="E926" s="7"/>
      <c r="F926" s="17">
        <v>1</v>
      </c>
      <c r="G926" s="4"/>
      <c r="H926" s="5"/>
      <c r="I926" s="6"/>
      <c r="J926" s="7"/>
      <c r="K926" s="27"/>
      <c r="L926" s="142"/>
      <c r="M926" s="8"/>
      <c r="N926" s="31" t="s">
        <v>48</v>
      </c>
      <c r="O926" s="44">
        <v>2000</v>
      </c>
      <c r="P926" s="97">
        <f t="shared" si="1132"/>
        <v>0</v>
      </c>
      <c r="Q926" s="193">
        <f t="shared" si="1132"/>
        <v>0</v>
      </c>
      <c r="R926" s="194">
        <f t="shared" si="1132"/>
        <v>0</v>
      </c>
      <c r="S926" s="97">
        <f t="shared" si="1132"/>
        <v>2500000</v>
      </c>
      <c r="T926" s="97"/>
      <c r="U926" s="97">
        <f t="shared" ref="U926:V929" si="1154">U927</f>
        <v>0</v>
      </c>
      <c r="V926" s="97">
        <f t="shared" si="1154"/>
        <v>0</v>
      </c>
      <c r="W926" s="97">
        <f>W1567+W927+W1257+W1313+W1511</f>
        <v>200000</v>
      </c>
      <c r="X926" s="97">
        <f t="shared" si="1134"/>
        <v>200000</v>
      </c>
      <c r="Y926" s="97">
        <f t="shared" si="1135"/>
        <v>8</v>
      </c>
      <c r="AA926" s="97">
        <f t="shared" ref="AA926:AC930" si="1155">AA927</f>
        <v>250000</v>
      </c>
      <c r="AB926" s="97">
        <f t="shared" si="1155"/>
        <v>250000</v>
      </c>
      <c r="AC926" s="97">
        <f>AC1567+AC927+AC1257+AC1313+AC1511</f>
        <v>250000</v>
      </c>
      <c r="AD926" s="97">
        <f t="shared" si="1137"/>
        <v>750000</v>
      </c>
      <c r="AE926" s="97">
        <f t="shared" si="1138"/>
        <v>30</v>
      </c>
      <c r="AG926" s="97">
        <f t="shared" si="1139"/>
        <v>950000</v>
      </c>
      <c r="AH926" s="97">
        <f t="shared" si="1140"/>
        <v>38</v>
      </c>
      <c r="AJ926" s="97">
        <f t="shared" ref="AJ926:AL930" si="1156">AJ927</f>
        <v>300000</v>
      </c>
      <c r="AK926" s="97">
        <f t="shared" si="1156"/>
        <v>300000</v>
      </c>
      <c r="AL926" s="97">
        <f>AL1567+AL927+AL1257+AL1313+AL1511</f>
        <v>325000</v>
      </c>
      <c r="AM926" s="97">
        <f t="shared" si="1142"/>
        <v>925000</v>
      </c>
      <c r="AN926" s="97">
        <f t="shared" si="1143"/>
        <v>37</v>
      </c>
      <c r="AP926" s="97">
        <f t="shared" ref="AP926:AR930" si="1157">AP927</f>
        <v>200000</v>
      </c>
      <c r="AQ926" s="97">
        <f t="shared" si="1157"/>
        <v>200000</v>
      </c>
      <c r="AR926" s="97">
        <f>AR1567+AR927+AR1257+AR1313+AR1511</f>
        <v>225000</v>
      </c>
      <c r="AS926" s="97">
        <f t="shared" si="1145"/>
        <v>625000</v>
      </c>
      <c r="AT926" s="97">
        <f t="shared" si="1146"/>
        <v>25</v>
      </c>
      <c r="AV926" s="97">
        <f t="shared" si="1147"/>
        <v>1550000</v>
      </c>
      <c r="AW926" s="97">
        <f t="shared" si="1148"/>
        <v>62</v>
      </c>
      <c r="AY926" s="97">
        <f t="shared" si="1149"/>
        <v>2500000</v>
      </c>
      <c r="AZ926" s="97">
        <f t="shared" si="1150"/>
        <v>100</v>
      </c>
      <c r="BB926" s="44">
        <f t="shared" si="1151"/>
        <v>0</v>
      </c>
      <c r="BC926" s="97">
        <f t="shared" si="1152"/>
        <v>0</v>
      </c>
      <c r="BD926" s="97">
        <f t="shared" si="1153"/>
        <v>2500000</v>
      </c>
      <c r="BE926" s="483"/>
      <c r="BF926" s="90">
        <f t="shared" si="1112"/>
        <v>0</v>
      </c>
    </row>
    <row r="927" spans="1:58" ht="30" customHeight="1" x14ac:dyDescent="0.2">
      <c r="A927" s="12"/>
      <c r="B927" s="3"/>
      <c r="C927" s="3"/>
      <c r="D927" s="8"/>
      <c r="E927" s="7"/>
      <c r="F927" s="3"/>
      <c r="G927" s="21">
        <v>0</v>
      </c>
      <c r="H927" s="22"/>
      <c r="I927" s="6"/>
      <c r="J927" s="7"/>
      <c r="K927" s="27"/>
      <c r="L927" s="142"/>
      <c r="M927" s="8"/>
      <c r="N927" s="31" t="s">
        <v>48</v>
      </c>
      <c r="O927" s="44">
        <v>2000</v>
      </c>
      <c r="P927" s="97">
        <f t="shared" si="1132"/>
        <v>0</v>
      </c>
      <c r="Q927" s="193">
        <f t="shared" si="1132"/>
        <v>0</v>
      </c>
      <c r="R927" s="194">
        <f t="shared" si="1132"/>
        <v>0</v>
      </c>
      <c r="S927" s="97">
        <f t="shared" si="1132"/>
        <v>2500000</v>
      </c>
      <c r="T927" s="97"/>
      <c r="U927" s="97">
        <f t="shared" si="1154"/>
        <v>0</v>
      </c>
      <c r="V927" s="97">
        <f t="shared" si="1154"/>
        <v>0</v>
      </c>
      <c r="W927" s="97">
        <f>W1568+W928+W1258+W1314+W1512</f>
        <v>200000</v>
      </c>
      <c r="X927" s="97">
        <f t="shared" si="1134"/>
        <v>200000</v>
      </c>
      <c r="Y927" s="97">
        <f t="shared" si="1135"/>
        <v>8</v>
      </c>
      <c r="AA927" s="97">
        <f t="shared" si="1155"/>
        <v>250000</v>
      </c>
      <c r="AB927" s="97">
        <f t="shared" si="1155"/>
        <v>250000</v>
      </c>
      <c r="AC927" s="97">
        <f>AC1568+AC928+AC1258+AC1314+AC1512</f>
        <v>250000</v>
      </c>
      <c r="AD927" s="97">
        <f t="shared" si="1137"/>
        <v>750000</v>
      </c>
      <c r="AE927" s="97">
        <f t="shared" si="1138"/>
        <v>30</v>
      </c>
      <c r="AG927" s="97">
        <f t="shared" si="1139"/>
        <v>950000</v>
      </c>
      <c r="AH927" s="97">
        <f t="shared" si="1140"/>
        <v>38</v>
      </c>
      <c r="AJ927" s="97">
        <f t="shared" si="1156"/>
        <v>300000</v>
      </c>
      <c r="AK927" s="97">
        <f t="shared" si="1156"/>
        <v>300000</v>
      </c>
      <c r="AL927" s="97">
        <f>AL1568+AL928+AL1258+AL1314+AL1512</f>
        <v>325000</v>
      </c>
      <c r="AM927" s="97">
        <f t="shared" si="1142"/>
        <v>925000</v>
      </c>
      <c r="AN927" s="97">
        <f t="shared" si="1143"/>
        <v>37</v>
      </c>
      <c r="AP927" s="97">
        <f t="shared" si="1157"/>
        <v>200000</v>
      </c>
      <c r="AQ927" s="97">
        <f t="shared" si="1157"/>
        <v>200000</v>
      </c>
      <c r="AR927" s="97">
        <f>AR1568+AR928+AR1258+AR1314+AR1512</f>
        <v>225000</v>
      </c>
      <c r="AS927" s="97">
        <f t="shared" si="1145"/>
        <v>625000</v>
      </c>
      <c r="AT927" s="97">
        <f t="shared" si="1146"/>
        <v>25</v>
      </c>
      <c r="AV927" s="97">
        <f t="shared" si="1147"/>
        <v>1550000</v>
      </c>
      <c r="AW927" s="97">
        <f t="shared" si="1148"/>
        <v>62</v>
      </c>
      <c r="AY927" s="97">
        <f t="shared" si="1149"/>
        <v>2500000</v>
      </c>
      <c r="AZ927" s="97">
        <f t="shared" si="1150"/>
        <v>100</v>
      </c>
      <c r="BB927" s="44">
        <f t="shared" si="1151"/>
        <v>0</v>
      </c>
      <c r="BC927" s="97">
        <f t="shared" si="1152"/>
        <v>0</v>
      </c>
      <c r="BD927" s="97">
        <f t="shared" si="1153"/>
        <v>2500000</v>
      </c>
      <c r="BE927" s="483"/>
      <c r="BF927" s="90">
        <f t="shared" si="1112"/>
        <v>0</v>
      </c>
    </row>
    <row r="928" spans="1:58" ht="30" customHeight="1" x14ac:dyDescent="0.2">
      <c r="A928" s="12"/>
      <c r="B928" s="3"/>
      <c r="C928" s="3"/>
      <c r="D928" s="8"/>
      <c r="E928" s="7"/>
      <c r="F928" s="3"/>
      <c r="G928" s="21"/>
      <c r="H928" s="92" t="s">
        <v>97</v>
      </c>
      <c r="I928" s="6"/>
      <c r="J928" s="7"/>
      <c r="K928" s="27"/>
      <c r="L928" s="142"/>
      <c r="M928" s="8"/>
      <c r="N928" s="31" t="s">
        <v>48</v>
      </c>
      <c r="O928" s="44">
        <v>2000</v>
      </c>
      <c r="P928" s="97">
        <f t="shared" si="1132"/>
        <v>0</v>
      </c>
      <c r="Q928" s="193">
        <f t="shared" si="1132"/>
        <v>0</v>
      </c>
      <c r="R928" s="194">
        <f t="shared" si="1132"/>
        <v>0</v>
      </c>
      <c r="S928" s="97">
        <f t="shared" si="1132"/>
        <v>2500000</v>
      </c>
      <c r="T928" s="97"/>
      <c r="U928" s="97">
        <f t="shared" si="1154"/>
        <v>0</v>
      </c>
      <c r="V928" s="97">
        <f t="shared" si="1154"/>
        <v>0</v>
      </c>
      <c r="W928" s="97">
        <f>W1569+W929+W1259+W1315+W1513</f>
        <v>200000</v>
      </c>
      <c r="X928" s="97">
        <f t="shared" si="1134"/>
        <v>200000</v>
      </c>
      <c r="Y928" s="97">
        <f t="shared" si="1135"/>
        <v>8</v>
      </c>
      <c r="AA928" s="97">
        <f t="shared" si="1155"/>
        <v>250000</v>
      </c>
      <c r="AB928" s="97">
        <f t="shared" si="1155"/>
        <v>250000</v>
      </c>
      <c r="AC928" s="97">
        <f>AC1569+AC929+AC1259+AC1315+AC1513</f>
        <v>250000</v>
      </c>
      <c r="AD928" s="97">
        <f t="shared" si="1137"/>
        <v>750000</v>
      </c>
      <c r="AE928" s="97">
        <f t="shared" si="1138"/>
        <v>30</v>
      </c>
      <c r="AG928" s="97">
        <f t="shared" si="1139"/>
        <v>950000</v>
      </c>
      <c r="AH928" s="97">
        <f t="shared" si="1140"/>
        <v>38</v>
      </c>
      <c r="AJ928" s="97">
        <f t="shared" si="1156"/>
        <v>300000</v>
      </c>
      <c r="AK928" s="97">
        <f t="shared" si="1156"/>
        <v>300000</v>
      </c>
      <c r="AL928" s="97">
        <f>AL1569+AL929+AL1259+AL1315+AL1513</f>
        <v>325000</v>
      </c>
      <c r="AM928" s="97">
        <f t="shared" si="1142"/>
        <v>925000</v>
      </c>
      <c r="AN928" s="97">
        <f t="shared" si="1143"/>
        <v>37</v>
      </c>
      <c r="AP928" s="97">
        <f t="shared" si="1157"/>
        <v>200000</v>
      </c>
      <c r="AQ928" s="97">
        <f t="shared" si="1157"/>
        <v>200000</v>
      </c>
      <c r="AR928" s="97">
        <f>AR1569+AR929+AR1259+AR1315+AR1513</f>
        <v>225000</v>
      </c>
      <c r="AS928" s="97">
        <f t="shared" si="1145"/>
        <v>625000</v>
      </c>
      <c r="AT928" s="97">
        <f t="shared" si="1146"/>
        <v>25</v>
      </c>
      <c r="AV928" s="97">
        <f t="shared" si="1147"/>
        <v>1550000</v>
      </c>
      <c r="AW928" s="97">
        <f t="shared" si="1148"/>
        <v>62</v>
      </c>
      <c r="AY928" s="97">
        <f t="shared" si="1149"/>
        <v>2500000</v>
      </c>
      <c r="AZ928" s="97">
        <f t="shared" si="1150"/>
        <v>100</v>
      </c>
      <c r="BB928" s="44">
        <f t="shared" si="1151"/>
        <v>0</v>
      </c>
      <c r="BC928" s="97">
        <f t="shared" si="1152"/>
        <v>0</v>
      </c>
      <c r="BD928" s="97">
        <f t="shared" si="1153"/>
        <v>2500000</v>
      </c>
      <c r="BE928" s="483"/>
      <c r="BF928" s="90">
        <f t="shared" si="1112"/>
        <v>0</v>
      </c>
    </row>
    <row r="929" spans="1:58" ht="30" customHeight="1" x14ac:dyDescent="0.2">
      <c r="A929" s="12"/>
      <c r="B929" s="3"/>
      <c r="C929" s="3"/>
      <c r="D929" s="8"/>
      <c r="E929" s="7"/>
      <c r="F929" s="3"/>
      <c r="G929" s="4"/>
      <c r="H929" s="5"/>
      <c r="I929" s="23">
        <v>2</v>
      </c>
      <c r="J929" s="7"/>
      <c r="K929" s="27"/>
      <c r="L929" s="142"/>
      <c r="M929" s="8"/>
      <c r="N929" s="30" t="s">
        <v>126</v>
      </c>
      <c r="O929" s="46">
        <v>2000</v>
      </c>
      <c r="P929" s="100">
        <f t="shared" si="1132"/>
        <v>0</v>
      </c>
      <c r="Q929" s="202">
        <f t="shared" si="1132"/>
        <v>0</v>
      </c>
      <c r="R929" s="203">
        <f t="shared" si="1132"/>
        <v>0</v>
      </c>
      <c r="S929" s="100">
        <f t="shared" si="1132"/>
        <v>2500000</v>
      </c>
      <c r="T929" s="100"/>
      <c r="U929" s="100">
        <f t="shared" si="1154"/>
        <v>0</v>
      </c>
      <c r="V929" s="100">
        <f t="shared" si="1154"/>
        <v>0</v>
      </c>
      <c r="W929" s="100">
        <f>W1570+W930+W1260+W1316+W1514</f>
        <v>200000</v>
      </c>
      <c r="X929" s="100">
        <f t="shared" si="1134"/>
        <v>200000</v>
      </c>
      <c r="Y929" s="100">
        <f t="shared" si="1135"/>
        <v>8</v>
      </c>
      <c r="AA929" s="100">
        <f t="shared" si="1155"/>
        <v>250000</v>
      </c>
      <c r="AB929" s="100">
        <f t="shared" si="1155"/>
        <v>250000</v>
      </c>
      <c r="AC929" s="100">
        <f>AC1570+AC930+AC1260+AC1316+AC1514</f>
        <v>250000</v>
      </c>
      <c r="AD929" s="100">
        <f t="shared" si="1137"/>
        <v>750000</v>
      </c>
      <c r="AE929" s="100">
        <f t="shared" si="1138"/>
        <v>30</v>
      </c>
      <c r="AG929" s="100">
        <f t="shared" si="1139"/>
        <v>950000</v>
      </c>
      <c r="AH929" s="100">
        <f t="shared" si="1140"/>
        <v>38</v>
      </c>
      <c r="AJ929" s="100">
        <f t="shared" si="1156"/>
        <v>300000</v>
      </c>
      <c r="AK929" s="100">
        <f t="shared" si="1156"/>
        <v>300000</v>
      </c>
      <c r="AL929" s="100">
        <f>AL1570+AL930+AL1260+AL1316+AL1514</f>
        <v>325000</v>
      </c>
      <c r="AM929" s="100">
        <f t="shared" si="1142"/>
        <v>925000</v>
      </c>
      <c r="AN929" s="100">
        <f t="shared" si="1143"/>
        <v>37</v>
      </c>
      <c r="AP929" s="100">
        <f t="shared" si="1157"/>
        <v>200000</v>
      </c>
      <c r="AQ929" s="100">
        <f t="shared" si="1157"/>
        <v>200000</v>
      </c>
      <c r="AR929" s="100">
        <f>AR1570+AR930+AR1260+AR1316+AR1514</f>
        <v>225000</v>
      </c>
      <c r="AS929" s="100">
        <f t="shared" si="1145"/>
        <v>625000</v>
      </c>
      <c r="AT929" s="100">
        <f t="shared" si="1146"/>
        <v>25</v>
      </c>
      <c r="AV929" s="100">
        <f t="shared" si="1147"/>
        <v>1550000</v>
      </c>
      <c r="AW929" s="100">
        <f t="shared" si="1148"/>
        <v>62</v>
      </c>
      <c r="AY929" s="100">
        <f t="shared" si="1149"/>
        <v>2500000</v>
      </c>
      <c r="AZ929" s="100">
        <f t="shared" si="1150"/>
        <v>100</v>
      </c>
      <c r="BB929" s="46">
        <f t="shared" si="1151"/>
        <v>0</v>
      </c>
      <c r="BC929" s="100">
        <f t="shared" si="1152"/>
        <v>0</v>
      </c>
      <c r="BD929" s="100">
        <f t="shared" si="1153"/>
        <v>2500000</v>
      </c>
      <c r="BE929" s="483"/>
      <c r="BF929" s="90">
        <f t="shared" si="1112"/>
        <v>0</v>
      </c>
    </row>
    <row r="930" spans="1:58" ht="30" customHeight="1" x14ac:dyDescent="0.2">
      <c r="A930" s="12"/>
      <c r="B930" s="3"/>
      <c r="C930" s="3"/>
      <c r="D930" s="8"/>
      <c r="E930" s="7"/>
      <c r="F930" s="3"/>
      <c r="G930" s="4"/>
      <c r="H930" s="5"/>
      <c r="I930" s="6"/>
      <c r="J930" s="24" t="s">
        <v>76</v>
      </c>
      <c r="K930" s="27"/>
      <c r="L930" s="142"/>
      <c r="M930" s="8"/>
      <c r="N930" s="31" t="s">
        <v>20</v>
      </c>
      <c r="O930" s="44">
        <v>2000</v>
      </c>
      <c r="P930" s="97">
        <f t="shared" si="1132"/>
        <v>0</v>
      </c>
      <c r="Q930" s="193">
        <f t="shared" si="1132"/>
        <v>0</v>
      </c>
      <c r="R930" s="194">
        <f t="shared" si="1132"/>
        <v>0</v>
      </c>
      <c r="S930" s="97">
        <f t="shared" si="1132"/>
        <v>2500000</v>
      </c>
      <c r="T930" s="97"/>
      <c r="U930" s="97">
        <f t="shared" si="1132"/>
        <v>0</v>
      </c>
      <c r="V930" s="97">
        <f t="shared" si="1132"/>
        <v>0</v>
      </c>
      <c r="W930" s="97">
        <f t="shared" si="1132"/>
        <v>200000</v>
      </c>
      <c r="X930" s="97">
        <f t="shared" si="1134"/>
        <v>200000</v>
      </c>
      <c r="Y930" s="97">
        <f t="shared" si="1135"/>
        <v>8</v>
      </c>
      <c r="AA930" s="97">
        <f t="shared" si="1155"/>
        <v>250000</v>
      </c>
      <c r="AB930" s="97">
        <f t="shared" si="1155"/>
        <v>250000</v>
      </c>
      <c r="AC930" s="97">
        <f t="shared" si="1155"/>
        <v>250000</v>
      </c>
      <c r="AD930" s="97">
        <f t="shared" si="1137"/>
        <v>750000</v>
      </c>
      <c r="AE930" s="97">
        <f t="shared" si="1138"/>
        <v>30</v>
      </c>
      <c r="AG930" s="97">
        <f t="shared" si="1139"/>
        <v>950000</v>
      </c>
      <c r="AH930" s="97">
        <f t="shared" si="1140"/>
        <v>38</v>
      </c>
      <c r="AJ930" s="97">
        <f t="shared" si="1156"/>
        <v>300000</v>
      </c>
      <c r="AK930" s="97">
        <f t="shared" si="1156"/>
        <v>300000</v>
      </c>
      <c r="AL930" s="97">
        <f t="shared" si="1156"/>
        <v>325000</v>
      </c>
      <c r="AM930" s="97">
        <f t="shared" si="1142"/>
        <v>925000</v>
      </c>
      <c r="AN930" s="97">
        <f t="shared" si="1143"/>
        <v>37</v>
      </c>
      <c r="AP930" s="97">
        <f t="shared" si="1157"/>
        <v>200000</v>
      </c>
      <c r="AQ930" s="97">
        <f t="shared" si="1157"/>
        <v>200000</v>
      </c>
      <c r="AR930" s="97">
        <f t="shared" si="1157"/>
        <v>225000</v>
      </c>
      <c r="AS930" s="97">
        <f t="shared" si="1145"/>
        <v>625000</v>
      </c>
      <c r="AT930" s="97">
        <f t="shared" si="1146"/>
        <v>25</v>
      </c>
      <c r="AV930" s="97">
        <f t="shared" si="1147"/>
        <v>1550000</v>
      </c>
      <c r="AW930" s="97">
        <f t="shared" si="1148"/>
        <v>62</v>
      </c>
      <c r="AY930" s="97">
        <f t="shared" si="1149"/>
        <v>2500000</v>
      </c>
      <c r="AZ930" s="97">
        <f t="shared" si="1150"/>
        <v>100</v>
      </c>
      <c r="BB930" s="44">
        <f>S930-AY930</f>
        <v>0</v>
      </c>
      <c r="BC930" s="97">
        <f>BB930/(S930/100)</f>
        <v>0</v>
      </c>
      <c r="BD930" s="97">
        <f>S930-BB930</f>
        <v>2500000</v>
      </c>
      <c r="BE930" s="483"/>
      <c r="BF930" s="90">
        <f t="shared" si="1112"/>
        <v>0</v>
      </c>
    </row>
    <row r="931" spans="1:58" ht="30" customHeight="1" x14ac:dyDescent="0.2">
      <c r="A931" s="12"/>
      <c r="B931" s="3"/>
      <c r="C931" s="3"/>
      <c r="D931" s="8"/>
      <c r="E931" s="7"/>
      <c r="F931" s="3"/>
      <c r="G931" s="4"/>
      <c r="H931" s="5"/>
      <c r="I931" s="6"/>
      <c r="J931" s="7"/>
      <c r="K931" s="59">
        <v>5</v>
      </c>
      <c r="L931" s="142"/>
      <c r="M931" s="8"/>
      <c r="N931" s="41" t="s">
        <v>49</v>
      </c>
      <c r="O931" s="45">
        <v>2000</v>
      </c>
      <c r="P931" s="98"/>
      <c r="Q931" s="98"/>
      <c r="R931" s="98"/>
      <c r="S931" s="98">
        <v>2500000</v>
      </c>
      <c r="T931" s="98"/>
      <c r="U931" s="547">
        <v>0</v>
      </c>
      <c r="V931" s="547">
        <v>0</v>
      </c>
      <c r="W931" s="547">
        <v>200000</v>
      </c>
      <c r="X931" s="98">
        <f t="shared" si="1134"/>
        <v>200000</v>
      </c>
      <c r="Y931" s="98">
        <f t="shared" si="1135"/>
        <v>8</v>
      </c>
      <c r="AA931" s="547">
        <v>250000</v>
      </c>
      <c r="AB931" s="547">
        <v>250000</v>
      </c>
      <c r="AC931" s="547">
        <v>250000</v>
      </c>
      <c r="AD931" s="98">
        <f t="shared" si="1137"/>
        <v>750000</v>
      </c>
      <c r="AE931" s="98">
        <f t="shared" si="1138"/>
        <v>30</v>
      </c>
      <c r="AG931" s="98">
        <f t="shared" si="1139"/>
        <v>950000</v>
      </c>
      <c r="AH931" s="98">
        <f t="shared" si="1140"/>
        <v>38</v>
      </c>
      <c r="AJ931" s="98">
        <v>300000</v>
      </c>
      <c r="AK931" s="98">
        <v>300000</v>
      </c>
      <c r="AL931" s="98">
        <v>325000</v>
      </c>
      <c r="AM931" s="98">
        <f t="shared" si="1142"/>
        <v>925000</v>
      </c>
      <c r="AN931" s="98">
        <f t="shared" si="1143"/>
        <v>37</v>
      </c>
      <c r="AP931" s="98">
        <v>200000</v>
      </c>
      <c r="AQ931" s="98">
        <v>200000</v>
      </c>
      <c r="AR931" s="98">
        <v>225000</v>
      </c>
      <c r="AS931" s="98">
        <f t="shared" si="1145"/>
        <v>625000</v>
      </c>
      <c r="AT931" s="98">
        <f t="shared" si="1146"/>
        <v>25</v>
      </c>
      <c r="AV931" s="98">
        <f t="shared" si="1147"/>
        <v>1550000</v>
      </c>
      <c r="AW931" s="98">
        <f t="shared" si="1148"/>
        <v>62</v>
      </c>
      <c r="AY931" s="98">
        <f t="shared" si="1149"/>
        <v>2500000</v>
      </c>
      <c r="AZ931" s="98">
        <f t="shared" si="1150"/>
        <v>100</v>
      </c>
      <c r="BB931" s="98">
        <f>S931-AY931</f>
        <v>0</v>
      </c>
      <c r="BC931" s="98">
        <f>BB931/(S931/100)</f>
        <v>0</v>
      </c>
      <c r="BD931" s="98">
        <f>S931-BB931</f>
        <v>2500000</v>
      </c>
      <c r="BE931" s="483"/>
      <c r="BF931" s="90">
        <f t="shared" si="1112"/>
        <v>0</v>
      </c>
    </row>
    <row r="932" spans="1:58" ht="30" customHeight="1" x14ac:dyDescent="0.2">
      <c r="A932" s="334"/>
      <c r="B932" s="335"/>
      <c r="C932" s="335"/>
      <c r="D932" s="342"/>
      <c r="E932" s="336"/>
      <c r="F932" s="343">
        <v>2</v>
      </c>
      <c r="G932" s="337"/>
      <c r="H932" s="338"/>
      <c r="I932" s="339"/>
      <c r="J932" s="336"/>
      <c r="K932" s="340"/>
      <c r="L932" s="341"/>
      <c r="M932" s="342"/>
      <c r="N932" s="516" t="s">
        <v>237</v>
      </c>
      <c r="O932" s="44">
        <v>2000</v>
      </c>
      <c r="P932" s="97">
        <f t="shared" ref="P932:W936" si="1158">P933</f>
        <v>2500000</v>
      </c>
      <c r="Q932" s="193">
        <f t="shared" si="1158"/>
        <v>2826000</v>
      </c>
      <c r="R932" s="194">
        <f t="shared" si="1158"/>
        <v>3139000</v>
      </c>
      <c r="S932" s="97">
        <f t="shared" si="1158"/>
        <v>1500000</v>
      </c>
      <c r="T932" s="97"/>
      <c r="U932" s="97">
        <f t="shared" ref="U932:V935" si="1159">U933</f>
        <v>0</v>
      </c>
      <c r="V932" s="97">
        <f t="shared" si="1159"/>
        <v>0</v>
      </c>
      <c r="W932" s="97">
        <f>W1469+W933+W1159+W1215+W1413</f>
        <v>0</v>
      </c>
      <c r="X932" s="97">
        <f t="shared" si="1134"/>
        <v>0</v>
      </c>
      <c r="Y932" s="97">
        <f t="shared" si="1135"/>
        <v>0</v>
      </c>
      <c r="AA932" s="97">
        <f t="shared" ref="AA932:AC936" si="1160">AA933</f>
        <v>150000</v>
      </c>
      <c r="AB932" s="97">
        <f t="shared" si="1160"/>
        <v>150000</v>
      </c>
      <c r="AC932" s="97">
        <f>AC1469+AC933+AC1159+AC1215+AC1413</f>
        <v>150000</v>
      </c>
      <c r="AD932" s="97">
        <f t="shared" si="1137"/>
        <v>450000</v>
      </c>
      <c r="AE932" s="97">
        <f t="shared" si="1138"/>
        <v>30</v>
      </c>
      <c r="AG932" s="97">
        <f t="shared" si="1139"/>
        <v>450000</v>
      </c>
      <c r="AH932" s="97">
        <f t="shared" si="1140"/>
        <v>30</v>
      </c>
      <c r="AJ932" s="97">
        <f t="shared" ref="AJ932:AL936" si="1161">AJ933</f>
        <v>200000</v>
      </c>
      <c r="AK932" s="97">
        <f t="shared" si="1161"/>
        <v>200000</v>
      </c>
      <c r="AL932" s="97">
        <f>AL1469+AL933+AL1159+AL1215+AL1413</f>
        <v>225000</v>
      </c>
      <c r="AM932" s="97">
        <f t="shared" si="1142"/>
        <v>625000</v>
      </c>
      <c r="AN932" s="97">
        <f t="shared" si="1143"/>
        <v>41.666666666666664</v>
      </c>
      <c r="AP932" s="97">
        <f t="shared" ref="AP932:AR936" si="1162">AP933</f>
        <v>225000</v>
      </c>
      <c r="AQ932" s="97">
        <f t="shared" si="1162"/>
        <v>100000</v>
      </c>
      <c r="AR932" s="97">
        <f>AR1469+AR933+AR1159+AR1215+AR1413</f>
        <v>100000</v>
      </c>
      <c r="AS932" s="97">
        <f t="shared" si="1145"/>
        <v>425000</v>
      </c>
      <c r="AT932" s="97">
        <f t="shared" si="1146"/>
        <v>28.333333333333332</v>
      </c>
      <c r="AV932" s="97">
        <f t="shared" si="1147"/>
        <v>1050000</v>
      </c>
      <c r="AW932" s="97">
        <f t="shared" si="1148"/>
        <v>70</v>
      </c>
      <c r="AY932" s="97">
        <f t="shared" si="1149"/>
        <v>1500000</v>
      </c>
      <c r="AZ932" s="97">
        <f t="shared" si="1150"/>
        <v>100</v>
      </c>
      <c r="BB932" s="44">
        <f t="shared" ref="BB932:BB935" si="1163">S932-AY932</f>
        <v>0</v>
      </c>
      <c r="BC932" s="97">
        <f t="shared" ref="BC932:BC935" si="1164">BB932/(S932/100)</f>
        <v>0</v>
      </c>
      <c r="BD932" s="97">
        <f t="shared" ref="BD932:BD935" si="1165">S932-BB932</f>
        <v>1500000</v>
      </c>
      <c r="BE932" s="483"/>
      <c r="BF932" s="90">
        <f t="shared" si="1112"/>
        <v>0</v>
      </c>
    </row>
    <row r="933" spans="1:58" ht="30" customHeight="1" x14ac:dyDescent="0.2">
      <c r="A933" s="334"/>
      <c r="B933" s="335"/>
      <c r="C933" s="335"/>
      <c r="D933" s="342"/>
      <c r="E933" s="336"/>
      <c r="F933" s="335"/>
      <c r="G933" s="344">
        <v>0</v>
      </c>
      <c r="H933" s="345"/>
      <c r="I933" s="339"/>
      <c r="J933" s="336"/>
      <c r="K933" s="340"/>
      <c r="L933" s="341"/>
      <c r="M933" s="342"/>
      <c r="N933" s="516" t="s">
        <v>237</v>
      </c>
      <c r="O933" s="44">
        <v>2000</v>
      </c>
      <c r="P933" s="97">
        <f t="shared" si="1158"/>
        <v>2500000</v>
      </c>
      <c r="Q933" s="193">
        <f t="shared" si="1158"/>
        <v>2826000</v>
      </c>
      <c r="R933" s="194">
        <f t="shared" si="1158"/>
        <v>3139000</v>
      </c>
      <c r="S933" s="97">
        <f t="shared" si="1158"/>
        <v>1500000</v>
      </c>
      <c r="T933" s="97"/>
      <c r="U933" s="97">
        <f t="shared" si="1159"/>
        <v>0</v>
      </c>
      <c r="V933" s="97">
        <f t="shared" si="1159"/>
        <v>0</v>
      </c>
      <c r="W933" s="97">
        <f>W1470+W934+W1160+W1216+W1414</f>
        <v>0</v>
      </c>
      <c r="X933" s="97">
        <f t="shared" si="1134"/>
        <v>0</v>
      </c>
      <c r="Y933" s="97">
        <f t="shared" si="1135"/>
        <v>0</v>
      </c>
      <c r="AA933" s="97">
        <f t="shared" si="1160"/>
        <v>150000</v>
      </c>
      <c r="AB933" s="97">
        <f t="shared" si="1160"/>
        <v>150000</v>
      </c>
      <c r="AC933" s="97">
        <f>AC1470+AC934+AC1160+AC1216+AC1414</f>
        <v>150000</v>
      </c>
      <c r="AD933" s="97">
        <f t="shared" si="1137"/>
        <v>450000</v>
      </c>
      <c r="AE933" s="97">
        <f t="shared" si="1138"/>
        <v>30</v>
      </c>
      <c r="AG933" s="97">
        <f t="shared" si="1139"/>
        <v>450000</v>
      </c>
      <c r="AH933" s="97">
        <f t="shared" si="1140"/>
        <v>30</v>
      </c>
      <c r="AJ933" s="97">
        <f t="shared" si="1161"/>
        <v>200000</v>
      </c>
      <c r="AK933" s="97">
        <f t="shared" si="1161"/>
        <v>200000</v>
      </c>
      <c r="AL933" s="97">
        <f>AL1470+AL934+AL1160+AL1216+AL1414</f>
        <v>225000</v>
      </c>
      <c r="AM933" s="97">
        <f t="shared" si="1142"/>
        <v>625000</v>
      </c>
      <c r="AN933" s="97">
        <f t="shared" si="1143"/>
        <v>41.666666666666664</v>
      </c>
      <c r="AP933" s="97">
        <f t="shared" si="1162"/>
        <v>225000</v>
      </c>
      <c r="AQ933" s="97">
        <f t="shared" si="1162"/>
        <v>100000</v>
      </c>
      <c r="AR933" s="97">
        <f>AR1470+AR934+AR1160+AR1216+AR1414</f>
        <v>100000</v>
      </c>
      <c r="AS933" s="97">
        <f t="shared" si="1145"/>
        <v>425000</v>
      </c>
      <c r="AT933" s="97">
        <f t="shared" si="1146"/>
        <v>28.333333333333332</v>
      </c>
      <c r="AV933" s="97">
        <f t="shared" si="1147"/>
        <v>1050000</v>
      </c>
      <c r="AW933" s="97">
        <f t="shared" si="1148"/>
        <v>70</v>
      </c>
      <c r="AY933" s="97">
        <f t="shared" si="1149"/>
        <v>1500000</v>
      </c>
      <c r="AZ933" s="97">
        <f t="shared" si="1150"/>
        <v>100</v>
      </c>
      <c r="BB933" s="44">
        <f t="shared" si="1163"/>
        <v>0</v>
      </c>
      <c r="BC933" s="97">
        <f t="shared" si="1164"/>
        <v>0</v>
      </c>
      <c r="BD933" s="97">
        <f t="shared" si="1165"/>
        <v>1500000</v>
      </c>
      <c r="BE933" s="483"/>
      <c r="BF933" s="90">
        <f t="shared" si="1112"/>
        <v>0</v>
      </c>
    </row>
    <row r="934" spans="1:58" ht="30" customHeight="1" x14ac:dyDescent="0.2">
      <c r="A934" s="334"/>
      <c r="B934" s="335"/>
      <c r="C934" s="335"/>
      <c r="D934" s="342"/>
      <c r="E934" s="336"/>
      <c r="F934" s="335"/>
      <c r="G934" s="344"/>
      <c r="H934" s="346" t="s">
        <v>97</v>
      </c>
      <c r="I934" s="339"/>
      <c r="J934" s="336"/>
      <c r="K934" s="340"/>
      <c r="L934" s="341"/>
      <c r="M934" s="342"/>
      <c r="N934" s="516" t="s">
        <v>237</v>
      </c>
      <c r="O934" s="44">
        <v>2000</v>
      </c>
      <c r="P934" s="97">
        <f t="shared" si="1158"/>
        <v>2500000</v>
      </c>
      <c r="Q934" s="193">
        <f t="shared" si="1158"/>
        <v>2826000</v>
      </c>
      <c r="R934" s="194">
        <f t="shared" si="1158"/>
        <v>3139000</v>
      </c>
      <c r="S934" s="97">
        <f t="shared" si="1158"/>
        <v>1500000</v>
      </c>
      <c r="T934" s="97"/>
      <c r="U934" s="97">
        <f t="shared" si="1159"/>
        <v>0</v>
      </c>
      <c r="V934" s="97">
        <f t="shared" si="1159"/>
        <v>0</v>
      </c>
      <c r="W934" s="97">
        <f>W1471+W935+W1161+W1217+W1415</f>
        <v>0</v>
      </c>
      <c r="X934" s="97">
        <f t="shared" si="1134"/>
        <v>0</v>
      </c>
      <c r="Y934" s="97">
        <f t="shared" si="1135"/>
        <v>0</v>
      </c>
      <c r="AA934" s="97">
        <f t="shared" si="1160"/>
        <v>150000</v>
      </c>
      <c r="AB934" s="97">
        <f t="shared" si="1160"/>
        <v>150000</v>
      </c>
      <c r="AC934" s="97">
        <f>AC1471+AC935+AC1161+AC1217+AC1415</f>
        <v>150000</v>
      </c>
      <c r="AD934" s="97">
        <f t="shared" si="1137"/>
        <v>450000</v>
      </c>
      <c r="AE934" s="97">
        <f t="shared" si="1138"/>
        <v>30</v>
      </c>
      <c r="AG934" s="97">
        <f t="shared" si="1139"/>
        <v>450000</v>
      </c>
      <c r="AH934" s="97">
        <f t="shared" si="1140"/>
        <v>30</v>
      </c>
      <c r="AJ934" s="97">
        <f t="shared" si="1161"/>
        <v>200000</v>
      </c>
      <c r="AK934" s="97">
        <f t="shared" si="1161"/>
        <v>200000</v>
      </c>
      <c r="AL934" s="97">
        <f>AL1471+AL935+AL1161+AL1217+AL1415</f>
        <v>225000</v>
      </c>
      <c r="AM934" s="97">
        <f t="shared" si="1142"/>
        <v>625000</v>
      </c>
      <c r="AN934" s="97">
        <f t="shared" si="1143"/>
        <v>41.666666666666664</v>
      </c>
      <c r="AP934" s="97">
        <f t="shared" si="1162"/>
        <v>225000</v>
      </c>
      <c r="AQ934" s="97">
        <f t="shared" si="1162"/>
        <v>100000</v>
      </c>
      <c r="AR934" s="97">
        <f>AR1471+AR935+AR1161+AR1217+AR1415</f>
        <v>100000</v>
      </c>
      <c r="AS934" s="97">
        <f t="shared" si="1145"/>
        <v>425000</v>
      </c>
      <c r="AT934" s="97">
        <f t="shared" si="1146"/>
        <v>28.333333333333332</v>
      </c>
      <c r="AV934" s="97">
        <f t="shared" si="1147"/>
        <v>1050000</v>
      </c>
      <c r="AW934" s="97">
        <f t="shared" si="1148"/>
        <v>70</v>
      </c>
      <c r="AY934" s="97">
        <f t="shared" si="1149"/>
        <v>1500000</v>
      </c>
      <c r="AZ934" s="97">
        <f t="shared" si="1150"/>
        <v>100</v>
      </c>
      <c r="BB934" s="44">
        <f t="shared" si="1163"/>
        <v>0</v>
      </c>
      <c r="BC934" s="97">
        <f t="shared" si="1164"/>
        <v>0</v>
      </c>
      <c r="BD934" s="97">
        <f t="shared" si="1165"/>
        <v>1500000</v>
      </c>
      <c r="BE934" s="483"/>
      <c r="BF934" s="90">
        <f t="shared" si="1112"/>
        <v>0</v>
      </c>
    </row>
    <row r="935" spans="1:58" ht="30" customHeight="1" x14ac:dyDescent="0.2">
      <c r="A935" s="334"/>
      <c r="B935" s="335"/>
      <c r="C935" s="335"/>
      <c r="D935" s="342"/>
      <c r="E935" s="336"/>
      <c r="F935" s="335"/>
      <c r="G935" s="337"/>
      <c r="H935" s="338"/>
      <c r="I935" s="524">
        <v>2</v>
      </c>
      <c r="J935" s="336"/>
      <c r="K935" s="340"/>
      <c r="L935" s="341"/>
      <c r="M935" s="342"/>
      <c r="N935" s="525" t="s">
        <v>126</v>
      </c>
      <c r="O935" s="46">
        <v>2000</v>
      </c>
      <c r="P935" s="100">
        <f t="shared" si="1158"/>
        <v>2500000</v>
      </c>
      <c r="Q935" s="202">
        <f t="shared" si="1158"/>
        <v>2826000</v>
      </c>
      <c r="R935" s="203">
        <f t="shared" si="1158"/>
        <v>3139000</v>
      </c>
      <c r="S935" s="100">
        <f t="shared" si="1158"/>
        <v>1500000</v>
      </c>
      <c r="T935" s="100"/>
      <c r="U935" s="100">
        <f t="shared" si="1159"/>
        <v>0</v>
      </c>
      <c r="V935" s="100">
        <f t="shared" si="1159"/>
        <v>0</v>
      </c>
      <c r="W935" s="100">
        <f>W1472+W936+W1162+W1218+W1416</f>
        <v>0</v>
      </c>
      <c r="X935" s="100">
        <f t="shared" si="1134"/>
        <v>0</v>
      </c>
      <c r="Y935" s="100">
        <f t="shared" si="1135"/>
        <v>0</v>
      </c>
      <c r="AA935" s="100">
        <f t="shared" si="1160"/>
        <v>150000</v>
      </c>
      <c r="AB935" s="100">
        <f t="shared" si="1160"/>
        <v>150000</v>
      </c>
      <c r="AC935" s="100">
        <f>AC1472+AC936+AC1162+AC1218+AC1416</f>
        <v>150000</v>
      </c>
      <c r="AD935" s="100">
        <f t="shared" si="1137"/>
        <v>450000</v>
      </c>
      <c r="AE935" s="100">
        <f t="shared" si="1138"/>
        <v>30</v>
      </c>
      <c r="AG935" s="100">
        <f t="shared" si="1139"/>
        <v>450000</v>
      </c>
      <c r="AH935" s="100">
        <f t="shared" si="1140"/>
        <v>30</v>
      </c>
      <c r="AJ935" s="100">
        <f t="shared" si="1161"/>
        <v>200000</v>
      </c>
      <c r="AK935" s="100">
        <f t="shared" si="1161"/>
        <v>200000</v>
      </c>
      <c r="AL935" s="100">
        <f>AL1472+AL936+AL1162+AL1218+AL1416</f>
        <v>225000</v>
      </c>
      <c r="AM935" s="100">
        <f t="shared" si="1142"/>
        <v>625000</v>
      </c>
      <c r="AN935" s="100">
        <f t="shared" si="1143"/>
        <v>41.666666666666664</v>
      </c>
      <c r="AP935" s="100">
        <f t="shared" si="1162"/>
        <v>225000</v>
      </c>
      <c r="AQ935" s="100">
        <f t="shared" si="1162"/>
        <v>100000</v>
      </c>
      <c r="AR935" s="100">
        <f>AR1472+AR936+AR1162+AR1218+AR1416</f>
        <v>100000</v>
      </c>
      <c r="AS935" s="100">
        <f t="shared" si="1145"/>
        <v>425000</v>
      </c>
      <c r="AT935" s="100">
        <f t="shared" si="1146"/>
        <v>28.333333333333332</v>
      </c>
      <c r="AV935" s="100">
        <f t="shared" si="1147"/>
        <v>1050000</v>
      </c>
      <c r="AW935" s="100">
        <f t="shared" si="1148"/>
        <v>70</v>
      </c>
      <c r="AY935" s="100">
        <f t="shared" si="1149"/>
        <v>1500000</v>
      </c>
      <c r="AZ935" s="100">
        <f t="shared" si="1150"/>
        <v>100</v>
      </c>
      <c r="BB935" s="46">
        <f t="shared" si="1163"/>
        <v>0</v>
      </c>
      <c r="BC935" s="100">
        <f t="shared" si="1164"/>
        <v>0</v>
      </c>
      <c r="BD935" s="100">
        <f t="shared" si="1165"/>
        <v>1500000</v>
      </c>
      <c r="BE935" s="483"/>
      <c r="BF935" s="90">
        <f t="shared" si="1112"/>
        <v>0</v>
      </c>
    </row>
    <row r="936" spans="1:58" ht="30" customHeight="1" x14ac:dyDescent="0.2">
      <c r="A936" s="334"/>
      <c r="B936" s="335"/>
      <c r="C936" s="335"/>
      <c r="D936" s="342"/>
      <c r="E936" s="336"/>
      <c r="F936" s="335"/>
      <c r="G936" s="337"/>
      <c r="H936" s="338"/>
      <c r="I936" s="339"/>
      <c r="J936" s="526" t="s">
        <v>76</v>
      </c>
      <c r="K936" s="340"/>
      <c r="L936" s="341"/>
      <c r="M936" s="342"/>
      <c r="N936" s="516" t="s">
        <v>20</v>
      </c>
      <c r="O936" s="44">
        <v>2000</v>
      </c>
      <c r="P936" s="97">
        <f t="shared" si="1158"/>
        <v>2500000</v>
      </c>
      <c r="Q936" s="193">
        <f t="shared" si="1158"/>
        <v>2826000</v>
      </c>
      <c r="R936" s="194">
        <f t="shared" si="1158"/>
        <v>3139000</v>
      </c>
      <c r="S936" s="97">
        <f t="shared" si="1158"/>
        <v>1500000</v>
      </c>
      <c r="T936" s="97"/>
      <c r="U936" s="97">
        <f t="shared" si="1158"/>
        <v>0</v>
      </c>
      <c r="V936" s="97">
        <f t="shared" si="1158"/>
        <v>0</v>
      </c>
      <c r="W936" s="97">
        <f t="shared" si="1158"/>
        <v>0</v>
      </c>
      <c r="X936" s="97">
        <f t="shared" si="1134"/>
        <v>0</v>
      </c>
      <c r="Y936" s="97">
        <f t="shared" si="1135"/>
        <v>0</v>
      </c>
      <c r="AA936" s="97">
        <f t="shared" si="1160"/>
        <v>150000</v>
      </c>
      <c r="AB936" s="97">
        <f t="shared" si="1160"/>
        <v>150000</v>
      </c>
      <c r="AC936" s="97">
        <f t="shared" si="1160"/>
        <v>150000</v>
      </c>
      <c r="AD936" s="97">
        <f t="shared" si="1137"/>
        <v>450000</v>
      </c>
      <c r="AE936" s="97">
        <f t="shared" si="1138"/>
        <v>30</v>
      </c>
      <c r="AG936" s="97">
        <f t="shared" si="1139"/>
        <v>450000</v>
      </c>
      <c r="AH936" s="97">
        <f t="shared" si="1140"/>
        <v>30</v>
      </c>
      <c r="AJ936" s="97">
        <f t="shared" si="1161"/>
        <v>200000</v>
      </c>
      <c r="AK936" s="97">
        <f t="shared" si="1161"/>
        <v>200000</v>
      </c>
      <c r="AL936" s="97">
        <f t="shared" si="1161"/>
        <v>225000</v>
      </c>
      <c r="AM936" s="97">
        <f t="shared" si="1142"/>
        <v>625000</v>
      </c>
      <c r="AN936" s="97">
        <f t="shared" si="1143"/>
        <v>41.666666666666664</v>
      </c>
      <c r="AP936" s="97">
        <f t="shared" si="1162"/>
        <v>225000</v>
      </c>
      <c r="AQ936" s="97">
        <f t="shared" si="1162"/>
        <v>100000</v>
      </c>
      <c r="AR936" s="97">
        <f t="shared" si="1162"/>
        <v>100000</v>
      </c>
      <c r="AS936" s="97">
        <f t="shared" si="1145"/>
        <v>425000</v>
      </c>
      <c r="AT936" s="97">
        <f t="shared" si="1146"/>
        <v>28.333333333333332</v>
      </c>
      <c r="AV936" s="97">
        <f t="shared" si="1147"/>
        <v>1050000</v>
      </c>
      <c r="AW936" s="97">
        <f t="shared" si="1148"/>
        <v>70</v>
      </c>
      <c r="AY936" s="97">
        <f t="shared" si="1149"/>
        <v>1500000</v>
      </c>
      <c r="AZ936" s="97">
        <f t="shared" si="1150"/>
        <v>100</v>
      </c>
      <c r="BB936" s="44">
        <f>S936-AY936</f>
        <v>0</v>
      </c>
      <c r="BC936" s="97">
        <f>BB936/(S936/100)</f>
        <v>0</v>
      </c>
      <c r="BD936" s="97">
        <f>S936-BB936</f>
        <v>1500000</v>
      </c>
      <c r="BE936" s="483"/>
      <c r="BF936" s="90">
        <f t="shared" si="1112"/>
        <v>0</v>
      </c>
    </row>
    <row r="937" spans="1:58" ht="30" customHeight="1" x14ac:dyDescent="0.2">
      <c r="A937" s="334"/>
      <c r="B937" s="335"/>
      <c r="C937" s="335"/>
      <c r="D937" s="342"/>
      <c r="E937" s="336"/>
      <c r="F937" s="335"/>
      <c r="G937" s="337"/>
      <c r="H937" s="338"/>
      <c r="I937" s="339"/>
      <c r="J937" s="336"/>
      <c r="K937" s="527">
        <v>7</v>
      </c>
      <c r="L937" s="341"/>
      <c r="M937" s="342"/>
      <c r="N937" s="348" t="s">
        <v>50</v>
      </c>
      <c r="O937" s="45">
        <v>2000</v>
      </c>
      <c r="P937" s="98">
        <v>2500000</v>
      </c>
      <c r="Q937" s="98">
        <v>2826000</v>
      </c>
      <c r="R937" s="98">
        <v>3139000</v>
      </c>
      <c r="S937" s="98">
        <v>1500000</v>
      </c>
      <c r="T937" s="98"/>
      <c r="U937" s="98">
        <v>0</v>
      </c>
      <c r="V937" s="98">
        <v>0</v>
      </c>
      <c r="W937" s="98">
        <v>0</v>
      </c>
      <c r="X937" s="98">
        <f t="shared" si="1134"/>
        <v>0</v>
      </c>
      <c r="Y937" s="98">
        <f t="shared" si="1135"/>
        <v>0</v>
      </c>
      <c r="AA937" s="98">
        <v>150000</v>
      </c>
      <c r="AB937" s="98">
        <v>150000</v>
      </c>
      <c r="AC937" s="98">
        <v>150000</v>
      </c>
      <c r="AD937" s="98">
        <f t="shared" si="1137"/>
        <v>450000</v>
      </c>
      <c r="AE937" s="98">
        <f t="shared" si="1138"/>
        <v>30</v>
      </c>
      <c r="AG937" s="98">
        <f t="shared" si="1139"/>
        <v>450000</v>
      </c>
      <c r="AH937" s="98">
        <f t="shared" si="1140"/>
        <v>30</v>
      </c>
      <c r="AJ937" s="98">
        <v>200000</v>
      </c>
      <c r="AK937" s="98">
        <v>200000</v>
      </c>
      <c r="AL937" s="98">
        <v>225000</v>
      </c>
      <c r="AM937" s="98">
        <f t="shared" si="1142"/>
        <v>625000</v>
      </c>
      <c r="AN937" s="98">
        <f t="shared" si="1143"/>
        <v>41.666666666666664</v>
      </c>
      <c r="AP937" s="98">
        <v>225000</v>
      </c>
      <c r="AQ937" s="98">
        <v>100000</v>
      </c>
      <c r="AR937" s="98">
        <v>100000</v>
      </c>
      <c r="AS937" s="98">
        <f t="shared" si="1145"/>
        <v>425000</v>
      </c>
      <c r="AT937" s="98">
        <f t="shared" si="1146"/>
        <v>28.333333333333332</v>
      </c>
      <c r="AV937" s="98">
        <f t="shared" si="1147"/>
        <v>1050000</v>
      </c>
      <c r="AW937" s="98">
        <f t="shared" si="1148"/>
        <v>70</v>
      </c>
      <c r="AY937" s="98">
        <f t="shared" si="1149"/>
        <v>1500000</v>
      </c>
      <c r="AZ937" s="98">
        <f t="shared" si="1150"/>
        <v>100</v>
      </c>
      <c r="BB937" s="98">
        <f>S937-AY937</f>
        <v>0</v>
      </c>
      <c r="BC937" s="98">
        <f>BB937/(S937/100)</f>
        <v>0</v>
      </c>
      <c r="BD937" s="98">
        <f>S937-BB937</f>
        <v>1500000</v>
      </c>
      <c r="BE937" s="483"/>
      <c r="BF937" s="90">
        <f t="shared" si="1112"/>
        <v>0</v>
      </c>
    </row>
    <row r="938" spans="1:58" ht="30" hidden="1" customHeight="1" x14ac:dyDescent="0.2">
      <c r="A938" s="12"/>
      <c r="B938" s="3"/>
      <c r="C938" s="3"/>
      <c r="D938" s="8"/>
      <c r="E938" s="7"/>
      <c r="F938" s="3"/>
      <c r="G938" s="4"/>
      <c r="H938" s="5"/>
      <c r="I938" s="6"/>
      <c r="J938" s="7"/>
      <c r="K938" s="59"/>
      <c r="L938" s="142"/>
      <c r="M938" s="8"/>
      <c r="N938" s="41"/>
      <c r="O938" s="45"/>
      <c r="P938" s="98"/>
      <c r="Q938" s="523"/>
      <c r="R938" s="329"/>
      <c r="S938" s="98"/>
      <c r="T938" s="98"/>
      <c r="U938" s="98"/>
      <c r="V938" s="98"/>
      <c r="W938" s="98"/>
      <c r="X938" s="98"/>
      <c r="Y938" s="98"/>
      <c r="AA938" s="98"/>
      <c r="AB938" s="98"/>
      <c r="AC938" s="98"/>
      <c r="AD938" s="98"/>
      <c r="AE938" s="98"/>
      <c r="AG938" s="98"/>
      <c r="AH938" s="98"/>
      <c r="AJ938" s="98"/>
      <c r="AK938" s="98"/>
      <c r="AL938" s="98"/>
      <c r="AM938" s="98"/>
      <c r="AN938" s="98"/>
      <c r="AP938" s="98"/>
      <c r="AQ938" s="98"/>
      <c r="AR938" s="98"/>
      <c r="AS938" s="98"/>
      <c r="AT938" s="98"/>
      <c r="AV938" s="98"/>
      <c r="AW938" s="98"/>
      <c r="AY938" s="98"/>
      <c r="AZ938" s="98"/>
      <c r="BB938" s="324"/>
      <c r="BC938" s="98"/>
      <c r="BD938" s="98"/>
      <c r="BE938" s="483"/>
      <c r="BF938" s="90">
        <f t="shared" si="1112"/>
        <v>0</v>
      </c>
    </row>
    <row r="939" spans="1:58" ht="30" customHeight="1" x14ac:dyDescent="0.2">
      <c r="A939" s="12"/>
      <c r="B939" s="3"/>
      <c r="C939" s="3"/>
      <c r="D939" s="8"/>
      <c r="E939" s="1" t="s">
        <v>73</v>
      </c>
      <c r="F939" s="3"/>
      <c r="G939" s="4"/>
      <c r="H939" s="5"/>
      <c r="I939" s="6"/>
      <c r="J939" s="7"/>
      <c r="K939" s="27"/>
      <c r="L939" s="142"/>
      <c r="M939" s="8"/>
      <c r="N939" s="40" t="s">
        <v>14</v>
      </c>
      <c r="O939" s="43">
        <v>15980000</v>
      </c>
      <c r="P939" s="99">
        <f t="shared" ref="P939:S941" si="1166">P940</f>
        <v>0</v>
      </c>
      <c r="Q939" s="50">
        <f t="shared" si="1166"/>
        <v>0</v>
      </c>
      <c r="R939" s="192">
        <f t="shared" si="1166"/>
        <v>0</v>
      </c>
      <c r="S939" s="99">
        <f t="shared" si="1166"/>
        <v>12600000</v>
      </c>
      <c r="T939" s="99"/>
      <c r="U939" s="99">
        <f t="shared" ref="U939:V941" si="1167">U940</f>
        <v>8000</v>
      </c>
      <c r="V939" s="99">
        <f t="shared" si="1167"/>
        <v>502000</v>
      </c>
      <c r="W939" s="99">
        <f>W1573+W940+W1263+W1319+W1517</f>
        <v>1003000</v>
      </c>
      <c r="X939" s="99">
        <f t="shared" si="1134"/>
        <v>1513000</v>
      </c>
      <c r="Y939" s="99">
        <f t="shared" si="1135"/>
        <v>12.007936507936508</v>
      </c>
      <c r="AA939" s="99">
        <f t="shared" ref="AA939:AB941" si="1168">AA940</f>
        <v>909000</v>
      </c>
      <c r="AB939" s="99">
        <f t="shared" si="1168"/>
        <v>909000</v>
      </c>
      <c r="AC939" s="99">
        <f>AC1573+AC940+AC1263+AC1319+AC1517</f>
        <v>909000</v>
      </c>
      <c r="AD939" s="99">
        <f t="shared" si="1137"/>
        <v>2727000</v>
      </c>
      <c r="AE939" s="99">
        <f t="shared" si="1138"/>
        <v>21.642857142857142</v>
      </c>
      <c r="AG939" s="99">
        <f t="shared" si="1139"/>
        <v>4240000</v>
      </c>
      <c r="AH939" s="99">
        <f t="shared" si="1140"/>
        <v>33.650793650793652</v>
      </c>
      <c r="AJ939" s="99">
        <f t="shared" ref="AJ939:AK941" si="1169">AJ940</f>
        <v>1010000</v>
      </c>
      <c r="AK939" s="99">
        <f t="shared" si="1169"/>
        <v>1010000</v>
      </c>
      <c r="AL939" s="99">
        <f>AL1573+AL940+AL1263+AL1319+AL1517</f>
        <v>1007000</v>
      </c>
      <c r="AM939" s="99">
        <f t="shared" si="1142"/>
        <v>3027000</v>
      </c>
      <c r="AN939" s="99">
        <f t="shared" si="1143"/>
        <v>24.023809523809526</v>
      </c>
      <c r="AP939" s="99">
        <f t="shared" ref="AP939:AQ941" si="1170">AP940</f>
        <v>2714000</v>
      </c>
      <c r="AQ939" s="99">
        <f t="shared" si="1170"/>
        <v>1364000</v>
      </c>
      <c r="AR939" s="99">
        <f>AR1573+AR940+AR1263+AR1319+AR1517</f>
        <v>1255000</v>
      </c>
      <c r="AS939" s="99">
        <f t="shared" si="1145"/>
        <v>5333000</v>
      </c>
      <c r="AT939" s="99">
        <f t="shared" si="1146"/>
        <v>42.325396825396822</v>
      </c>
      <c r="AV939" s="99">
        <f t="shared" si="1147"/>
        <v>8360000</v>
      </c>
      <c r="AW939" s="99">
        <f t="shared" si="1148"/>
        <v>66.349206349206355</v>
      </c>
      <c r="AY939" s="99">
        <f t="shared" si="1149"/>
        <v>12600000</v>
      </c>
      <c r="AZ939" s="99">
        <f t="shared" si="1150"/>
        <v>100</v>
      </c>
      <c r="BB939" s="43">
        <f t="shared" si="1151"/>
        <v>0</v>
      </c>
      <c r="BC939" s="99">
        <f t="shared" si="1152"/>
        <v>0</v>
      </c>
      <c r="BD939" s="99">
        <f t="shared" si="1153"/>
        <v>12600000</v>
      </c>
      <c r="BE939" s="483"/>
      <c r="BF939" s="90">
        <f t="shared" si="1112"/>
        <v>0</v>
      </c>
    </row>
    <row r="940" spans="1:58" ht="30" customHeight="1" x14ac:dyDescent="0.2">
      <c r="A940" s="12"/>
      <c r="B940" s="3"/>
      <c r="C940" s="3"/>
      <c r="D940" s="8"/>
      <c r="E940" s="7"/>
      <c r="F940" s="17">
        <v>4</v>
      </c>
      <c r="G940" s="4"/>
      <c r="H940" s="5"/>
      <c r="I940" s="6"/>
      <c r="J940" s="7"/>
      <c r="K940" s="27"/>
      <c r="L940" s="142"/>
      <c r="M940" s="8"/>
      <c r="N940" s="31" t="s">
        <v>41</v>
      </c>
      <c r="O940" s="44">
        <v>15980000</v>
      </c>
      <c r="P940" s="97">
        <f t="shared" si="1166"/>
        <v>0</v>
      </c>
      <c r="Q940" s="193">
        <f t="shared" si="1166"/>
        <v>0</v>
      </c>
      <c r="R940" s="194">
        <f t="shared" si="1166"/>
        <v>0</v>
      </c>
      <c r="S940" s="97">
        <f t="shared" si="1166"/>
        <v>12600000</v>
      </c>
      <c r="T940" s="97"/>
      <c r="U940" s="97">
        <f t="shared" si="1167"/>
        <v>8000</v>
      </c>
      <c r="V940" s="97">
        <f t="shared" si="1167"/>
        <v>502000</v>
      </c>
      <c r="W940" s="97">
        <f>W1574+W941+W1264+W1320+W1518</f>
        <v>1003000</v>
      </c>
      <c r="X940" s="97">
        <f t="shared" si="1134"/>
        <v>1513000</v>
      </c>
      <c r="Y940" s="97">
        <f t="shared" si="1135"/>
        <v>12.007936507936508</v>
      </c>
      <c r="AA940" s="97">
        <f t="shared" si="1168"/>
        <v>909000</v>
      </c>
      <c r="AB940" s="97">
        <f t="shared" si="1168"/>
        <v>909000</v>
      </c>
      <c r="AC940" s="97">
        <f>AC1574+AC941+AC1264+AC1320+AC1518</f>
        <v>909000</v>
      </c>
      <c r="AD940" s="97">
        <f t="shared" si="1137"/>
        <v>2727000</v>
      </c>
      <c r="AE940" s="97">
        <f t="shared" si="1138"/>
        <v>21.642857142857142</v>
      </c>
      <c r="AG940" s="97">
        <f t="shared" si="1139"/>
        <v>4240000</v>
      </c>
      <c r="AH940" s="97">
        <f t="shared" si="1140"/>
        <v>33.650793650793652</v>
      </c>
      <c r="AJ940" s="97">
        <f t="shared" si="1169"/>
        <v>1010000</v>
      </c>
      <c r="AK940" s="97">
        <f t="shared" si="1169"/>
        <v>1010000</v>
      </c>
      <c r="AL940" s="97">
        <f>AL1574+AL941+AL1264+AL1320+AL1518</f>
        <v>1007000</v>
      </c>
      <c r="AM940" s="97">
        <f t="shared" si="1142"/>
        <v>3027000</v>
      </c>
      <c r="AN940" s="97">
        <f t="shared" si="1143"/>
        <v>24.023809523809526</v>
      </c>
      <c r="AP940" s="97">
        <f t="shared" si="1170"/>
        <v>2714000</v>
      </c>
      <c r="AQ940" s="97">
        <f t="shared" si="1170"/>
        <v>1364000</v>
      </c>
      <c r="AR940" s="97">
        <f>AR1574+AR941+AR1264+AR1320+AR1518</f>
        <v>1255000</v>
      </c>
      <c r="AS940" s="97">
        <f t="shared" si="1145"/>
        <v>5333000</v>
      </c>
      <c r="AT940" s="97">
        <f t="shared" si="1146"/>
        <v>42.325396825396822</v>
      </c>
      <c r="AV940" s="97">
        <f t="shared" si="1147"/>
        <v>8360000</v>
      </c>
      <c r="AW940" s="97">
        <f t="shared" si="1148"/>
        <v>66.349206349206355</v>
      </c>
      <c r="AY940" s="97">
        <f t="shared" si="1149"/>
        <v>12600000</v>
      </c>
      <c r="AZ940" s="97">
        <f t="shared" si="1150"/>
        <v>100</v>
      </c>
      <c r="BB940" s="44">
        <f t="shared" si="1151"/>
        <v>0</v>
      </c>
      <c r="BC940" s="97">
        <f t="shared" si="1152"/>
        <v>0</v>
      </c>
      <c r="BD940" s="97">
        <f t="shared" si="1153"/>
        <v>12600000</v>
      </c>
      <c r="BE940" s="483"/>
      <c r="BF940" s="90">
        <f t="shared" si="1112"/>
        <v>0</v>
      </c>
    </row>
    <row r="941" spans="1:58" ht="30" customHeight="1" x14ac:dyDescent="0.2">
      <c r="A941" s="12"/>
      <c r="B941" s="3"/>
      <c r="C941" s="3"/>
      <c r="D941" s="8"/>
      <c r="E941" s="7"/>
      <c r="F941" s="3"/>
      <c r="G941" s="21">
        <v>1</v>
      </c>
      <c r="H941" s="22"/>
      <c r="I941" s="6"/>
      <c r="J941" s="7"/>
      <c r="K941" s="27"/>
      <c r="L941" s="142"/>
      <c r="M941" s="8"/>
      <c r="N941" s="31" t="s">
        <v>112</v>
      </c>
      <c r="O941" s="44">
        <v>15980000</v>
      </c>
      <c r="P941" s="97">
        <f t="shared" si="1166"/>
        <v>0</v>
      </c>
      <c r="Q941" s="193">
        <f t="shared" si="1166"/>
        <v>0</v>
      </c>
      <c r="R941" s="194">
        <f t="shared" si="1166"/>
        <v>0</v>
      </c>
      <c r="S941" s="97">
        <f t="shared" si="1166"/>
        <v>12600000</v>
      </c>
      <c r="T941" s="97"/>
      <c r="U941" s="97">
        <f t="shared" si="1167"/>
        <v>8000</v>
      </c>
      <c r="V941" s="97">
        <f t="shared" si="1167"/>
        <v>502000</v>
      </c>
      <c r="W941" s="97">
        <f>W1575+W942+W1265+W1321+W1519</f>
        <v>1003000</v>
      </c>
      <c r="X941" s="97">
        <f t="shared" si="1134"/>
        <v>1513000</v>
      </c>
      <c r="Y941" s="97">
        <f t="shared" si="1135"/>
        <v>12.007936507936508</v>
      </c>
      <c r="AA941" s="97">
        <f t="shared" si="1168"/>
        <v>909000</v>
      </c>
      <c r="AB941" s="97">
        <f t="shared" si="1168"/>
        <v>909000</v>
      </c>
      <c r="AC941" s="97">
        <f>AC1575+AC942+AC1265+AC1321+AC1519</f>
        <v>909000</v>
      </c>
      <c r="AD941" s="97">
        <f t="shared" si="1137"/>
        <v>2727000</v>
      </c>
      <c r="AE941" s="97">
        <f t="shared" si="1138"/>
        <v>21.642857142857142</v>
      </c>
      <c r="AG941" s="97">
        <f t="shared" si="1139"/>
        <v>4240000</v>
      </c>
      <c r="AH941" s="97">
        <f t="shared" si="1140"/>
        <v>33.650793650793652</v>
      </c>
      <c r="AJ941" s="97">
        <f t="shared" si="1169"/>
        <v>1010000</v>
      </c>
      <c r="AK941" s="97">
        <f t="shared" si="1169"/>
        <v>1010000</v>
      </c>
      <c r="AL941" s="97">
        <f>AL1575+AL942+AL1265+AL1321+AL1519</f>
        <v>1007000</v>
      </c>
      <c r="AM941" s="97">
        <f t="shared" si="1142"/>
        <v>3027000</v>
      </c>
      <c r="AN941" s="97">
        <f t="shared" si="1143"/>
        <v>24.023809523809526</v>
      </c>
      <c r="AP941" s="97">
        <f t="shared" si="1170"/>
        <v>2714000</v>
      </c>
      <c r="AQ941" s="97">
        <f t="shared" si="1170"/>
        <v>1364000</v>
      </c>
      <c r="AR941" s="97">
        <f>AR1575+AR942+AR1265+AR1321+AR1519</f>
        <v>1255000</v>
      </c>
      <c r="AS941" s="97">
        <f t="shared" si="1145"/>
        <v>5333000</v>
      </c>
      <c r="AT941" s="97">
        <f t="shared" si="1146"/>
        <v>42.325396825396822</v>
      </c>
      <c r="AV941" s="97">
        <f t="shared" si="1147"/>
        <v>8360000</v>
      </c>
      <c r="AW941" s="97">
        <f t="shared" si="1148"/>
        <v>66.349206349206355</v>
      </c>
      <c r="AY941" s="97">
        <f t="shared" si="1149"/>
        <v>12600000</v>
      </c>
      <c r="AZ941" s="97">
        <f t="shared" si="1150"/>
        <v>100</v>
      </c>
      <c r="BB941" s="44">
        <f t="shared" si="1151"/>
        <v>0</v>
      </c>
      <c r="BC941" s="97">
        <f t="shared" si="1152"/>
        <v>0</v>
      </c>
      <c r="BD941" s="97">
        <f t="shared" si="1153"/>
        <v>12600000</v>
      </c>
      <c r="BE941" s="483"/>
      <c r="BF941" s="90">
        <f t="shared" si="1112"/>
        <v>0</v>
      </c>
    </row>
    <row r="942" spans="1:58" ht="30" customHeight="1" x14ac:dyDescent="0.2">
      <c r="A942" s="12"/>
      <c r="B942" s="3"/>
      <c r="C942" s="3"/>
      <c r="D942" s="8"/>
      <c r="E942" s="7"/>
      <c r="F942" s="3"/>
      <c r="G942" s="21"/>
      <c r="H942" s="92" t="s">
        <v>97</v>
      </c>
      <c r="I942" s="6"/>
      <c r="J942" s="7"/>
      <c r="K942" s="27"/>
      <c r="L942" s="142"/>
      <c r="M942" s="8"/>
      <c r="N942" s="31" t="s">
        <v>112</v>
      </c>
      <c r="O942" s="44">
        <v>15980000</v>
      </c>
      <c r="P942" s="97">
        <f t="shared" ref="P942:S942" si="1171">P943</f>
        <v>0</v>
      </c>
      <c r="Q942" s="193">
        <f t="shared" si="1171"/>
        <v>0</v>
      </c>
      <c r="R942" s="194">
        <f t="shared" si="1171"/>
        <v>0</v>
      </c>
      <c r="S942" s="97">
        <f t="shared" si="1171"/>
        <v>12600000</v>
      </c>
      <c r="T942" s="97"/>
      <c r="U942" s="97">
        <f>U943</f>
        <v>8000</v>
      </c>
      <c r="V942" s="97">
        <f>V943</f>
        <v>502000</v>
      </c>
      <c r="W942" s="97">
        <f>W1576+W943+W1266+W1322+W1520</f>
        <v>1003000</v>
      </c>
      <c r="X942" s="97">
        <f t="shared" si="1134"/>
        <v>1513000</v>
      </c>
      <c r="Y942" s="97">
        <f t="shared" si="1135"/>
        <v>12.007936507936508</v>
      </c>
      <c r="AA942" s="97">
        <f>AA943</f>
        <v>909000</v>
      </c>
      <c r="AB942" s="97">
        <f>AB943</f>
        <v>909000</v>
      </c>
      <c r="AC942" s="97">
        <f>AC1576+AC943+AC1266+AC1322+AC1520</f>
        <v>909000</v>
      </c>
      <c r="AD942" s="97">
        <f t="shared" si="1137"/>
        <v>2727000</v>
      </c>
      <c r="AE942" s="97">
        <f t="shared" si="1138"/>
        <v>21.642857142857142</v>
      </c>
      <c r="AG942" s="97">
        <f t="shared" si="1139"/>
        <v>4240000</v>
      </c>
      <c r="AH942" s="97">
        <f t="shared" si="1140"/>
        <v>33.650793650793652</v>
      </c>
      <c r="AJ942" s="97">
        <f>AJ943</f>
        <v>1010000</v>
      </c>
      <c r="AK942" s="97">
        <f>AK943</f>
        <v>1010000</v>
      </c>
      <c r="AL942" s="97">
        <f>AL1576+AL943+AL1266+AL1322+AL1520</f>
        <v>1007000</v>
      </c>
      <c r="AM942" s="97">
        <f t="shared" si="1142"/>
        <v>3027000</v>
      </c>
      <c r="AN942" s="97">
        <f t="shared" si="1143"/>
        <v>24.023809523809526</v>
      </c>
      <c r="AP942" s="97">
        <f>AP943</f>
        <v>2714000</v>
      </c>
      <c r="AQ942" s="97">
        <f>AQ943</f>
        <v>1364000</v>
      </c>
      <c r="AR942" s="97">
        <f>AR1576+AR943+AR1266+AR1322+AR1520</f>
        <v>1255000</v>
      </c>
      <c r="AS942" s="97">
        <f t="shared" si="1145"/>
        <v>5333000</v>
      </c>
      <c r="AT942" s="97">
        <f t="shared" si="1146"/>
        <v>42.325396825396822</v>
      </c>
      <c r="AV942" s="97">
        <f t="shared" si="1147"/>
        <v>8360000</v>
      </c>
      <c r="AW942" s="97">
        <f t="shared" si="1148"/>
        <v>66.349206349206355</v>
      </c>
      <c r="AY942" s="97">
        <f t="shared" si="1149"/>
        <v>12600000</v>
      </c>
      <c r="AZ942" s="97">
        <f t="shared" si="1150"/>
        <v>100</v>
      </c>
      <c r="BB942" s="44">
        <f t="shared" si="1151"/>
        <v>0</v>
      </c>
      <c r="BC942" s="97">
        <f t="shared" si="1152"/>
        <v>0</v>
      </c>
      <c r="BD942" s="97">
        <f t="shared" si="1153"/>
        <v>12600000</v>
      </c>
      <c r="BE942" s="483"/>
      <c r="BF942" s="90">
        <f t="shared" si="1112"/>
        <v>0</v>
      </c>
    </row>
    <row r="943" spans="1:58" ht="30" customHeight="1" x14ac:dyDescent="0.2">
      <c r="A943" s="12"/>
      <c r="B943" s="3"/>
      <c r="C943" s="3"/>
      <c r="D943" s="8"/>
      <c r="E943" s="7"/>
      <c r="F943" s="3"/>
      <c r="G943" s="4"/>
      <c r="H943" s="5"/>
      <c r="I943" s="23">
        <v>2</v>
      </c>
      <c r="J943" s="7"/>
      <c r="K943" s="27"/>
      <c r="L943" s="142"/>
      <c r="M943" s="8"/>
      <c r="N943" s="30" t="s">
        <v>126</v>
      </c>
      <c r="O943" s="46">
        <v>15980000</v>
      </c>
      <c r="P943" s="46">
        <f>P946</f>
        <v>0</v>
      </c>
      <c r="Q943" s="46">
        <f>Q946</f>
        <v>0</v>
      </c>
      <c r="R943" s="46">
        <f>R946</f>
        <v>0</v>
      </c>
      <c r="S943" s="46">
        <f>S946+S944</f>
        <v>12600000</v>
      </c>
      <c r="T943" s="46"/>
      <c r="U943" s="46">
        <f>U946+U944</f>
        <v>8000</v>
      </c>
      <c r="V943" s="46">
        <f t="shared" ref="V943:W943" si="1172">V946+V944</f>
        <v>502000</v>
      </c>
      <c r="W943" s="46">
        <f t="shared" si="1172"/>
        <v>1003000</v>
      </c>
      <c r="X943" s="46">
        <f t="shared" si="1134"/>
        <v>1513000</v>
      </c>
      <c r="Y943" s="46">
        <f t="shared" si="1135"/>
        <v>12.007936507936508</v>
      </c>
      <c r="AA943" s="46">
        <f>AA946+AA944</f>
        <v>909000</v>
      </c>
      <c r="AB943" s="46">
        <f t="shared" ref="AB943:AC943" si="1173">AB946+AB944</f>
        <v>909000</v>
      </c>
      <c r="AC943" s="46">
        <f t="shared" si="1173"/>
        <v>909000</v>
      </c>
      <c r="AD943" s="46">
        <f t="shared" si="1137"/>
        <v>2727000</v>
      </c>
      <c r="AE943" s="46">
        <f t="shared" si="1138"/>
        <v>21.642857142857142</v>
      </c>
      <c r="AG943" s="46">
        <f t="shared" si="1139"/>
        <v>4240000</v>
      </c>
      <c r="AH943" s="46">
        <f t="shared" si="1140"/>
        <v>33.650793650793652</v>
      </c>
      <c r="AJ943" s="46">
        <f>AJ946+AJ944</f>
        <v>1010000</v>
      </c>
      <c r="AK943" s="46">
        <f t="shared" ref="AK943:AL943" si="1174">AK946+AK944</f>
        <v>1010000</v>
      </c>
      <c r="AL943" s="46">
        <f t="shared" si="1174"/>
        <v>1007000</v>
      </c>
      <c r="AM943" s="46">
        <f t="shared" si="1142"/>
        <v>3027000</v>
      </c>
      <c r="AN943" s="46">
        <f t="shared" si="1143"/>
        <v>24.023809523809526</v>
      </c>
      <c r="AP943" s="46">
        <f>AP946+AP944</f>
        <v>2714000</v>
      </c>
      <c r="AQ943" s="46">
        <f t="shared" ref="AQ943:AR943" si="1175">AQ946+AQ944</f>
        <v>1364000</v>
      </c>
      <c r="AR943" s="46">
        <f t="shared" si="1175"/>
        <v>1255000</v>
      </c>
      <c r="AS943" s="46">
        <f t="shared" si="1145"/>
        <v>5333000</v>
      </c>
      <c r="AT943" s="46">
        <f t="shared" si="1146"/>
        <v>42.325396825396822</v>
      </c>
      <c r="AV943" s="46">
        <f t="shared" si="1147"/>
        <v>8360000</v>
      </c>
      <c r="AW943" s="46">
        <f t="shared" si="1148"/>
        <v>66.349206349206355</v>
      </c>
      <c r="AY943" s="46">
        <f t="shared" si="1149"/>
        <v>12600000</v>
      </c>
      <c r="AZ943" s="46">
        <f t="shared" si="1150"/>
        <v>100</v>
      </c>
      <c r="BB943" s="46">
        <f t="shared" si="1151"/>
        <v>0</v>
      </c>
      <c r="BC943" s="46">
        <f t="shared" si="1152"/>
        <v>0</v>
      </c>
      <c r="BD943" s="46">
        <f t="shared" si="1153"/>
        <v>12600000</v>
      </c>
      <c r="BE943" s="483"/>
      <c r="BF943" s="90">
        <f t="shared" si="1112"/>
        <v>0</v>
      </c>
    </row>
    <row r="944" spans="1:58" ht="30" customHeight="1" x14ac:dyDescent="0.2">
      <c r="A944" s="334"/>
      <c r="B944" s="335"/>
      <c r="C944" s="335"/>
      <c r="D944" s="342"/>
      <c r="E944" s="336"/>
      <c r="F944" s="335"/>
      <c r="G944" s="337"/>
      <c r="H944" s="338"/>
      <c r="I944" s="524"/>
      <c r="J944" s="526" t="s">
        <v>69</v>
      </c>
      <c r="K944" s="340" t="s">
        <v>239</v>
      </c>
      <c r="L944" s="341"/>
      <c r="M944" s="342"/>
      <c r="N944" s="516" t="s">
        <v>16</v>
      </c>
      <c r="O944" s="46"/>
      <c r="P944" s="297"/>
      <c r="Q944" s="297"/>
      <c r="R944" s="297"/>
      <c r="S944" s="97">
        <f t="shared" ref="S944:W944" si="1176">S945</f>
        <v>100000</v>
      </c>
      <c r="T944" s="97"/>
      <c r="U944" s="97">
        <f t="shared" si="1176"/>
        <v>8000</v>
      </c>
      <c r="V944" s="97">
        <f t="shared" si="1176"/>
        <v>2000</v>
      </c>
      <c r="W944" s="97">
        <f t="shared" si="1176"/>
        <v>3000</v>
      </c>
      <c r="X944" s="97">
        <f t="shared" si="1134"/>
        <v>13000</v>
      </c>
      <c r="Y944" s="97">
        <f t="shared" si="1135"/>
        <v>13</v>
      </c>
      <c r="AA944" s="97">
        <f t="shared" ref="AA944:AC944" si="1177">AA945</f>
        <v>9000</v>
      </c>
      <c r="AB944" s="97">
        <f t="shared" si="1177"/>
        <v>9000</v>
      </c>
      <c r="AC944" s="97">
        <f t="shared" si="1177"/>
        <v>9000</v>
      </c>
      <c r="AD944" s="97">
        <f t="shared" si="1137"/>
        <v>27000</v>
      </c>
      <c r="AE944" s="97">
        <f t="shared" si="1138"/>
        <v>27</v>
      </c>
      <c r="AG944" s="97">
        <f t="shared" si="1139"/>
        <v>40000</v>
      </c>
      <c r="AH944" s="97">
        <f t="shared" si="1140"/>
        <v>40</v>
      </c>
      <c r="AJ944" s="97">
        <f t="shared" ref="AJ944:AL944" si="1178">AJ945</f>
        <v>10000</v>
      </c>
      <c r="AK944" s="97">
        <f t="shared" si="1178"/>
        <v>10000</v>
      </c>
      <c r="AL944" s="97">
        <f t="shared" si="1178"/>
        <v>7000</v>
      </c>
      <c r="AM944" s="97">
        <f t="shared" si="1142"/>
        <v>27000</v>
      </c>
      <c r="AN944" s="97">
        <f t="shared" si="1143"/>
        <v>27</v>
      </c>
      <c r="AP944" s="97">
        <f t="shared" ref="AP944:AR944" si="1179">AP945</f>
        <v>14000</v>
      </c>
      <c r="AQ944" s="97">
        <f t="shared" si="1179"/>
        <v>14000</v>
      </c>
      <c r="AR944" s="97">
        <f t="shared" si="1179"/>
        <v>5000</v>
      </c>
      <c r="AS944" s="97">
        <f t="shared" si="1145"/>
        <v>33000</v>
      </c>
      <c r="AT944" s="97">
        <f t="shared" si="1146"/>
        <v>33</v>
      </c>
      <c r="AV944" s="97">
        <f t="shared" si="1147"/>
        <v>60000</v>
      </c>
      <c r="AW944" s="97">
        <f t="shared" si="1148"/>
        <v>60</v>
      </c>
      <c r="AY944" s="97">
        <f t="shared" si="1149"/>
        <v>100000</v>
      </c>
      <c r="AZ944" s="97">
        <f t="shared" si="1150"/>
        <v>100</v>
      </c>
      <c r="BB944" s="44">
        <f t="shared" ref="BB944" si="1180">S944-AY944</f>
        <v>0</v>
      </c>
      <c r="BC944" s="97">
        <f t="shared" ref="BC944" si="1181">BB944/(S944/100)</f>
        <v>0</v>
      </c>
      <c r="BD944" s="97">
        <f t="shared" ref="BD944" si="1182">S944-BB944</f>
        <v>100000</v>
      </c>
      <c r="BE944" s="483"/>
      <c r="BF944" s="90">
        <f t="shared" si="1112"/>
        <v>0</v>
      </c>
    </row>
    <row r="945" spans="1:58" ht="30" customHeight="1" x14ac:dyDescent="0.2">
      <c r="A945" s="334"/>
      <c r="B945" s="335"/>
      <c r="C945" s="335"/>
      <c r="D945" s="342"/>
      <c r="E945" s="336"/>
      <c r="F945" s="335"/>
      <c r="G945" s="337"/>
      <c r="H945" s="338"/>
      <c r="I945" s="524"/>
      <c r="J945" s="336" t="s">
        <v>239</v>
      </c>
      <c r="K945" s="527" t="s">
        <v>236</v>
      </c>
      <c r="L945" s="341"/>
      <c r="M945" s="342"/>
      <c r="N945" s="348" t="s">
        <v>3</v>
      </c>
      <c r="O945" s="46"/>
      <c r="P945" s="297"/>
      <c r="Q945" s="297"/>
      <c r="R945" s="297"/>
      <c r="S945" s="98">
        <v>100000</v>
      </c>
      <c r="T945" s="98"/>
      <c r="U945" s="98">
        <v>8000</v>
      </c>
      <c r="V945" s="98">
        <v>2000</v>
      </c>
      <c r="W945" s="98">
        <v>3000</v>
      </c>
      <c r="X945" s="98">
        <f t="shared" si="1134"/>
        <v>13000</v>
      </c>
      <c r="Y945" s="98">
        <f t="shared" si="1135"/>
        <v>13</v>
      </c>
      <c r="AA945" s="98">
        <v>9000</v>
      </c>
      <c r="AB945" s="98">
        <v>9000</v>
      </c>
      <c r="AC945" s="98">
        <v>9000</v>
      </c>
      <c r="AD945" s="98">
        <f t="shared" si="1137"/>
        <v>27000</v>
      </c>
      <c r="AE945" s="98">
        <f t="shared" si="1138"/>
        <v>27</v>
      </c>
      <c r="AG945" s="98">
        <f t="shared" si="1139"/>
        <v>40000</v>
      </c>
      <c r="AH945" s="98">
        <f t="shared" si="1140"/>
        <v>40</v>
      </c>
      <c r="AJ945" s="98">
        <v>10000</v>
      </c>
      <c r="AK945" s="98">
        <v>10000</v>
      </c>
      <c r="AL945" s="98">
        <v>7000</v>
      </c>
      <c r="AM945" s="98">
        <f t="shared" si="1142"/>
        <v>27000</v>
      </c>
      <c r="AN945" s="98">
        <f t="shared" si="1143"/>
        <v>27</v>
      </c>
      <c r="AP945" s="98">
        <v>14000</v>
      </c>
      <c r="AQ945" s="98">
        <v>14000</v>
      </c>
      <c r="AR945" s="98">
        <v>5000</v>
      </c>
      <c r="AS945" s="98">
        <f t="shared" si="1145"/>
        <v>33000</v>
      </c>
      <c r="AT945" s="98">
        <f t="shared" si="1146"/>
        <v>33</v>
      </c>
      <c r="AV945" s="98">
        <f t="shared" si="1147"/>
        <v>60000</v>
      </c>
      <c r="AW945" s="98">
        <f t="shared" si="1148"/>
        <v>60</v>
      </c>
      <c r="AY945" s="98">
        <f t="shared" si="1149"/>
        <v>100000</v>
      </c>
      <c r="AZ945" s="98">
        <f t="shared" si="1150"/>
        <v>100</v>
      </c>
      <c r="BB945" s="98">
        <f>S945-AY945</f>
        <v>0</v>
      </c>
      <c r="BC945" s="98">
        <f>BB945/(S945/100)</f>
        <v>0</v>
      </c>
      <c r="BD945" s="98">
        <f>S945-BB945</f>
        <v>100000</v>
      </c>
      <c r="BE945" s="483"/>
      <c r="BF945" s="90">
        <f t="shared" si="1112"/>
        <v>0</v>
      </c>
    </row>
    <row r="946" spans="1:58" ht="30" customHeight="1" x14ac:dyDescent="0.2">
      <c r="A946" s="12"/>
      <c r="B946" s="3"/>
      <c r="C946" s="3"/>
      <c r="D946" s="8"/>
      <c r="E946" s="7"/>
      <c r="F946" s="3"/>
      <c r="G946" s="4"/>
      <c r="H946" s="5"/>
      <c r="I946" s="6"/>
      <c r="J946" s="24" t="s">
        <v>76</v>
      </c>
      <c r="K946" s="27"/>
      <c r="L946" s="142"/>
      <c r="M946" s="8"/>
      <c r="N946" s="31" t="s">
        <v>20</v>
      </c>
      <c r="O946" s="44">
        <v>15980000</v>
      </c>
      <c r="P946" s="97">
        <f>P947+P948</f>
        <v>0</v>
      </c>
      <c r="Q946" s="97">
        <f t="shared" ref="Q946:W946" si="1183">Q947+Q948</f>
        <v>0</v>
      </c>
      <c r="R946" s="97">
        <f t="shared" si="1183"/>
        <v>0</v>
      </c>
      <c r="S946" s="97">
        <f>S947+S948</f>
        <v>12500000</v>
      </c>
      <c r="T946" s="97"/>
      <c r="U946" s="97">
        <f t="shared" si="1183"/>
        <v>0</v>
      </c>
      <c r="V946" s="97">
        <f t="shared" si="1183"/>
        <v>500000</v>
      </c>
      <c r="W946" s="97">
        <f t="shared" si="1183"/>
        <v>1000000</v>
      </c>
      <c r="X946" s="97">
        <f t="shared" si="1134"/>
        <v>1500000</v>
      </c>
      <c r="Y946" s="97">
        <f t="shared" si="1135"/>
        <v>12</v>
      </c>
      <c r="AA946" s="97">
        <f>AA947+AA948</f>
        <v>900000</v>
      </c>
      <c r="AB946" s="97">
        <f>AB947+AB948</f>
        <v>900000</v>
      </c>
      <c r="AC946" s="97">
        <f>AC947+AC948</f>
        <v>900000</v>
      </c>
      <c r="AD946" s="97">
        <f t="shared" si="1137"/>
        <v>2700000</v>
      </c>
      <c r="AE946" s="97">
        <f t="shared" si="1138"/>
        <v>21.6</v>
      </c>
      <c r="AG946" s="97">
        <f t="shared" si="1139"/>
        <v>4200000</v>
      </c>
      <c r="AH946" s="97">
        <f t="shared" si="1140"/>
        <v>33.6</v>
      </c>
      <c r="AJ946" s="97">
        <f>AJ947+AJ948</f>
        <v>1000000</v>
      </c>
      <c r="AK946" s="97">
        <f>AK947+AK948</f>
        <v>1000000</v>
      </c>
      <c r="AL946" s="97">
        <f>AL947+AL948</f>
        <v>1000000</v>
      </c>
      <c r="AM946" s="97">
        <f t="shared" si="1142"/>
        <v>3000000</v>
      </c>
      <c r="AN946" s="97">
        <f t="shared" si="1143"/>
        <v>24</v>
      </c>
      <c r="AP946" s="97">
        <f>AP947+AP948</f>
        <v>2700000</v>
      </c>
      <c r="AQ946" s="97">
        <f>AQ947+AQ948</f>
        <v>1350000</v>
      </c>
      <c r="AR946" s="97">
        <f>AR947+AR948</f>
        <v>1250000</v>
      </c>
      <c r="AS946" s="97">
        <f t="shared" si="1145"/>
        <v>5300000</v>
      </c>
      <c r="AT946" s="97">
        <f t="shared" si="1146"/>
        <v>42.4</v>
      </c>
      <c r="AV946" s="97">
        <f t="shared" si="1147"/>
        <v>8300000</v>
      </c>
      <c r="AW946" s="97">
        <f t="shared" si="1148"/>
        <v>66.400000000000006</v>
      </c>
      <c r="AY946" s="97">
        <f t="shared" si="1149"/>
        <v>12500000</v>
      </c>
      <c r="AZ946" s="97">
        <f t="shared" si="1150"/>
        <v>100</v>
      </c>
      <c r="BB946" s="44">
        <f>S946-AY946</f>
        <v>0</v>
      </c>
      <c r="BC946" s="97">
        <f>BB946/(S946/100)</f>
        <v>0</v>
      </c>
      <c r="BD946" s="97">
        <f>S946-BB946</f>
        <v>12500000</v>
      </c>
      <c r="BE946" s="483"/>
      <c r="BF946" s="90">
        <f t="shared" si="1112"/>
        <v>0</v>
      </c>
    </row>
    <row r="947" spans="1:58" ht="30" customHeight="1" x14ac:dyDescent="0.2">
      <c r="A947" s="12"/>
      <c r="B947" s="3"/>
      <c r="C947" s="3"/>
      <c r="D947" s="8"/>
      <c r="E947" s="7"/>
      <c r="F947" s="3"/>
      <c r="G947" s="4"/>
      <c r="H947" s="5"/>
      <c r="I947" s="6"/>
      <c r="J947" s="7"/>
      <c r="K947" s="59">
        <v>5</v>
      </c>
      <c r="L947" s="142"/>
      <c r="M947" s="8"/>
      <c r="N947" s="41" t="s">
        <v>49</v>
      </c>
      <c r="O947" s="45">
        <v>14480000</v>
      </c>
      <c r="P947" s="98"/>
      <c r="Q947" s="98"/>
      <c r="R947" s="98"/>
      <c r="S947" s="98">
        <v>5500000</v>
      </c>
      <c r="T947" s="98"/>
      <c r="U947" s="98">
        <v>0</v>
      </c>
      <c r="V947" s="98">
        <v>0</v>
      </c>
      <c r="W947" s="98">
        <v>500000</v>
      </c>
      <c r="X947" s="98">
        <f t="shared" si="1134"/>
        <v>500000</v>
      </c>
      <c r="Y947" s="98">
        <f t="shared" si="1135"/>
        <v>9.0909090909090917</v>
      </c>
      <c r="AA947" s="98">
        <v>400000</v>
      </c>
      <c r="AB947" s="98">
        <v>400000</v>
      </c>
      <c r="AC947" s="98">
        <v>400000</v>
      </c>
      <c r="AD947" s="98">
        <f t="shared" si="1137"/>
        <v>1200000</v>
      </c>
      <c r="AE947" s="98">
        <f t="shared" si="1138"/>
        <v>21.818181818181817</v>
      </c>
      <c r="AG947" s="98">
        <f t="shared" si="1139"/>
        <v>1700000</v>
      </c>
      <c r="AH947" s="98">
        <f t="shared" si="1140"/>
        <v>30.90909090909091</v>
      </c>
      <c r="AJ947" s="98">
        <v>400000</v>
      </c>
      <c r="AK947" s="98">
        <v>400000</v>
      </c>
      <c r="AL947" s="98">
        <v>400000</v>
      </c>
      <c r="AM947" s="98">
        <f t="shared" si="1142"/>
        <v>1200000</v>
      </c>
      <c r="AN947" s="98">
        <f t="shared" si="1143"/>
        <v>21.818181818181817</v>
      </c>
      <c r="AP947" s="98">
        <v>1500000</v>
      </c>
      <c r="AQ947" s="98">
        <v>550000</v>
      </c>
      <c r="AR947" s="98">
        <v>550000</v>
      </c>
      <c r="AS947" s="98">
        <f t="shared" si="1145"/>
        <v>2600000</v>
      </c>
      <c r="AT947" s="98">
        <f t="shared" si="1146"/>
        <v>47.272727272727273</v>
      </c>
      <c r="AV947" s="98">
        <f t="shared" si="1147"/>
        <v>3800000</v>
      </c>
      <c r="AW947" s="98">
        <f t="shared" si="1148"/>
        <v>69.090909090909093</v>
      </c>
      <c r="AY947" s="98">
        <f t="shared" si="1149"/>
        <v>5500000</v>
      </c>
      <c r="AZ947" s="98">
        <f t="shared" si="1150"/>
        <v>100</v>
      </c>
      <c r="BB947" s="98">
        <f>S947-AY947</f>
        <v>0</v>
      </c>
      <c r="BC947" s="98">
        <f>BB947/(S947/100)</f>
        <v>0</v>
      </c>
      <c r="BD947" s="98">
        <f>S947-BB947</f>
        <v>5500000</v>
      </c>
      <c r="BE947" s="483"/>
      <c r="BF947" s="90">
        <f t="shared" si="1112"/>
        <v>0</v>
      </c>
    </row>
    <row r="948" spans="1:58" ht="30" customHeight="1" x14ac:dyDescent="0.2">
      <c r="A948" s="12"/>
      <c r="B948" s="3"/>
      <c r="C948" s="3"/>
      <c r="D948" s="8"/>
      <c r="E948" s="7"/>
      <c r="F948" s="3"/>
      <c r="G948" s="4"/>
      <c r="H948" s="5"/>
      <c r="I948" s="6"/>
      <c r="J948" s="7"/>
      <c r="K948" s="59">
        <v>7</v>
      </c>
      <c r="L948" s="142"/>
      <c r="M948" s="8"/>
      <c r="N948" s="41" t="s">
        <v>50</v>
      </c>
      <c r="O948" s="45">
        <v>1500000</v>
      </c>
      <c r="P948" s="98"/>
      <c r="Q948" s="98"/>
      <c r="R948" s="98"/>
      <c r="S948" s="98">
        <v>7000000</v>
      </c>
      <c r="T948" s="98"/>
      <c r="U948" s="98">
        <v>0</v>
      </c>
      <c r="V948" s="98">
        <v>500000</v>
      </c>
      <c r="W948" s="98">
        <v>500000</v>
      </c>
      <c r="X948" s="98">
        <f t="shared" si="1134"/>
        <v>1000000</v>
      </c>
      <c r="Y948" s="98">
        <f t="shared" si="1135"/>
        <v>14.285714285714286</v>
      </c>
      <c r="AA948" s="98">
        <v>500000</v>
      </c>
      <c r="AB948" s="98">
        <v>500000</v>
      </c>
      <c r="AC948" s="98">
        <v>500000</v>
      </c>
      <c r="AD948" s="98">
        <f t="shared" si="1137"/>
        <v>1500000</v>
      </c>
      <c r="AE948" s="98">
        <f t="shared" si="1138"/>
        <v>21.428571428571427</v>
      </c>
      <c r="AG948" s="98">
        <f t="shared" si="1139"/>
        <v>2500000</v>
      </c>
      <c r="AH948" s="98">
        <f t="shared" si="1140"/>
        <v>35.714285714285715</v>
      </c>
      <c r="AJ948" s="98">
        <v>600000</v>
      </c>
      <c r="AK948" s="98">
        <v>600000</v>
      </c>
      <c r="AL948" s="98">
        <v>600000</v>
      </c>
      <c r="AM948" s="98">
        <f t="shared" si="1142"/>
        <v>1800000</v>
      </c>
      <c r="AN948" s="98">
        <f t="shared" si="1143"/>
        <v>25.714285714285715</v>
      </c>
      <c r="AP948" s="98">
        <v>1200000</v>
      </c>
      <c r="AQ948" s="98">
        <v>800000</v>
      </c>
      <c r="AR948" s="98">
        <v>700000</v>
      </c>
      <c r="AS948" s="98">
        <f t="shared" si="1145"/>
        <v>2700000</v>
      </c>
      <c r="AT948" s="98">
        <f t="shared" si="1146"/>
        <v>38.571428571428569</v>
      </c>
      <c r="AV948" s="98">
        <f t="shared" si="1147"/>
        <v>4500000</v>
      </c>
      <c r="AW948" s="98">
        <f t="shared" si="1148"/>
        <v>64.285714285714292</v>
      </c>
      <c r="AY948" s="98">
        <f t="shared" si="1149"/>
        <v>7000000</v>
      </c>
      <c r="AZ948" s="98">
        <f t="shared" si="1150"/>
        <v>100</v>
      </c>
      <c r="BB948" s="98">
        <f>S948-AY948</f>
        <v>0</v>
      </c>
      <c r="BC948" s="98">
        <f>BB948/(S948/100)</f>
        <v>0</v>
      </c>
      <c r="BD948" s="98">
        <f>S948-BB948</f>
        <v>7000000</v>
      </c>
      <c r="BE948" s="483"/>
      <c r="BF948" s="90">
        <f t="shared" si="1112"/>
        <v>0</v>
      </c>
    </row>
    <row r="949" spans="1:58" ht="30" customHeight="1" x14ac:dyDescent="0.2">
      <c r="A949" s="307"/>
      <c r="B949" s="308"/>
      <c r="C949" s="308"/>
      <c r="D949" s="309" t="s">
        <v>114</v>
      </c>
      <c r="E949" s="310"/>
      <c r="F949" s="308"/>
      <c r="G949" s="311"/>
      <c r="H949" s="312"/>
      <c r="I949" s="313"/>
      <c r="J949" s="310"/>
      <c r="K949" s="314"/>
      <c r="L949" s="315"/>
      <c r="M949" s="316"/>
      <c r="N949" s="195" t="s">
        <v>139</v>
      </c>
      <c r="O949" s="196">
        <v>994000</v>
      </c>
      <c r="P949" s="197">
        <f>P950</f>
        <v>0</v>
      </c>
      <c r="Q949" s="197">
        <f>Q950</f>
        <v>0</v>
      </c>
      <c r="R949" s="197">
        <f>R950</f>
        <v>0</v>
      </c>
      <c r="S949" s="197">
        <f>S950</f>
        <v>2207000</v>
      </c>
      <c r="T949" s="197"/>
      <c r="U949" s="197">
        <f>U950</f>
        <v>329000</v>
      </c>
      <c r="V949" s="197">
        <f>V950</f>
        <v>149000</v>
      </c>
      <c r="W949" s="197">
        <f>W950</f>
        <v>145000</v>
      </c>
      <c r="X949" s="197">
        <f t="shared" si="1134"/>
        <v>623000</v>
      </c>
      <c r="Y949" s="197">
        <f t="shared" si="1135"/>
        <v>28.228364295423653</v>
      </c>
      <c r="Z949" s="306"/>
      <c r="AA949" s="197">
        <f>AA950</f>
        <v>190000</v>
      </c>
      <c r="AB949" s="197">
        <f>AB950</f>
        <v>191000</v>
      </c>
      <c r="AC949" s="197">
        <f>AC950</f>
        <v>190000</v>
      </c>
      <c r="AD949" s="197">
        <f t="shared" si="1137"/>
        <v>571000</v>
      </c>
      <c r="AE949" s="197">
        <f t="shared" si="1138"/>
        <v>25.872224739465338</v>
      </c>
      <c r="AF949" s="306"/>
      <c r="AG949" s="197">
        <f t="shared" si="1139"/>
        <v>1194000</v>
      </c>
      <c r="AH949" s="197">
        <f t="shared" si="1140"/>
        <v>54.100589034888991</v>
      </c>
      <c r="AI949" s="306"/>
      <c r="AJ949" s="197">
        <f>AJ950</f>
        <v>210000</v>
      </c>
      <c r="AK949" s="197">
        <f>AK950</f>
        <v>209000</v>
      </c>
      <c r="AL949" s="197">
        <f>AL950</f>
        <v>208000</v>
      </c>
      <c r="AM949" s="197">
        <f t="shared" si="1142"/>
        <v>627000</v>
      </c>
      <c r="AN949" s="197">
        <f t="shared" si="1143"/>
        <v>28.409605799728137</v>
      </c>
      <c r="AO949" s="306"/>
      <c r="AP949" s="197">
        <f>AP950</f>
        <v>144000</v>
      </c>
      <c r="AQ949" s="197">
        <f>AQ950</f>
        <v>144000</v>
      </c>
      <c r="AR949" s="197">
        <f>AR950</f>
        <v>98000</v>
      </c>
      <c r="AS949" s="197">
        <f t="shared" si="1145"/>
        <v>386000</v>
      </c>
      <c r="AT949" s="197">
        <f t="shared" si="1146"/>
        <v>17.489805165382872</v>
      </c>
      <c r="AU949" s="306"/>
      <c r="AV949" s="197">
        <f t="shared" si="1147"/>
        <v>1013000</v>
      </c>
      <c r="AW949" s="197">
        <f t="shared" si="1148"/>
        <v>45.899410965111009</v>
      </c>
      <c r="AX949" s="306"/>
      <c r="AY949" s="197">
        <f>AY950</f>
        <v>2207000</v>
      </c>
      <c r="AZ949" s="197">
        <f t="shared" si="1150"/>
        <v>100</v>
      </c>
      <c r="BA949" s="306"/>
      <c r="BB949" s="196">
        <f t="shared" si="1151"/>
        <v>0</v>
      </c>
      <c r="BC949" s="197">
        <f t="shared" si="1152"/>
        <v>0</v>
      </c>
      <c r="BD949" s="197">
        <f t="shared" si="1153"/>
        <v>2207000</v>
      </c>
      <c r="BE949" s="485"/>
      <c r="BF949" s="90">
        <f t="shared" si="1112"/>
        <v>0</v>
      </c>
    </row>
    <row r="950" spans="1:58" ht="30" customHeight="1" x14ac:dyDescent="0.2">
      <c r="A950" s="12"/>
      <c r="B950" s="3"/>
      <c r="C950" s="3"/>
      <c r="D950" s="8"/>
      <c r="E950" s="1" t="s">
        <v>73</v>
      </c>
      <c r="F950" s="3"/>
      <c r="G950" s="4"/>
      <c r="H950" s="5"/>
      <c r="I950" s="6"/>
      <c r="J950" s="7"/>
      <c r="K950" s="27"/>
      <c r="L950" s="142"/>
      <c r="M950" s="8"/>
      <c r="N950" s="40" t="s">
        <v>14</v>
      </c>
      <c r="O950" s="43">
        <v>994000</v>
      </c>
      <c r="P950" s="99">
        <f t="shared" ref="P950:S953" si="1184">P951</f>
        <v>0</v>
      </c>
      <c r="Q950" s="50">
        <f t="shared" si="1184"/>
        <v>0</v>
      </c>
      <c r="R950" s="192">
        <f t="shared" si="1184"/>
        <v>0</v>
      </c>
      <c r="S950" s="99">
        <f t="shared" si="1184"/>
        <v>2207000</v>
      </c>
      <c r="T950" s="99"/>
      <c r="U950" s="99">
        <f t="shared" ref="U950:V953" si="1185">U951</f>
        <v>329000</v>
      </c>
      <c r="V950" s="99">
        <f t="shared" si="1185"/>
        <v>149000</v>
      </c>
      <c r="W950" s="99">
        <f>W1582+W951+W1272+W1328+W1526</f>
        <v>145000</v>
      </c>
      <c r="X950" s="99">
        <f t="shared" si="1134"/>
        <v>623000</v>
      </c>
      <c r="Y950" s="99">
        <f t="shared" si="1135"/>
        <v>28.228364295423653</v>
      </c>
      <c r="AA950" s="99">
        <f t="shared" ref="AA950:AB953" si="1186">AA951</f>
        <v>190000</v>
      </c>
      <c r="AB950" s="99">
        <f t="shared" si="1186"/>
        <v>191000</v>
      </c>
      <c r="AC950" s="99">
        <f>AC1582+AC951+AC1272+AC1328+AC1526</f>
        <v>190000</v>
      </c>
      <c r="AD950" s="99">
        <f t="shared" si="1137"/>
        <v>571000</v>
      </c>
      <c r="AE950" s="99">
        <f t="shared" si="1138"/>
        <v>25.872224739465338</v>
      </c>
      <c r="AG950" s="99">
        <f t="shared" si="1139"/>
        <v>1194000</v>
      </c>
      <c r="AH950" s="99">
        <f t="shared" si="1140"/>
        <v>54.100589034888991</v>
      </c>
      <c r="AJ950" s="99">
        <f t="shared" ref="AJ950:AK953" si="1187">AJ951</f>
        <v>210000</v>
      </c>
      <c r="AK950" s="99">
        <f t="shared" si="1187"/>
        <v>209000</v>
      </c>
      <c r="AL950" s="99">
        <f>AL1582+AL951+AL1272+AL1328+AL1526</f>
        <v>208000</v>
      </c>
      <c r="AM950" s="99">
        <f t="shared" si="1142"/>
        <v>627000</v>
      </c>
      <c r="AN950" s="99">
        <f t="shared" si="1143"/>
        <v>28.409605799728137</v>
      </c>
      <c r="AP950" s="99">
        <f t="shared" ref="AP950:AQ953" si="1188">AP951</f>
        <v>144000</v>
      </c>
      <c r="AQ950" s="99">
        <f t="shared" si="1188"/>
        <v>144000</v>
      </c>
      <c r="AR950" s="99">
        <f>AR1582+AR951+AR1272+AR1328+AR1526</f>
        <v>98000</v>
      </c>
      <c r="AS950" s="99">
        <f t="shared" si="1145"/>
        <v>386000</v>
      </c>
      <c r="AT950" s="99">
        <f t="shared" si="1146"/>
        <v>17.489805165382872</v>
      </c>
      <c r="AV950" s="99">
        <f t="shared" si="1147"/>
        <v>1013000</v>
      </c>
      <c r="AW950" s="99">
        <f t="shared" si="1148"/>
        <v>45.899410965111009</v>
      </c>
      <c r="AY950" s="99">
        <f>AY951</f>
        <v>2207000</v>
      </c>
      <c r="AZ950" s="99">
        <f t="shared" si="1150"/>
        <v>100</v>
      </c>
      <c r="BB950" s="43">
        <f t="shared" si="1151"/>
        <v>0</v>
      </c>
      <c r="BC950" s="99">
        <f t="shared" si="1152"/>
        <v>0</v>
      </c>
      <c r="BD950" s="99">
        <f t="shared" si="1153"/>
        <v>2207000</v>
      </c>
      <c r="BE950" s="483"/>
      <c r="BF950" s="90">
        <f t="shared" si="1112"/>
        <v>0</v>
      </c>
    </row>
    <row r="951" spans="1:58" ht="30" customHeight="1" x14ac:dyDescent="0.2">
      <c r="A951" s="12"/>
      <c r="B951" s="3"/>
      <c r="C951" s="3"/>
      <c r="D951" s="8"/>
      <c r="E951" s="7"/>
      <c r="F951" s="17">
        <v>6</v>
      </c>
      <c r="G951" s="4"/>
      <c r="H951" s="5"/>
      <c r="I951" s="6"/>
      <c r="J951" s="7"/>
      <c r="K951" s="27"/>
      <c r="L951" s="142"/>
      <c r="M951" s="8"/>
      <c r="N951" s="31" t="s">
        <v>47</v>
      </c>
      <c r="O951" s="44">
        <v>994000</v>
      </c>
      <c r="P951" s="97">
        <f t="shared" si="1184"/>
        <v>0</v>
      </c>
      <c r="Q951" s="193">
        <f t="shared" si="1184"/>
        <v>0</v>
      </c>
      <c r="R951" s="194">
        <f t="shared" si="1184"/>
        <v>0</v>
      </c>
      <c r="S951" s="97">
        <f t="shared" si="1184"/>
        <v>2207000</v>
      </c>
      <c r="T951" s="97"/>
      <c r="U951" s="97">
        <f t="shared" si="1185"/>
        <v>329000</v>
      </c>
      <c r="V951" s="97">
        <f t="shared" si="1185"/>
        <v>149000</v>
      </c>
      <c r="W951" s="97">
        <f>W1583+W952+W1273+W1329+W1527</f>
        <v>145000</v>
      </c>
      <c r="X951" s="97">
        <f t="shared" si="1134"/>
        <v>623000</v>
      </c>
      <c r="Y951" s="97">
        <f t="shared" si="1135"/>
        <v>28.228364295423653</v>
      </c>
      <c r="AA951" s="97">
        <f t="shared" si="1186"/>
        <v>190000</v>
      </c>
      <c r="AB951" s="97">
        <f t="shared" si="1186"/>
        <v>191000</v>
      </c>
      <c r="AC951" s="97">
        <f>AC1583+AC952+AC1273+AC1329+AC1527</f>
        <v>190000</v>
      </c>
      <c r="AD951" s="97">
        <f t="shared" si="1137"/>
        <v>571000</v>
      </c>
      <c r="AE951" s="97">
        <f t="shared" si="1138"/>
        <v>25.872224739465338</v>
      </c>
      <c r="AG951" s="97">
        <f t="shared" si="1139"/>
        <v>1194000</v>
      </c>
      <c r="AH951" s="97">
        <f t="shared" si="1140"/>
        <v>54.100589034888991</v>
      </c>
      <c r="AJ951" s="97">
        <f t="shared" si="1187"/>
        <v>210000</v>
      </c>
      <c r="AK951" s="97">
        <f t="shared" si="1187"/>
        <v>209000</v>
      </c>
      <c r="AL951" s="97">
        <f>AL1583+AL952+AL1273+AL1329+AL1527</f>
        <v>208000</v>
      </c>
      <c r="AM951" s="97">
        <f t="shared" si="1142"/>
        <v>627000</v>
      </c>
      <c r="AN951" s="97">
        <f t="shared" si="1143"/>
        <v>28.409605799728137</v>
      </c>
      <c r="AP951" s="97">
        <f t="shared" si="1188"/>
        <v>144000</v>
      </c>
      <c r="AQ951" s="97">
        <f t="shared" si="1188"/>
        <v>144000</v>
      </c>
      <c r="AR951" s="97">
        <f>AR1583+AR952+AR1273+AR1329+AR1527</f>
        <v>98000</v>
      </c>
      <c r="AS951" s="97">
        <f t="shared" si="1145"/>
        <v>386000</v>
      </c>
      <c r="AT951" s="97">
        <f t="shared" si="1146"/>
        <v>17.489805165382872</v>
      </c>
      <c r="AV951" s="97">
        <f t="shared" si="1147"/>
        <v>1013000</v>
      </c>
      <c r="AW951" s="97">
        <f t="shared" si="1148"/>
        <v>45.899410965111009</v>
      </c>
      <c r="AY951" s="97">
        <f>AY952</f>
        <v>2207000</v>
      </c>
      <c r="AZ951" s="97">
        <f t="shared" si="1150"/>
        <v>100</v>
      </c>
      <c r="BB951" s="44">
        <f t="shared" si="1151"/>
        <v>0</v>
      </c>
      <c r="BC951" s="97">
        <f t="shared" si="1152"/>
        <v>0</v>
      </c>
      <c r="BD951" s="97">
        <f t="shared" si="1153"/>
        <v>2207000</v>
      </c>
      <c r="BE951" s="483"/>
      <c r="BF951" s="90">
        <f t="shared" si="1112"/>
        <v>0</v>
      </c>
    </row>
    <row r="952" spans="1:58" ht="30" customHeight="1" x14ac:dyDescent="0.2">
      <c r="A952" s="12"/>
      <c r="B952" s="3"/>
      <c r="C952" s="3"/>
      <c r="D952" s="8"/>
      <c r="E952" s="7"/>
      <c r="F952" s="3"/>
      <c r="G952" s="21">
        <v>0</v>
      </c>
      <c r="H952" s="22"/>
      <c r="I952" s="6"/>
      <c r="J952" s="7"/>
      <c r="K952" s="27"/>
      <c r="L952" s="142"/>
      <c r="M952" s="8"/>
      <c r="N952" s="31" t="s">
        <v>47</v>
      </c>
      <c r="O952" s="44">
        <v>994000</v>
      </c>
      <c r="P952" s="97">
        <f t="shared" si="1184"/>
        <v>0</v>
      </c>
      <c r="Q952" s="193">
        <f t="shared" si="1184"/>
        <v>0</v>
      </c>
      <c r="R952" s="194">
        <f t="shared" si="1184"/>
        <v>0</v>
      </c>
      <c r="S952" s="97">
        <f t="shared" si="1184"/>
        <v>2207000</v>
      </c>
      <c r="T952" s="97"/>
      <c r="U952" s="97">
        <f t="shared" si="1185"/>
        <v>329000</v>
      </c>
      <c r="V952" s="97">
        <f t="shared" si="1185"/>
        <v>149000</v>
      </c>
      <c r="W952" s="97">
        <f>W1584+W953+W1274+W1330+W1528</f>
        <v>145000</v>
      </c>
      <c r="X952" s="97">
        <f t="shared" si="1134"/>
        <v>623000</v>
      </c>
      <c r="Y952" s="97">
        <f t="shared" si="1135"/>
        <v>28.228364295423653</v>
      </c>
      <c r="AA952" s="97">
        <f t="shared" si="1186"/>
        <v>190000</v>
      </c>
      <c r="AB952" s="97">
        <f t="shared" si="1186"/>
        <v>191000</v>
      </c>
      <c r="AC952" s="97">
        <f>AC1584+AC953+AC1274+AC1330+AC1528</f>
        <v>190000</v>
      </c>
      <c r="AD952" s="97">
        <f t="shared" si="1137"/>
        <v>571000</v>
      </c>
      <c r="AE952" s="97">
        <f t="shared" si="1138"/>
        <v>25.872224739465338</v>
      </c>
      <c r="AG952" s="97">
        <f t="shared" si="1139"/>
        <v>1194000</v>
      </c>
      <c r="AH952" s="97">
        <f t="shared" si="1140"/>
        <v>54.100589034888991</v>
      </c>
      <c r="AJ952" s="97">
        <f t="shared" si="1187"/>
        <v>210000</v>
      </c>
      <c r="AK952" s="97">
        <f t="shared" si="1187"/>
        <v>209000</v>
      </c>
      <c r="AL952" s="97">
        <f>AL1584+AL953+AL1274+AL1330+AL1528</f>
        <v>208000</v>
      </c>
      <c r="AM952" s="97">
        <f t="shared" si="1142"/>
        <v>627000</v>
      </c>
      <c r="AN952" s="97">
        <f t="shared" si="1143"/>
        <v>28.409605799728137</v>
      </c>
      <c r="AP952" s="97">
        <f t="shared" si="1188"/>
        <v>144000</v>
      </c>
      <c r="AQ952" s="97">
        <f t="shared" si="1188"/>
        <v>144000</v>
      </c>
      <c r="AR952" s="97">
        <f>AR1584+AR953+AR1274+AR1330+AR1528</f>
        <v>98000</v>
      </c>
      <c r="AS952" s="97">
        <f t="shared" si="1145"/>
        <v>386000</v>
      </c>
      <c r="AT952" s="97">
        <f t="shared" si="1146"/>
        <v>17.489805165382872</v>
      </c>
      <c r="AV952" s="97">
        <f t="shared" si="1147"/>
        <v>1013000</v>
      </c>
      <c r="AW952" s="97">
        <f t="shared" si="1148"/>
        <v>45.899410965111009</v>
      </c>
      <c r="AY952" s="97">
        <f>AY953</f>
        <v>2207000</v>
      </c>
      <c r="AZ952" s="97">
        <f t="shared" si="1150"/>
        <v>100</v>
      </c>
      <c r="BB952" s="44">
        <f t="shared" si="1151"/>
        <v>0</v>
      </c>
      <c r="BC952" s="97">
        <f t="shared" si="1152"/>
        <v>0</v>
      </c>
      <c r="BD952" s="97">
        <f t="shared" si="1153"/>
        <v>2207000</v>
      </c>
      <c r="BE952" s="483"/>
      <c r="BF952" s="90">
        <f t="shared" si="1112"/>
        <v>0</v>
      </c>
    </row>
    <row r="953" spans="1:58" ht="30" customHeight="1" x14ac:dyDescent="0.2">
      <c r="A953" s="12"/>
      <c r="B953" s="3"/>
      <c r="C953" s="3"/>
      <c r="D953" s="8"/>
      <c r="E953" s="7"/>
      <c r="F953" s="3"/>
      <c r="G953" s="21"/>
      <c r="H953" s="92" t="s">
        <v>97</v>
      </c>
      <c r="I953" s="6"/>
      <c r="J953" s="7"/>
      <c r="K953" s="27"/>
      <c r="L953" s="142"/>
      <c r="M953" s="8"/>
      <c r="N953" s="31" t="s">
        <v>47</v>
      </c>
      <c r="O953" s="44">
        <v>994000</v>
      </c>
      <c r="P953" s="97">
        <f t="shared" si="1184"/>
        <v>0</v>
      </c>
      <c r="Q953" s="193">
        <f t="shared" si="1184"/>
        <v>0</v>
      </c>
      <c r="R953" s="194">
        <f t="shared" si="1184"/>
        <v>0</v>
      </c>
      <c r="S953" s="97">
        <f t="shared" si="1184"/>
        <v>2207000</v>
      </c>
      <c r="T953" s="97"/>
      <c r="U953" s="97">
        <f t="shared" si="1185"/>
        <v>329000</v>
      </c>
      <c r="V953" s="97">
        <f t="shared" si="1185"/>
        <v>149000</v>
      </c>
      <c r="W953" s="97">
        <f>W1585+W954+W1275+W1331+W1529</f>
        <v>145000</v>
      </c>
      <c r="X953" s="97">
        <f t="shared" si="1134"/>
        <v>623000</v>
      </c>
      <c r="Y953" s="97">
        <f t="shared" si="1135"/>
        <v>28.228364295423653</v>
      </c>
      <c r="AA953" s="97">
        <f t="shared" si="1186"/>
        <v>190000</v>
      </c>
      <c r="AB953" s="97">
        <f t="shared" si="1186"/>
        <v>191000</v>
      </c>
      <c r="AC953" s="97">
        <f>AC1585+AC954+AC1275+AC1331+AC1529</f>
        <v>190000</v>
      </c>
      <c r="AD953" s="97">
        <f t="shared" si="1137"/>
        <v>571000</v>
      </c>
      <c r="AE953" s="97">
        <f t="shared" si="1138"/>
        <v>25.872224739465338</v>
      </c>
      <c r="AG953" s="97">
        <f t="shared" si="1139"/>
        <v>1194000</v>
      </c>
      <c r="AH953" s="97">
        <f t="shared" si="1140"/>
        <v>54.100589034888991</v>
      </c>
      <c r="AJ953" s="97">
        <f t="shared" si="1187"/>
        <v>210000</v>
      </c>
      <c r="AK953" s="97">
        <f t="shared" si="1187"/>
        <v>209000</v>
      </c>
      <c r="AL953" s="97">
        <f>AL1585+AL954+AL1275+AL1331+AL1529</f>
        <v>208000</v>
      </c>
      <c r="AM953" s="97">
        <f t="shared" si="1142"/>
        <v>627000</v>
      </c>
      <c r="AN953" s="97">
        <f t="shared" si="1143"/>
        <v>28.409605799728137</v>
      </c>
      <c r="AP953" s="97">
        <f t="shared" si="1188"/>
        <v>144000</v>
      </c>
      <c r="AQ953" s="97">
        <f t="shared" si="1188"/>
        <v>144000</v>
      </c>
      <c r="AR953" s="97">
        <f>AR1585+AR954+AR1275+AR1331+AR1529</f>
        <v>98000</v>
      </c>
      <c r="AS953" s="97">
        <f t="shared" si="1145"/>
        <v>386000</v>
      </c>
      <c r="AT953" s="97">
        <f t="shared" si="1146"/>
        <v>17.489805165382872</v>
      </c>
      <c r="AV953" s="97">
        <f t="shared" si="1147"/>
        <v>1013000</v>
      </c>
      <c r="AW953" s="97">
        <f t="shared" si="1148"/>
        <v>45.899410965111009</v>
      </c>
      <c r="AY953" s="97">
        <f>AY954</f>
        <v>2207000</v>
      </c>
      <c r="AZ953" s="97">
        <f t="shared" si="1150"/>
        <v>100</v>
      </c>
      <c r="BB953" s="44">
        <f t="shared" si="1151"/>
        <v>0</v>
      </c>
      <c r="BC953" s="97">
        <f t="shared" si="1152"/>
        <v>0</v>
      </c>
      <c r="BD953" s="97">
        <f t="shared" si="1153"/>
        <v>2207000</v>
      </c>
      <c r="BE953" s="483"/>
      <c r="BF953" s="90">
        <f t="shared" si="1112"/>
        <v>0</v>
      </c>
    </row>
    <row r="954" spans="1:58" ht="30" customHeight="1" thickBot="1" x14ac:dyDescent="0.25">
      <c r="A954" s="12"/>
      <c r="B954" s="3"/>
      <c r="C954" s="3"/>
      <c r="D954" s="8"/>
      <c r="E954" s="7"/>
      <c r="F954" s="3"/>
      <c r="G954" s="4"/>
      <c r="H954" s="5"/>
      <c r="I954" s="23">
        <v>2</v>
      </c>
      <c r="J954" s="7"/>
      <c r="K954" s="27"/>
      <c r="L954" s="142"/>
      <c r="M954" s="8"/>
      <c r="N954" s="30" t="s">
        <v>126</v>
      </c>
      <c r="O954" s="46">
        <v>994000</v>
      </c>
      <c r="P954" s="100">
        <f>P955+P957+P959</f>
        <v>0</v>
      </c>
      <c r="Q954" s="202">
        <f>Q955+Q957+Q959</f>
        <v>0</v>
      </c>
      <c r="R954" s="203">
        <f>R955+R957+R959</f>
        <v>0</v>
      </c>
      <c r="S954" s="100">
        <f>S955+S957+S959</f>
        <v>2207000</v>
      </c>
      <c r="T954" s="100"/>
      <c r="U954" s="100">
        <f>U955+U957+U959</f>
        <v>329000</v>
      </c>
      <c r="V954" s="100">
        <f>V955+V957+V959</f>
        <v>149000</v>
      </c>
      <c r="W954" s="100">
        <f>W955+W957+W959</f>
        <v>145000</v>
      </c>
      <c r="X954" s="100">
        <f t="shared" si="1134"/>
        <v>623000</v>
      </c>
      <c r="Y954" s="100">
        <f t="shared" si="1135"/>
        <v>28.228364295423653</v>
      </c>
      <c r="AA954" s="100">
        <f>AA955+AA957+AA959</f>
        <v>190000</v>
      </c>
      <c r="AB954" s="100">
        <f>AB955+AB957+AB959</f>
        <v>191000</v>
      </c>
      <c r="AC954" s="100">
        <f>AC955+AC957+AC959</f>
        <v>190000</v>
      </c>
      <c r="AD954" s="100">
        <f t="shared" si="1137"/>
        <v>571000</v>
      </c>
      <c r="AE954" s="100">
        <f t="shared" si="1138"/>
        <v>25.872224739465338</v>
      </c>
      <c r="AG954" s="100">
        <f t="shared" si="1139"/>
        <v>1194000</v>
      </c>
      <c r="AH954" s="100">
        <f t="shared" si="1140"/>
        <v>54.100589034888991</v>
      </c>
      <c r="AJ954" s="100">
        <f>AJ955+AJ957+AJ959</f>
        <v>210000</v>
      </c>
      <c r="AK954" s="100">
        <f>AK955+AK957+AK959</f>
        <v>209000</v>
      </c>
      <c r="AL954" s="100">
        <f>AL955+AL957+AL959</f>
        <v>208000</v>
      </c>
      <c r="AM954" s="100">
        <f t="shared" si="1142"/>
        <v>627000</v>
      </c>
      <c r="AN954" s="100">
        <f t="shared" si="1143"/>
        <v>28.409605799728137</v>
      </c>
      <c r="AP954" s="100">
        <f>AP955+AP957+AP959</f>
        <v>144000</v>
      </c>
      <c r="AQ954" s="100">
        <f>AQ955+AQ957+AQ959</f>
        <v>144000</v>
      </c>
      <c r="AR954" s="100">
        <f>AR955+AR957+AR959</f>
        <v>98000</v>
      </c>
      <c r="AS954" s="100">
        <f>AS955+AS957+AS959</f>
        <v>386000</v>
      </c>
      <c r="AT954" s="100">
        <f t="shared" si="1146"/>
        <v>17.489805165382872</v>
      </c>
      <c r="AV954" s="100">
        <f>AV955+AV957+AV959</f>
        <v>1013000</v>
      </c>
      <c r="AW954" s="100">
        <f t="shared" si="1148"/>
        <v>45.899410965111009</v>
      </c>
      <c r="AY954" s="100">
        <f>AY955+AY957+AY959</f>
        <v>2207000</v>
      </c>
      <c r="AZ954" s="100">
        <f t="shared" si="1150"/>
        <v>100</v>
      </c>
      <c r="BB954" s="46">
        <f t="shared" si="1151"/>
        <v>0</v>
      </c>
      <c r="BC954" s="100">
        <f t="shared" si="1152"/>
        <v>0</v>
      </c>
      <c r="BD954" s="100">
        <f t="shared" si="1153"/>
        <v>2207000</v>
      </c>
      <c r="BE954" s="483"/>
      <c r="BF954" s="90">
        <f t="shared" si="1112"/>
        <v>0</v>
      </c>
    </row>
    <row r="955" spans="1:58" ht="30" customHeight="1" thickBot="1" x14ac:dyDescent="0.25">
      <c r="A955" s="12"/>
      <c r="B955" s="3"/>
      <c r="C955" s="3"/>
      <c r="D955" s="8"/>
      <c r="E955" s="7"/>
      <c r="F955" s="3"/>
      <c r="G955" s="4"/>
      <c r="H955" s="5"/>
      <c r="I955" s="6"/>
      <c r="J955" s="24" t="s">
        <v>74</v>
      </c>
      <c r="K955" s="27"/>
      <c r="L955" s="142"/>
      <c r="M955" s="8"/>
      <c r="N955" s="31" t="s">
        <v>24</v>
      </c>
      <c r="O955" s="97">
        <v>816000</v>
      </c>
      <c r="P955" s="97">
        <f>P956</f>
        <v>0</v>
      </c>
      <c r="Q955" s="193">
        <f>Q956</f>
        <v>0</v>
      </c>
      <c r="R955" s="194">
        <f>R956</f>
        <v>0</v>
      </c>
      <c r="S955" s="97">
        <f>S956</f>
        <v>1997000</v>
      </c>
      <c r="T955" s="97"/>
      <c r="U955" s="97">
        <f>U956</f>
        <v>300000</v>
      </c>
      <c r="V955" s="97">
        <f>V956</f>
        <v>130000</v>
      </c>
      <c r="W955" s="97">
        <f>W956</f>
        <v>130000</v>
      </c>
      <c r="X955" s="97">
        <f t="shared" si="1134"/>
        <v>560000</v>
      </c>
      <c r="Y955" s="97">
        <f t="shared" si="1135"/>
        <v>28.042063094641964</v>
      </c>
      <c r="AA955" s="97">
        <f>AA956</f>
        <v>180000</v>
      </c>
      <c r="AB955" s="97">
        <f>AB956</f>
        <v>180000</v>
      </c>
      <c r="AC955" s="97">
        <f>AC956</f>
        <v>180000</v>
      </c>
      <c r="AD955" s="97">
        <f t="shared" si="1137"/>
        <v>540000</v>
      </c>
      <c r="AE955" s="96" t="e">
        <f>AD955/(P955/100)</f>
        <v>#DIV/0!</v>
      </c>
      <c r="AG955" s="97">
        <f t="shared" si="1139"/>
        <v>1100000</v>
      </c>
      <c r="AH955" s="97">
        <f t="shared" si="1140"/>
        <v>55.082623935903854</v>
      </c>
      <c r="AJ955" s="97">
        <f>AJ956</f>
        <v>186000</v>
      </c>
      <c r="AK955" s="97">
        <f>AK956</f>
        <v>186000</v>
      </c>
      <c r="AL955" s="97">
        <f>AL956</f>
        <v>186000</v>
      </c>
      <c r="AM955" s="97">
        <f t="shared" si="1142"/>
        <v>558000</v>
      </c>
      <c r="AN955" s="96" t="e">
        <f>AM955/(P955/100)</f>
        <v>#DIV/0!</v>
      </c>
      <c r="AP955" s="97">
        <f>AP956</f>
        <v>130000</v>
      </c>
      <c r="AQ955" s="97">
        <f>AQ956</f>
        <v>130000</v>
      </c>
      <c r="AR955" s="97">
        <f>AR956</f>
        <v>79000</v>
      </c>
      <c r="AS955" s="97">
        <f>AS956</f>
        <v>339000</v>
      </c>
      <c r="AT955" s="96" t="e">
        <f>AS955/(P955/100)</f>
        <v>#DIV/0!</v>
      </c>
      <c r="AV955" s="97">
        <f t="shared" si="1147"/>
        <v>897000</v>
      </c>
      <c r="AW955" s="97">
        <f t="shared" si="1148"/>
        <v>44.917376064096146</v>
      </c>
      <c r="AY955" s="97">
        <f t="shared" si="1149"/>
        <v>1997000</v>
      </c>
      <c r="AZ955" s="97">
        <f t="shared" si="1150"/>
        <v>100</v>
      </c>
      <c r="BB955" s="44">
        <f t="shared" ref="BB955:BB963" si="1189">S955-AY955</f>
        <v>0</v>
      </c>
      <c r="BC955" s="97">
        <f t="shared" ref="BC955:BC963" si="1190">BB955/(S955/100)</f>
        <v>0</v>
      </c>
      <c r="BD955" s="97">
        <f t="shared" ref="BD955:BD963" si="1191">S955-BB955</f>
        <v>1997000</v>
      </c>
      <c r="BE955" s="483"/>
      <c r="BF955" s="90">
        <f t="shared" si="1112"/>
        <v>0</v>
      </c>
    </row>
    <row r="956" spans="1:58" ht="30" customHeight="1" thickBot="1" x14ac:dyDescent="0.25">
      <c r="A956" s="12"/>
      <c r="B956" s="3"/>
      <c r="C956" s="3"/>
      <c r="D956" s="8"/>
      <c r="E956" s="7"/>
      <c r="F956" s="3"/>
      <c r="G956" s="4"/>
      <c r="H956" s="5"/>
      <c r="I956" s="6"/>
      <c r="J956" s="7"/>
      <c r="K956" s="59">
        <v>1</v>
      </c>
      <c r="L956" s="142"/>
      <c r="M956" s="8"/>
      <c r="N956" s="41" t="s">
        <v>31</v>
      </c>
      <c r="O956" s="98">
        <v>816000</v>
      </c>
      <c r="P956" s="98"/>
      <c r="Q956" s="98"/>
      <c r="R956" s="98"/>
      <c r="S956" s="332">
        <v>1997000</v>
      </c>
      <c r="T956" s="98"/>
      <c r="U956" s="332">
        <v>300000</v>
      </c>
      <c r="V956" s="332">
        <v>130000</v>
      </c>
      <c r="W956" s="332">
        <v>130000</v>
      </c>
      <c r="X956" s="98">
        <f>U956+V956+W956</f>
        <v>560000</v>
      </c>
      <c r="Y956" s="98">
        <f>X956/(S956/100)</f>
        <v>28.042063094641964</v>
      </c>
      <c r="AA956" s="332">
        <v>180000</v>
      </c>
      <c r="AB956" s="332">
        <v>180000</v>
      </c>
      <c r="AC956" s="332">
        <v>180000</v>
      </c>
      <c r="AD956" s="98">
        <f t="shared" si="1137"/>
        <v>540000</v>
      </c>
      <c r="AE956" s="96" t="e">
        <f>AD956/(P956/100)</f>
        <v>#DIV/0!</v>
      </c>
      <c r="AG956" s="98">
        <f>X956+AD956</f>
        <v>1100000</v>
      </c>
      <c r="AH956" s="98">
        <f>AG956/(S956/100)</f>
        <v>55.082623935903854</v>
      </c>
      <c r="AJ956" s="332">
        <v>186000</v>
      </c>
      <c r="AK956" s="332">
        <v>186000</v>
      </c>
      <c r="AL956" s="332">
        <v>186000</v>
      </c>
      <c r="AM956" s="98">
        <f t="shared" si="1142"/>
        <v>558000</v>
      </c>
      <c r="AN956" s="96" t="e">
        <f>AM956/(P956/100)</f>
        <v>#DIV/0!</v>
      </c>
      <c r="AP956" s="332">
        <v>130000</v>
      </c>
      <c r="AQ956" s="332">
        <v>130000</v>
      </c>
      <c r="AR956" s="332">
        <v>79000</v>
      </c>
      <c r="AS956" s="98">
        <f>AP956+AQ956+AR956</f>
        <v>339000</v>
      </c>
      <c r="AT956" s="96" t="e">
        <f>AS956/(P956/100)</f>
        <v>#DIV/0!</v>
      </c>
      <c r="AV956" s="98">
        <f>AM956+AS956</f>
        <v>897000</v>
      </c>
      <c r="AW956" s="98">
        <f>AV956/(S956/100)</f>
        <v>44.917376064096146</v>
      </c>
      <c r="AY956" s="98">
        <f>AG956+AV956</f>
        <v>1997000</v>
      </c>
      <c r="AZ956" s="98">
        <f>AY956/(S956/100)</f>
        <v>100</v>
      </c>
      <c r="BB956" s="98">
        <f t="shared" si="1189"/>
        <v>0</v>
      </c>
      <c r="BC956" s="98">
        <f t="shared" si="1190"/>
        <v>0</v>
      </c>
      <c r="BD956" s="98">
        <f t="shared" si="1191"/>
        <v>1997000</v>
      </c>
      <c r="BE956" s="483"/>
      <c r="BF956" s="90">
        <f t="shared" si="1112"/>
        <v>0</v>
      </c>
    </row>
    <row r="957" spans="1:58" ht="30" customHeight="1" thickBot="1" x14ac:dyDescent="0.25">
      <c r="A957" s="12"/>
      <c r="B957" s="3"/>
      <c r="C957" s="3"/>
      <c r="D957" s="8"/>
      <c r="E957" s="7"/>
      <c r="F957" s="3"/>
      <c r="G957" s="4"/>
      <c r="H957" s="5"/>
      <c r="I957" s="6"/>
      <c r="J957" s="24" t="s">
        <v>68</v>
      </c>
      <c r="K957" s="27"/>
      <c r="L957" s="142"/>
      <c r="M957" s="8"/>
      <c r="N957" s="31" t="s">
        <v>32</v>
      </c>
      <c r="O957" s="97">
        <v>160000</v>
      </c>
      <c r="P957" s="97">
        <f>P958</f>
        <v>0</v>
      </c>
      <c r="Q957" s="193">
        <f>Q958</f>
        <v>0</v>
      </c>
      <c r="R957" s="194">
        <f>R958</f>
        <v>0</v>
      </c>
      <c r="S957" s="97">
        <f>S958</f>
        <v>197000</v>
      </c>
      <c r="T957" s="97"/>
      <c r="U957" s="97">
        <f>U958</f>
        <v>29000</v>
      </c>
      <c r="V957" s="97">
        <f>V958</f>
        <v>15000</v>
      </c>
      <c r="W957" s="97">
        <f>W958</f>
        <v>15000</v>
      </c>
      <c r="X957" s="97">
        <f t="shared" si="1134"/>
        <v>59000</v>
      </c>
      <c r="Y957" s="97">
        <f t="shared" si="1135"/>
        <v>29.949238578680202</v>
      </c>
      <c r="AA957" s="97">
        <f>AA958</f>
        <v>9000</v>
      </c>
      <c r="AB957" s="97">
        <f>AB958</f>
        <v>9000</v>
      </c>
      <c r="AC957" s="97">
        <f>AC958</f>
        <v>9000</v>
      </c>
      <c r="AD957" s="97">
        <f t="shared" si="1137"/>
        <v>27000</v>
      </c>
      <c r="AE957" s="96" t="e">
        <f>AD957/(P957/100)</f>
        <v>#DIV/0!</v>
      </c>
      <c r="AG957" s="97">
        <f t="shared" si="1139"/>
        <v>86000</v>
      </c>
      <c r="AH957" s="97">
        <f t="shared" si="1140"/>
        <v>43.654822335025379</v>
      </c>
      <c r="AJ957" s="97">
        <f>AJ958</f>
        <v>22000</v>
      </c>
      <c r="AK957" s="97">
        <f>AK958</f>
        <v>22000</v>
      </c>
      <c r="AL957" s="97">
        <f>AL958</f>
        <v>22000</v>
      </c>
      <c r="AM957" s="97">
        <f t="shared" si="1142"/>
        <v>66000</v>
      </c>
      <c r="AN957" s="96" t="e">
        <f>AM957/(P957/100)</f>
        <v>#DIV/0!</v>
      </c>
      <c r="AP957" s="97">
        <f>AP958</f>
        <v>13000</v>
      </c>
      <c r="AQ957" s="97">
        <f>AQ958</f>
        <v>13000</v>
      </c>
      <c r="AR957" s="97">
        <f>AR958</f>
        <v>19000</v>
      </c>
      <c r="AS957" s="97">
        <f t="shared" si="1145"/>
        <v>45000</v>
      </c>
      <c r="AT957" s="96" t="e">
        <f>AS957/(P957/100)</f>
        <v>#DIV/0!</v>
      </c>
      <c r="AV957" s="97">
        <f t="shared" si="1147"/>
        <v>111000</v>
      </c>
      <c r="AW957" s="97">
        <f t="shared" si="1148"/>
        <v>56.345177664974621</v>
      </c>
      <c r="AY957" s="97">
        <f t="shared" si="1149"/>
        <v>197000</v>
      </c>
      <c r="AZ957" s="97">
        <f t="shared" si="1150"/>
        <v>100</v>
      </c>
      <c r="BB957" s="44">
        <f t="shared" si="1189"/>
        <v>0</v>
      </c>
      <c r="BC957" s="97">
        <f t="shared" si="1190"/>
        <v>0</v>
      </c>
      <c r="BD957" s="97">
        <f t="shared" si="1191"/>
        <v>197000</v>
      </c>
      <c r="BE957" s="483"/>
      <c r="BF957" s="90">
        <f t="shared" si="1112"/>
        <v>0</v>
      </c>
    </row>
    <row r="958" spans="1:58" ht="30" customHeight="1" x14ac:dyDescent="0.2">
      <c r="A958" s="12"/>
      <c r="B958" s="3"/>
      <c r="C958" s="3"/>
      <c r="D958" s="8"/>
      <c r="E958" s="7"/>
      <c r="F958" s="3"/>
      <c r="G958" s="4"/>
      <c r="H958" s="5"/>
      <c r="I958" s="6"/>
      <c r="J958" s="7"/>
      <c r="K958" s="59">
        <v>1</v>
      </c>
      <c r="L958" s="142"/>
      <c r="M958" s="8"/>
      <c r="N958" s="41" t="s">
        <v>31</v>
      </c>
      <c r="O958" s="98">
        <v>160000</v>
      </c>
      <c r="P958" s="98"/>
      <c r="Q958" s="98"/>
      <c r="R958" s="98"/>
      <c r="S958" s="332">
        <v>197000</v>
      </c>
      <c r="T958" s="98"/>
      <c r="U958" s="332">
        <v>29000</v>
      </c>
      <c r="V958" s="332">
        <v>15000</v>
      </c>
      <c r="W958" s="332">
        <v>15000</v>
      </c>
      <c r="X958" s="98">
        <f t="shared" ref="X958:X963" si="1192">U958+V958+W958</f>
        <v>59000</v>
      </c>
      <c r="Y958" s="98">
        <f t="shared" ref="Y958:Y963" si="1193">X958/(S958/100)</f>
        <v>29.949238578680202</v>
      </c>
      <c r="AA958" s="547">
        <v>9000</v>
      </c>
      <c r="AB958" s="547">
        <v>9000</v>
      </c>
      <c r="AC958" s="547">
        <v>9000</v>
      </c>
      <c r="AD958" s="98">
        <f t="shared" si="1137"/>
        <v>27000</v>
      </c>
      <c r="AE958" s="96" t="e">
        <f>AD958/(P958/100)</f>
        <v>#DIV/0!</v>
      </c>
      <c r="AG958" s="98">
        <f t="shared" ref="AG958:AG963" si="1194">X958+AD958</f>
        <v>86000</v>
      </c>
      <c r="AH958" s="98">
        <f t="shared" ref="AH958:AH963" si="1195">AG958/(S958/100)</f>
        <v>43.654822335025379</v>
      </c>
      <c r="AJ958" s="332">
        <v>22000</v>
      </c>
      <c r="AK958" s="332">
        <v>22000</v>
      </c>
      <c r="AL958" s="332">
        <v>22000</v>
      </c>
      <c r="AM958" s="98">
        <f t="shared" si="1142"/>
        <v>66000</v>
      </c>
      <c r="AN958" s="96" t="e">
        <f>AM958/(P958/100)</f>
        <v>#DIV/0!</v>
      </c>
      <c r="AP958" s="332">
        <v>13000</v>
      </c>
      <c r="AQ958" s="332">
        <v>13000</v>
      </c>
      <c r="AR958" s="332">
        <v>19000</v>
      </c>
      <c r="AS958" s="98">
        <f t="shared" si="1145"/>
        <v>45000</v>
      </c>
      <c r="AT958" s="96" t="e">
        <f>AS958/(P958/100)</f>
        <v>#DIV/0!</v>
      </c>
      <c r="AV958" s="98">
        <f t="shared" ref="AV958:AV963" si="1196">AM958+AS958</f>
        <v>111000</v>
      </c>
      <c r="AW958" s="98">
        <f t="shared" ref="AW958:AW963" si="1197">AV958/(S958/100)</f>
        <v>56.345177664974621</v>
      </c>
      <c r="AY958" s="98">
        <f t="shared" ref="AY958:AY963" si="1198">AG958+AV958</f>
        <v>197000</v>
      </c>
      <c r="AZ958" s="98">
        <f t="shared" ref="AZ958:AZ963" si="1199">AY958/(S958/100)</f>
        <v>100</v>
      </c>
      <c r="BB958" s="98">
        <f t="shared" si="1189"/>
        <v>0</v>
      </c>
      <c r="BC958" s="98">
        <f t="shared" si="1190"/>
        <v>0</v>
      </c>
      <c r="BD958" s="98">
        <f t="shared" si="1191"/>
        <v>197000</v>
      </c>
      <c r="BE958" s="483"/>
      <c r="BF958" s="90">
        <f t="shared" si="1112"/>
        <v>0</v>
      </c>
    </row>
    <row r="959" spans="1:58" ht="30" customHeight="1" x14ac:dyDescent="0.2">
      <c r="A959" s="12"/>
      <c r="B959" s="3"/>
      <c r="C959" s="3"/>
      <c r="D959" s="8"/>
      <c r="E959" s="7"/>
      <c r="F959" s="3"/>
      <c r="G959" s="4"/>
      <c r="H959" s="5"/>
      <c r="I959" s="6"/>
      <c r="J959" s="24" t="s">
        <v>69</v>
      </c>
      <c r="K959" s="27"/>
      <c r="L959" s="142"/>
      <c r="M959" s="8"/>
      <c r="N959" s="31" t="s">
        <v>16</v>
      </c>
      <c r="O959" s="44">
        <v>18000</v>
      </c>
      <c r="P959" s="97">
        <f>P960+P961+P962+P963</f>
        <v>0</v>
      </c>
      <c r="Q959" s="193">
        <f>Q960+Q961+Q962+Q963</f>
        <v>0</v>
      </c>
      <c r="R959" s="194">
        <f>R960+R961+R962+R963</f>
        <v>0</v>
      </c>
      <c r="S959" s="97">
        <f>S960+S961+S962+S963</f>
        <v>13000</v>
      </c>
      <c r="T959" s="97"/>
      <c r="U959" s="97">
        <f>U960+U961+U962+U963</f>
        <v>0</v>
      </c>
      <c r="V959" s="97">
        <f>V960+V961+V962+V963</f>
        <v>4000</v>
      </c>
      <c r="W959" s="97">
        <f>W960+W961+W962+W963</f>
        <v>0</v>
      </c>
      <c r="X959" s="97">
        <f t="shared" si="1192"/>
        <v>4000</v>
      </c>
      <c r="Y959" s="97">
        <f t="shared" si="1193"/>
        <v>30.76923076923077</v>
      </c>
      <c r="AA959" s="97">
        <f>AA960+AA961+AA962+AA963</f>
        <v>1000</v>
      </c>
      <c r="AB959" s="97">
        <f>AB960+AB961+AB962+AB963</f>
        <v>2000</v>
      </c>
      <c r="AC959" s="97">
        <f>AC960+AC961+AC962+AC963</f>
        <v>1000</v>
      </c>
      <c r="AD959" s="97">
        <f t="shared" si="1137"/>
        <v>4000</v>
      </c>
      <c r="AE959" s="97">
        <f>AD959/(S959/100)</f>
        <v>30.76923076923077</v>
      </c>
      <c r="AG959" s="97">
        <f t="shared" si="1194"/>
        <v>8000</v>
      </c>
      <c r="AH959" s="97">
        <f t="shared" si="1195"/>
        <v>61.53846153846154</v>
      </c>
      <c r="AJ959" s="97">
        <f>AJ960+AJ961+AJ962+AJ963</f>
        <v>2000</v>
      </c>
      <c r="AK959" s="97">
        <f>AK960+AK961+AK962+AK963</f>
        <v>1000</v>
      </c>
      <c r="AL959" s="97">
        <f>AL960+AL961+AL962+AL963</f>
        <v>0</v>
      </c>
      <c r="AM959" s="97">
        <f t="shared" si="1142"/>
        <v>3000</v>
      </c>
      <c r="AN959" s="97">
        <f>AM959/(S959/100)</f>
        <v>23.076923076923077</v>
      </c>
      <c r="AP959" s="97">
        <f>AP960+AP961+AP962+AP963</f>
        <v>1000</v>
      </c>
      <c r="AQ959" s="97">
        <f>AQ960+AQ961+AQ962+AQ963</f>
        <v>1000</v>
      </c>
      <c r="AR959" s="97">
        <f>AR960+AR961+AR962+AR963</f>
        <v>0</v>
      </c>
      <c r="AS959" s="97">
        <f t="shared" si="1145"/>
        <v>2000</v>
      </c>
      <c r="AT959" s="97">
        <f>AS959/(S959/100)</f>
        <v>15.384615384615385</v>
      </c>
      <c r="AV959" s="97">
        <f t="shared" si="1196"/>
        <v>5000</v>
      </c>
      <c r="AW959" s="97">
        <f t="shared" si="1197"/>
        <v>38.46153846153846</v>
      </c>
      <c r="AY959" s="97">
        <f t="shared" si="1198"/>
        <v>13000</v>
      </c>
      <c r="AZ959" s="97">
        <f t="shared" si="1199"/>
        <v>100</v>
      </c>
      <c r="BB959" s="44">
        <f t="shared" si="1189"/>
        <v>0</v>
      </c>
      <c r="BC959" s="97">
        <f t="shared" si="1190"/>
        <v>0</v>
      </c>
      <c r="BD959" s="97">
        <f t="shared" si="1191"/>
        <v>13000</v>
      </c>
      <c r="BE959" s="483"/>
      <c r="BF959" s="90">
        <f t="shared" si="1112"/>
        <v>0</v>
      </c>
    </row>
    <row r="960" spans="1:58" ht="30" customHeight="1" x14ac:dyDescent="0.2">
      <c r="A960" s="12"/>
      <c r="B960" s="3"/>
      <c r="C960" s="3"/>
      <c r="D960" s="8"/>
      <c r="E960" s="7"/>
      <c r="F960" s="3"/>
      <c r="G960" s="4"/>
      <c r="H960" s="5"/>
      <c r="I960" s="6"/>
      <c r="J960" s="7"/>
      <c r="K960" s="59">
        <v>2</v>
      </c>
      <c r="L960" s="142"/>
      <c r="M960" s="8"/>
      <c r="N960" s="41" t="s">
        <v>17</v>
      </c>
      <c r="O960" s="45">
        <v>6000</v>
      </c>
      <c r="P960" s="98"/>
      <c r="Q960" s="98"/>
      <c r="R960" s="98"/>
      <c r="S960" s="332">
        <v>8000</v>
      </c>
      <c r="T960" s="98"/>
      <c r="U960" s="332">
        <v>0</v>
      </c>
      <c r="V960" s="332">
        <v>1000</v>
      </c>
      <c r="W960" s="332">
        <v>0</v>
      </c>
      <c r="X960" s="98">
        <f t="shared" si="1192"/>
        <v>1000</v>
      </c>
      <c r="Y960" s="98">
        <f t="shared" si="1193"/>
        <v>12.5</v>
      </c>
      <c r="AA960" s="332">
        <v>1000</v>
      </c>
      <c r="AB960" s="332">
        <v>1000</v>
      </c>
      <c r="AC960" s="332">
        <v>1000</v>
      </c>
      <c r="AD960" s="98">
        <f t="shared" si="1137"/>
        <v>3000</v>
      </c>
      <c r="AE960" s="98">
        <f>AD960/(S960/100)</f>
        <v>37.5</v>
      </c>
      <c r="AG960" s="98">
        <f t="shared" si="1194"/>
        <v>4000</v>
      </c>
      <c r="AH960" s="98">
        <f t="shared" si="1195"/>
        <v>50</v>
      </c>
      <c r="AJ960" s="332">
        <v>2000</v>
      </c>
      <c r="AK960" s="332">
        <v>0</v>
      </c>
      <c r="AL960" s="332">
        <v>0</v>
      </c>
      <c r="AM960" s="98">
        <f t="shared" si="1142"/>
        <v>2000</v>
      </c>
      <c r="AN960" s="98">
        <f>AM960/(S960/100)</f>
        <v>25</v>
      </c>
      <c r="AP960" s="332">
        <v>1000</v>
      </c>
      <c r="AQ960" s="332">
        <v>1000</v>
      </c>
      <c r="AR960" s="332">
        <v>0</v>
      </c>
      <c r="AS960" s="98">
        <f t="shared" si="1145"/>
        <v>2000</v>
      </c>
      <c r="AT960" s="98">
        <f>AS960/(S960/100)</f>
        <v>25</v>
      </c>
      <c r="AV960" s="98">
        <f t="shared" si="1196"/>
        <v>4000</v>
      </c>
      <c r="AW960" s="98">
        <f t="shared" si="1197"/>
        <v>50</v>
      </c>
      <c r="AY960" s="98">
        <f t="shared" si="1198"/>
        <v>8000</v>
      </c>
      <c r="AZ960" s="98">
        <f t="shared" si="1199"/>
        <v>100</v>
      </c>
      <c r="BB960" s="98">
        <f t="shared" si="1189"/>
        <v>0</v>
      </c>
      <c r="BC960" s="98">
        <f t="shared" si="1190"/>
        <v>0</v>
      </c>
      <c r="BD960" s="98">
        <f t="shared" si="1191"/>
        <v>8000</v>
      </c>
      <c r="BE960" s="483"/>
      <c r="BF960" s="90">
        <f t="shared" si="1112"/>
        <v>0</v>
      </c>
    </row>
    <row r="961" spans="1:58" ht="30" customHeight="1" x14ac:dyDescent="0.2">
      <c r="A961" s="487"/>
      <c r="B961" s="488"/>
      <c r="C961" s="488"/>
      <c r="D961" s="489"/>
      <c r="E961" s="490"/>
      <c r="F961" s="488"/>
      <c r="G961" s="491"/>
      <c r="H961" s="492"/>
      <c r="I961" s="493"/>
      <c r="J961" s="490"/>
      <c r="K961" s="494">
        <v>3</v>
      </c>
      <c r="L961" s="495"/>
      <c r="M961" s="489"/>
      <c r="N961" s="496" t="s">
        <v>18</v>
      </c>
      <c r="O961" s="497">
        <v>3000</v>
      </c>
      <c r="P961" s="98"/>
      <c r="Q961" s="98"/>
      <c r="R961" s="98"/>
      <c r="S961" s="332">
        <v>3000</v>
      </c>
      <c r="T961" s="332"/>
      <c r="U961" s="332">
        <v>0</v>
      </c>
      <c r="V961" s="332">
        <v>1000</v>
      </c>
      <c r="W961" s="332">
        <v>0</v>
      </c>
      <c r="X961" s="98">
        <f t="shared" si="1192"/>
        <v>1000</v>
      </c>
      <c r="Y961" s="98">
        <f t="shared" si="1193"/>
        <v>33.333333333333336</v>
      </c>
      <c r="AA961" s="332">
        <v>0</v>
      </c>
      <c r="AB961" s="332">
        <v>1000</v>
      </c>
      <c r="AC961" s="332">
        <v>0</v>
      </c>
      <c r="AD961" s="98">
        <f t="shared" si="1137"/>
        <v>1000</v>
      </c>
      <c r="AE961" s="98">
        <f>AD961/(S961/100)</f>
        <v>33.333333333333336</v>
      </c>
      <c r="AF961" s="98"/>
      <c r="AG961" s="98">
        <f t="shared" si="1194"/>
        <v>2000</v>
      </c>
      <c r="AH961" s="98">
        <f t="shared" si="1195"/>
        <v>66.666666666666671</v>
      </c>
      <c r="AI961" s="98"/>
      <c r="AJ961" s="332">
        <v>0</v>
      </c>
      <c r="AK961" s="332">
        <v>1000</v>
      </c>
      <c r="AL961" s="332">
        <v>0</v>
      </c>
      <c r="AM961" s="98">
        <f t="shared" si="1142"/>
        <v>1000</v>
      </c>
      <c r="AN961" s="98">
        <f>AM961/(S961/100)</f>
        <v>33.333333333333336</v>
      </c>
      <c r="AO961" s="98"/>
      <c r="AP961" s="332"/>
      <c r="AQ961" s="332"/>
      <c r="AR961" s="332"/>
      <c r="AS961" s="98">
        <f t="shared" si="1145"/>
        <v>0</v>
      </c>
      <c r="AT961" s="98">
        <f>AS961/(S961/100)</f>
        <v>0</v>
      </c>
      <c r="AU961" s="98"/>
      <c r="AV961" s="98">
        <f t="shared" si="1196"/>
        <v>1000</v>
      </c>
      <c r="AW961" s="98">
        <f t="shared" si="1197"/>
        <v>33.333333333333336</v>
      </c>
      <c r="AX961" s="98"/>
      <c r="AY961" s="98">
        <f t="shared" si="1198"/>
        <v>3000</v>
      </c>
      <c r="AZ961" s="98">
        <f t="shared" si="1199"/>
        <v>100</v>
      </c>
      <c r="BA961" s="98"/>
      <c r="BB961" s="98">
        <f t="shared" si="1189"/>
        <v>0</v>
      </c>
      <c r="BC961" s="98">
        <f t="shared" si="1190"/>
        <v>0</v>
      </c>
      <c r="BD961" s="98">
        <f t="shared" si="1191"/>
        <v>3000</v>
      </c>
      <c r="BE961" s="483"/>
      <c r="BF961" s="90">
        <f t="shared" si="1112"/>
        <v>0</v>
      </c>
    </row>
    <row r="962" spans="1:58" ht="30" customHeight="1" x14ac:dyDescent="0.2">
      <c r="A962" s="487"/>
      <c r="B962" s="488"/>
      <c r="C962" s="488"/>
      <c r="D962" s="489"/>
      <c r="E962" s="490"/>
      <c r="F962" s="488"/>
      <c r="G962" s="491"/>
      <c r="H962" s="492"/>
      <c r="I962" s="493"/>
      <c r="J962" s="490"/>
      <c r="K962" s="494">
        <v>5</v>
      </c>
      <c r="L962" s="495"/>
      <c r="M962" s="489"/>
      <c r="N962" s="496" t="s">
        <v>19</v>
      </c>
      <c r="O962" s="497">
        <v>3000</v>
      </c>
      <c r="P962" s="98"/>
      <c r="Q962" s="98"/>
      <c r="R962" s="98"/>
      <c r="S962" s="332">
        <v>1000</v>
      </c>
      <c r="T962" s="332"/>
      <c r="U962" s="332">
        <v>0</v>
      </c>
      <c r="V962" s="332">
        <v>1000</v>
      </c>
      <c r="W962" s="332">
        <v>0</v>
      </c>
      <c r="X962" s="98">
        <f t="shared" si="1192"/>
        <v>1000</v>
      </c>
      <c r="Y962" s="98">
        <f t="shared" si="1193"/>
        <v>100</v>
      </c>
      <c r="AA962" s="332"/>
      <c r="AB962" s="332"/>
      <c r="AC962" s="332"/>
      <c r="AD962" s="98">
        <f t="shared" si="1137"/>
        <v>0</v>
      </c>
      <c r="AE962" s="98">
        <f>AD962/(S962/100)</f>
        <v>0</v>
      </c>
      <c r="AF962" s="98"/>
      <c r="AG962" s="98">
        <f t="shared" si="1194"/>
        <v>1000</v>
      </c>
      <c r="AH962" s="98">
        <f t="shared" si="1195"/>
        <v>100</v>
      </c>
      <c r="AI962" s="98"/>
      <c r="AJ962" s="332"/>
      <c r="AK962" s="332"/>
      <c r="AL962" s="332"/>
      <c r="AM962" s="98">
        <f t="shared" si="1142"/>
        <v>0</v>
      </c>
      <c r="AN962" s="98">
        <f>AM962/(S962/100)</f>
        <v>0</v>
      </c>
      <c r="AO962" s="98"/>
      <c r="AP962" s="332"/>
      <c r="AQ962" s="332"/>
      <c r="AR962" s="332"/>
      <c r="AS962" s="98">
        <f t="shared" si="1145"/>
        <v>0</v>
      </c>
      <c r="AT962" s="98">
        <f>AS962/(S962/100)</f>
        <v>0</v>
      </c>
      <c r="AU962" s="98"/>
      <c r="AV962" s="98">
        <f t="shared" si="1196"/>
        <v>0</v>
      </c>
      <c r="AW962" s="98">
        <f t="shared" si="1197"/>
        <v>0</v>
      </c>
      <c r="AX962" s="98"/>
      <c r="AY962" s="98">
        <f t="shared" si="1198"/>
        <v>1000</v>
      </c>
      <c r="AZ962" s="98">
        <f t="shared" si="1199"/>
        <v>100</v>
      </c>
      <c r="BA962" s="98"/>
      <c r="BB962" s="98">
        <f t="shared" si="1189"/>
        <v>0</v>
      </c>
      <c r="BC962" s="98">
        <f t="shared" si="1190"/>
        <v>0</v>
      </c>
      <c r="BD962" s="98">
        <f t="shared" si="1191"/>
        <v>1000</v>
      </c>
      <c r="BE962" s="483"/>
      <c r="BF962" s="90">
        <f t="shared" si="1112"/>
        <v>0</v>
      </c>
    </row>
    <row r="963" spans="1:58" ht="30" customHeight="1" x14ac:dyDescent="0.2">
      <c r="A963" s="12"/>
      <c r="B963" s="3"/>
      <c r="C963" s="3"/>
      <c r="D963" s="8"/>
      <c r="E963" s="7"/>
      <c r="F963" s="3"/>
      <c r="G963" s="4"/>
      <c r="H963" s="5"/>
      <c r="I963" s="6"/>
      <c r="J963" s="7"/>
      <c r="K963" s="59">
        <v>7</v>
      </c>
      <c r="L963" s="142"/>
      <c r="M963" s="8"/>
      <c r="N963" s="41" t="s">
        <v>110</v>
      </c>
      <c r="O963" s="45">
        <v>6000</v>
      </c>
      <c r="P963" s="98"/>
      <c r="Q963" s="98"/>
      <c r="R963" s="98"/>
      <c r="S963" s="332">
        <v>1000</v>
      </c>
      <c r="T963" s="98"/>
      <c r="U963" s="332">
        <v>0</v>
      </c>
      <c r="V963" s="332">
        <v>1000</v>
      </c>
      <c r="W963" s="332">
        <v>0</v>
      </c>
      <c r="X963" s="98">
        <f t="shared" si="1192"/>
        <v>1000</v>
      </c>
      <c r="Y963" s="98">
        <f t="shared" si="1193"/>
        <v>100</v>
      </c>
      <c r="AA963" s="332"/>
      <c r="AB963" s="332"/>
      <c r="AC963" s="332"/>
      <c r="AD963" s="98">
        <f t="shared" si="1137"/>
        <v>0</v>
      </c>
      <c r="AE963" s="98">
        <f>AD963/(S963/100)</f>
        <v>0</v>
      </c>
      <c r="AG963" s="98">
        <f t="shared" si="1194"/>
        <v>1000</v>
      </c>
      <c r="AH963" s="98">
        <f t="shared" si="1195"/>
        <v>100</v>
      </c>
      <c r="AJ963" s="332"/>
      <c r="AK963" s="332"/>
      <c r="AL963" s="332"/>
      <c r="AM963" s="98">
        <f t="shared" si="1142"/>
        <v>0</v>
      </c>
      <c r="AN963" s="98">
        <f>AM963/(S963/100)</f>
        <v>0</v>
      </c>
      <c r="AP963" s="332"/>
      <c r="AQ963" s="332"/>
      <c r="AR963" s="332"/>
      <c r="AS963" s="98">
        <f t="shared" si="1145"/>
        <v>0</v>
      </c>
      <c r="AT963" s="98">
        <f>AS963/(S963/100)</f>
        <v>0</v>
      </c>
      <c r="AV963" s="98">
        <f t="shared" si="1196"/>
        <v>0</v>
      </c>
      <c r="AW963" s="98">
        <f t="shared" si="1197"/>
        <v>0</v>
      </c>
      <c r="AY963" s="98">
        <f t="shared" si="1198"/>
        <v>1000</v>
      </c>
      <c r="AZ963" s="98">
        <f t="shared" si="1199"/>
        <v>100</v>
      </c>
      <c r="BB963" s="98">
        <f t="shared" si="1189"/>
        <v>0</v>
      </c>
      <c r="BC963" s="98">
        <f t="shared" si="1190"/>
        <v>0</v>
      </c>
      <c r="BD963" s="98">
        <f t="shared" si="1191"/>
        <v>1000</v>
      </c>
      <c r="BE963" s="483"/>
      <c r="BF963" s="90">
        <f t="shared" si="1112"/>
        <v>0</v>
      </c>
    </row>
    <row r="964" spans="1:58" ht="30" customHeight="1" x14ac:dyDescent="0.2">
      <c r="A964" s="307"/>
      <c r="B964" s="308"/>
      <c r="C964" s="308"/>
      <c r="D964" s="309" t="s">
        <v>122</v>
      </c>
      <c r="E964" s="310"/>
      <c r="F964" s="308"/>
      <c r="G964" s="311"/>
      <c r="H964" s="312"/>
      <c r="I964" s="313"/>
      <c r="J964" s="310"/>
      <c r="K964" s="314"/>
      <c r="L964" s="315"/>
      <c r="M964" s="316"/>
      <c r="N964" s="195" t="s">
        <v>115</v>
      </c>
      <c r="O964" s="196">
        <v>1095000</v>
      </c>
      <c r="P964" s="197">
        <f>P965</f>
        <v>0</v>
      </c>
      <c r="Q964" s="197">
        <f>Q965</f>
        <v>0</v>
      </c>
      <c r="R964" s="197">
        <f>R965</f>
        <v>0</v>
      </c>
      <c r="S964" s="197">
        <f>S965</f>
        <v>1899000</v>
      </c>
      <c r="T964" s="197"/>
      <c r="U964" s="197">
        <f>U965</f>
        <v>286000</v>
      </c>
      <c r="V964" s="197">
        <f>V965</f>
        <v>116000</v>
      </c>
      <c r="W964" s="197">
        <f>W1596+W965+W1286+W1342+W1540</f>
        <v>113000</v>
      </c>
      <c r="X964" s="197">
        <f t="shared" si="1134"/>
        <v>515000</v>
      </c>
      <c r="Y964" s="197">
        <f t="shared" si="1135"/>
        <v>27.119536598209585</v>
      </c>
      <c r="Z964" s="306"/>
      <c r="AA964" s="197">
        <f>AA965</f>
        <v>169000</v>
      </c>
      <c r="AB964" s="197">
        <f>AB965</f>
        <v>165000</v>
      </c>
      <c r="AC964" s="197">
        <f>AC1596+AC965+AC1286+AC1342+AC1540</f>
        <v>165000</v>
      </c>
      <c r="AD964" s="197">
        <f t="shared" si="1137"/>
        <v>499000</v>
      </c>
      <c r="AE964" s="197">
        <f t="shared" si="1138"/>
        <v>26.276987888362296</v>
      </c>
      <c r="AF964" s="306"/>
      <c r="AG964" s="197">
        <f t="shared" si="1139"/>
        <v>1014000</v>
      </c>
      <c r="AH964" s="197">
        <f t="shared" si="1140"/>
        <v>53.396524486571877</v>
      </c>
      <c r="AI964" s="306"/>
      <c r="AJ964" s="197">
        <f>AJ965</f>
        <v>175000</v>
      </c>
      <c r="AK964" s="197">
        <f>AK965</f>
        <v>171000</v>
      </c>
      <c r="AL964" s="197">
        <f>AL1596+AL965+AL1286+AL1342+AL1540</f>
        <v>171000</v>
      </c>
      <c r="AM964" s="197">
        <f t="shared" si="1142"/>
        <v>517000</v>
      </c>
      <c r="AN964" s="197">
        <f t="shared" si="1143"/>
        <v>27.224855186940495</v>
      </c>
      <c r="AO964" s="306"/>
      <c r="AP964" s="197">
        <f>AP965</f>
        <v>127000</v>
      </c>
      <c r="AQ964" s="197">
        <f>AQ965</f>
        <v>128000</v>
      </c>
      <c r="AR964" s="197">
        <f>AR1596+AR965+AR1286+AR1342+AR1540</f>
        <v>113000</v>
      </c>
      <c r="AS964" s="197">
        <f t="shared" si="1145"/>
        <v>368000</v>
      </c>
      <c r="AT964" s="197">
        <f t="shared" si="1146"/>
        <v>19.378620326487624</v>
      </c>
      <c r="AU964" s="306"/>
      <c r="AV964" s="197">
        <f t="shared" si="1147"/>
        <v>885000</v>
      </c>
      <c r="AW964" s="197">
        <f t="shared" si="1148"/>
        <v>46.603475513428123</v>
      </c>
      <c r="AX964" s="306"/>
      <c r="AY964" s="197">
        <f t="shared" si="1149"/>
        <v>1899000</v>
      </c>
      <c r="AZ964" s="197">
        <f t="shared" si="1150"/>
        <v>100</v>
      </c>
      <c r="BA964" s="306"/>
      <c r="BB964" s="196">
        <f t="shared" ref="BB964:BB983" si="1200">S964-AY964</f>
        <v>0</v>
      </c>
      <c r="BC964" s="197">
        <f t="shared" ref="BC964:BC983" si="1201">BB964/(S964/100)</f>
        <v>0</v>
      </c>
      <c r="BD964" s="197">
        <f t="shared" ref="BD964:BD983" si="1202">S964-BB964</f>
        <v>1899000</v>
      </c>
      <c r="BE964" s="485"/>
      <c r="BF964" s="90">
        <f t="shared" si="1112"/>
        <v>0</v>
      </c>
    </row>
    <row r="965" spans="1:58" ht="30" customHeight="1" x14ac:dyDescent="0.2">
      <c r="A965" s="12"/>
      <c r="B965" s="3"/>
      <c r="C965" s="3"/>
      <c r="D965" s="8"/>
      <c r="E965" s="1" t="s">
        <v>74</v>
      </c>
      <c r="F965" s="3"/>
      <c r="G965" s="4"/>
      <c r="H965" s="5"/>
      <c r="I965" s="6"/>
      <c r="J965" s="7"/>
      <c r="K965" s="27"/>
      <c r="L965" s="142"/>
      <c r="M965" s="8"/>
      <c r="N965" s="40" t="s">
        <v>29</v>
      </c>
      <c r="O965" s="43">
        <v>1095000</v>
      </c>
      <c r="P965" s="99">
        <f t="shared" ref="P965:S968" si="1203">P966</f>
        <v>0</v>
      </c>
      <c r="Q965" s="50">
        <f t="shared" si="1203"/>
        <v>0</v>
      </c>
      <c r="R965" s="192">
        <f t="shared" si="1203"/>
        <v>0</v>
      </c>
      <c r="S965" s="99">
        <f t="shared" si="1203"/>
        <v>1899000</v>
      </c>
      <c r="T965" s="99"/>
      <c r="U965" s="99">
        <f t="shared" ref="U965:V968" si="1204">U966</f>
        <v>286000</v>
      </c>
      <c r="V965" s="99">
        <f t="shared" si="1204"/>
        <v>116000</v>
      </c>
      <c r="W965" s="99">
        <f>W1597+W966+W1287+W1343+W1541</f>
        <v>113000</v>
      </c>
      <c r="X965" s="99">
        <f t="shared" si="1134"/>
        <v>515000</v>
      </c>
      <c r="Y965" s="99">
        <f t="shared" si="1135"/>
        <v>27.119536598209585</v>
      </c>
      <c r="AA965" s="99">
        <f t="shared" ref="AA965:AB968" si="1205">AA966</f>
        <v>169000</v>
      </c>
      <c r="AB965" s="99">
        <f t="shared" si="1205"/>
        <v>165000</v>
      </c>
      <c r="AC965" s="99">
        <f>AC1597+AC966+AC1287+AC1343+AC1541</f>
        <v>165000</v>
      </c>
      <c r="AD965" s="99">
        <f t="shared" si="1137"/>
        <v>499000</v>
      </c>
      <c r="AE965" s="99">
        <f t="shared" si="1138"/>
        <v>26.276987888362296</v>
      </c>
      <c r="AG965" s="99">
        <f t="shared" si="1139"/>
        <v>1014000</v>
      </c>
      <c r="AH965" s="99">
        <f t="shared" si="1140"/>
        <v>53.396524486571877</v>
      </c>
      <c r="AJ965" s="99">
        <f t="shared" ref="AJ965:AK968" si="1206">AJ966</f>
        <v>175000</v>
      </c>
      <c r="AK965" s="99">
        <f t="shared" si="1206"/>
        <v>171000</v>
      </c>
      <c r="AL965" s="99">
        <f>AL1597+AL966+AL1287+AL1343+AL1541</f>
        <v>171000</v>
      </c>
      <c r="AM965" s="99">
        <f t="shared" si="1142"/>
        <v>517000</v>
      </c>
      <c r="AN965" s="99">
        <f t="shared" si="1143"/>
        <v>27.224855186940495</v>
      </c>
      <c r="AP965" s="99">
        <f t="shared" ref="AP965:AQ968" si="1207">AP966</f>
        <v>127000</v>
      </c>
      <c r="AQ965" s="99">
        <f t="shared" si="1207"/>
        <v>128000</v>
      </c>
      <c r="AR965" s="99">
        <f>AR1597+AR966+AR1287+AR1343+AR1541</f>
        <v>113000</v>
      </c>
      <c r="AS965" s="99">
        <f t="shared" si="1145"/>
        <v>368000</v>
      </c>
      <c r="AT965" s="99">
        <f t="shared" si="1146"/>
        <v>19.378620326487624</v>
      </c>
      <c r="AV965" s="99">
        <f t="shared" si="1147"/>
        <v>885000</v>
      </c>
      <c r="AW965" s="99">
        <f t="shared" si="1148"/>
        <v>46.603475513428123</v>
      </c>
      <c r="AY965" s="99">
        <f t="shared" si="1149"/>
        <v>1899000</v>
      </c>
      <c r="AZ965" s="99">
        <f t="shared" si="1150"/>
        <v>100</v>
      </c>
      <c r="BB965" s="43">
        <f t="shared" si="1200"/>
        <v>0</v>
      </c>
      <c r="BC965" s="99">
        <f t="shared" si="1201"/>
        <v>0</v>
      </c>
      <c r="BD965" s="99">
        <f t="shared" si="1202"/>
        <v>1899000</v>
      </c>
      <c r="BF965" s="90">
        <f t="shared" si="1112"/>
        <v>0</v>
      </c>
    </row>
    <row r="966" spans="1:58" ht="30" customHeight="1" x14ac:dyDescent="0.2">
      <c r="A966" s="12"/>
      <c r="B966" s="3"/>
      <c r="C966" s="3"/>
      <c r="D966" s="8"/>
      <c r="E966" s="7"/>
      <c r="F966" s="17">
        <v>3</v>
      </c>
      <c r="G966" s="4"/>
      <c r="H966" s="5"/>
      <c r="I966" s="6"/>
      <c r="J966" s="7"/>
      <c r="K966" s="27"/>
      <c r="L966" s="142"/>
      <c r="M966" s="8"/>
      <c r="N966" s="31" t="s">
        <v>1</v>
      </c>
      <c r="O966" s="44">
        <v>1095000</v>
      </c>
      <c r="P966" s="97">
        <f t="shared" si="1203"/>
        <v>0</v>
      </c>
      <c r="Q966" s="193">
        <f t="shared" si="1203"/>
        <v>0</v>
      </c>
      <c r="R966" s="194">
        <f t="shared" si="1203"/>
        <v>0</v>
      </c>
      <c r="S966" s="97">
        <f t="shared" si="1203"/>
        <v>1899000</v>
      </c>
      <c r="T966" s="97"/>
      <c r="U966" s="97">
        <f t="shared" si="1204"/>
        <v>286000</v>
      </c>
      <c r="V966" s="97">
        <f t="shared" si="1204"/>
        <v>116000</v>
      </c>
      <c r="W966" s="97">
        <f>W1598+W967+W1288+W1344+W1542</f>
        <v>113000</v>
      </c>
      <c r="X966" s="97">
        <f t="shared" si="1134"/>
        <v>515000</v>
      </c>
      <c r="Y966" s="97">
        <f t="shared" si="1135"/>
        <v>27.119536598209585</v>
      </c>
      <c r="AA966" s="97">
        <f t="shared" si="1205"/>
        <v>169000</v>
      </c>
      <c r="AB966" s="97">
        <f t="shared" si="1205"/>
        <v>165000</v>
      </c>
      <c r="AC966" s="97">
        <f>AC1598+AC967+AC1288+AC1344+AC1542</f>
        <v>165000</v>
      </c>
      <c r="AD966" s="97">
        <f t="shared" si="1137"/>
        <v>499000</v>
      </c>
      <c r="AE966" s="97">
        <f t="shared" si="1138"/>
        <v>26.276987888362296</v>
      </c>
      <c r="AG966" s="97">
        <f t="shared" si="1139"/>
        <v>1014000</v>
      </c>
      <c r="AH966" s="97">
        <f t="shared" si="1140"/>
        <v>53.396524486571877</v>
      </c>
      <c r="AJ966" s="97">
        <f t="shared" si="1206"/>
        <v>175000</v>
      </c>
      <c r="AK966" s="97">
        <f t="shared" si="1206"/>
        <v>171000</v>
      </c>
      <c r="AL966" s="97">
        <f>AL1598+AL967+AL1288+AL1344+AL1542</f>
        <v>171000</v>
      </c>
      <c r="AM966" s="97">
        <f t="shared" si="1142"/>
        <v>517000</v>
      </c>
      <c r="AN966" s="97">
        <f t="shared" si="1143"/>
        <v>27.224855186940495</v>
      </c>
      <c r="AP966" s="97">
        <f t="shared" si="1207"/>
        <v>127000</v>
      </c>
      <c r="AQ966" s="97">
        <f t="shared" si="1207"/>
        <v>128000</v>
      </c>
      <c r="AR966" s="97">
        <f>AR1598+AR967+AR1288+AR1344+AR1542</f>
        <v>113000</v>
      </c>
      <c r="AS966" s="97">
        <f t="shared" si="1145"/>
        <v>368000</v>
      </c>
      <c r="AT966" s="97">
        <f t="shared" si="1146"/>
        <v>19.378620326487624</v>
      </c>
      <c r="AV966" s="97">
        <f t="shared" si="1147"/>
        <v>885000</v>
      </c>
      <c r="AW966" s="97">
        <f t="shared" si="1148"/>
        <v>46.603475513428123</v>
      </c>
      <c r="AY966" s="97">
        <f t="shared" si="1149"/>
        <v>1899000</v>
      </c>
      <c r="AZ966" s="97">
        <f t="shared" si="1150"/>
        <v>100</v>
      </c>
      <c r="BB966" s="44">
        <f t="shared" si="1200"/>
        <v>0</v>
      </c>
      <c r="BC966" s="97">
        <f t="shared" si="1201"/>
        <v>0</v>
      </c>
      <c r="BD966" s="97">
        <f t="shared" si="1202"/>
        <v>1899000</v>
      </c>
      <c r="BF966" s="90">
        <f t="shared" si="1112"/>
        <v>0</v>
      </c>
    </row>
    <row r="967" spans="1:58" ht="30" customHeight="1" x14ac:dyDescent="0.2">
      <c r="A967" s="12"/>
      <c r="B967" s="3"/>
      <c r="C967" s="3"/>
      <c r="D967" s="8"/>
      <c r="E967" s="7"/>
      <c r="F967" s="3"/>
      <c r="G967" s="21">
        <v>2</v>
      </c>
      <c r="H967" s="22"/>
      <c r="I967" s="6"/>
      <c r="J967" s="7"/>
      <c r="K967" s="27"/>
      <c r="L967" s="142"/>
      <c r="M967" s="8"/>
      <c r="N967" s="31" t="s">
        <v>128</v>
      </c>
      <c r="O967" s="44">
        <v>1095000</v>
      </c>
      <c r="P967" s="97">
        <f t="shared" si="1203"/>
        <v>0</v>
      </c>
      <c r="Q967" s="193">
        <f t="shared" si="1203"/>
        <v>0</v>
      </c>
      <c r="R967" s="194">
        <f t="shared" si="1203"/>
        <v>0</v>
      </c>
      <c r="S967" s="97">
        <f t="shared" si="1203"/>
        <v>1899000</v>
      </c>
      <c r="T967" s="97"/>
      <c r="U967" s="97">
        <f t="shared" si="1204"/>
        <v>286000</v>
      </c>
      <c r="V967" s="97">
        <f t="shared" si="1204"/>
        <v>116000</v>
      </c>
      <c r="W967" s="97">
        <f>W1599+W968+W1289+W1345+W1543</f>
        <v>113000</v>
      </c>
      <c r="X967" s="97">
        <f t="shared" si="1134"/>
        <v>515000</v>
      </c>
      <c r="Y967" s="97">
        <f t="shared" si="1135"/>
        <v>27.119536598209585</v>
      </c>
      <c r="AA967" s="97">
        <f t="shared" si="1205"/>
        <v>169000</v>
      </c>
      <c r="AB967" s="97">
        <f t="shared" si="1205"/>
        <v>165000</v>
      </c>
      <c r="AC967" s="97">
        <f>AC1599+AC968+AC1289+AC1345+AC1543</f>
        <v>165000</v>
      </c>
      <c r="AD967" s="97">
        <f t="shared" si="1137"/>
        <v>499000</v>
      </c>
      <c r="AE967" s="97">
        <f t="shared" si="1138"/>
        <v>26.276987888362296</v>
      </c>
      <c r="AG967" s="97">
        <f t="shared" si="1139"/>
        <v>1014000</v>
      </c>
      <c r="AH967" s="97">
        <f t="shared" si="1140"/>
        <v>53.396524486571877</v>
      </c>
      <c r="AJ967" s="97">
        <f t="shared" si="1206"/>
        <v>175000</v>
      </c>
      <c r="AK967" s="97">
        <f t="shared" si="1206"/>
        <v>171000</v>
      </c>
      <c r="AL967" s="97">
        <f>AL1599+AL968+AL1289+AL1345+AL1543</f>
        <v>171000</v>
      </c>
      <c r="AM967" s="97">
        <f t="shared" si="1142"/>
        <v>517000</v>
      </c>
      <c r="AN967" s="97">
        <f t="shared" si="1143"/>
        <v>27.224855186940495</v>
      </c>
      <c r="AP967" s="97">
        <f t="shared" si="1207"/>
        <v>127000</v>
      </c>
      <c r="AQ967" s="97">
        <f t="shared" si="1207"/>
        <v>128000</v>
      </c>
      <c r="AR967" s="97">
        <f>AR1599+AR968+AR1289+AR1345+AR1543</f>
        <v>113000</v>
      </c>
      <c r="AS967" s="97">
        <f t="shared" si="1145"/>
        <v>368000</v>
      </c>
      <c r="AT967" s="97">
        <f t="shared" si="1146"/>
        <v>19.378620326487624</v>
      </c>
      <c r="AV967" s="97">
        <f t="shared" si="1147"/>
        <v>885000</v>
      </c>
      <c r="AW967" s="97">
        <f t="shared" si="1148"/>
        <v>46.603475513428123</v>
      </c>
      <c r="AY967" s="97">
        <f t="shared" si="1149"/>
        <v>1899000</v>
      </c>
      <c r="AZ967" s="97">
        <f t="shared" si="1150"/>
        <v>100</v>
      </c>
      <c r="BB967" s="44">
        <f t="shared" si="1200"/>
        <v>0</v>
      </c>
      <c r="BC967" s="97">
        <f t="shared" si="1201"/>
        <v>0</v>
      </c>
      <c r="BD967" s="97">
        <f t="shared" si="1202"/>
        <v>1899000</v>
      </c>
      <c r="BF967" s="90">
        <f t="shared" si="1112"/>
        <v>0</v>
      </c>
    </row>
    <row r="968" spans="1:58" ht="30" customHeight="1" x14ac:dyDescent="0.2">
      <c r="A968" s="12"/>
      <c r="B968" s="3"/>
      <c r="C968" s="3"/>
      <c r="D968" s="8"/>
      <c r="E968" s="7"/>
      <c r="F968" s="3"/>
      <c r="G968" s="21"/>
      <c r="H968" s="92" t="s">
        <v>97</v>
      </c>
      <c r="I968" s="6"/>
      <c r="J968" s="7"/>
      <c r="K968" s="27"/>
      <c r="L968" s="142"/>
      <c r="M968" s="8"/>
      <c r="N968" s="31" t="s">
        <v>128</v>
      </c>
      <c r="O968" s="44">
        <v>1095000</v>
      </c>
      <c r="P968" s="97">
        <f t="shared" si="1203"/>
        <v>0</v>
      </c>
      <c r="Q968" s="193">
        <f t="shared" si="1203"/>
        <v>0</v>
      </c>
      <c r="R968" s="194">
        <f t="shared" si="1203"/>
        <v>0</v>
      </c>
      <c r="S968" s="97">
        <f t="shared" si="1203"/>
        <v>1899000</v>
      </c>
      <c r="T968" s="97"/>
      <c r="U968" s="97">
        <f t="shared" si="1204"/>
        <v>286000</v>
      </c>
      <c r="V968" s="97">
        <f t="shared" si="1204"/>
        <v>116000</v>
      </c>
      <c r="W968" s="97">
        <f>W1600+W969+W1290+W1346+W1544</f>
        <v>113000</v>
      </c>
      <c r="X968" s="97">
        <f t="shared" si="1134"/>
        <v>515000</v>
      </c>
      <c r="Y968" s="97">
        <f t="shared" si="1135"/>
        <v>27.119536598209585</v>
      </c>
      <c r="AA968" s="97">
        <f t="shared" si="1205"/>
        <v>169000</v>
      </c>
      <c r="AB968" s="97">
        <f t="shared" si="1205"/>
        <v>165000</v>
      </c>
      <c r="AC968" s="97">
        <f>AC1600+AC969+AC1290+AC1346+AC1544</f>
        <v>165000</v>
      </c>
      <c r="AD968" s="97">
        <f t="shared" si="1137"/>
        <v>499000</v>
      </c>
      <c r="AE968" s="97">
        <f t="shared" si="1138"/>
        <v>26.276987888362296</v>
      </c>
      <c r="AG968" s="97">
        <f t="shared" si="1139"/>
        <v>1014000</v>
      </c>
      <c r="AH968" s="97">
        <f t="shared" si="1140"/>
        <v>53.396524486571877</v>
      </c>
      <c r="AJ968" s="97">
        <f t="shared" si="1206"/>
        <v>175000</v>
      </c>
      <c r="AK968" s="97">
        <f t="shared" si="1206"/>
        <v>171000</v>
      </c>
      <c r="AL968" s="97">
        <f>AL1600+AL969+AL1290+AL1346+AL1544</f>
        <v>171000</v>
      </c>
      <c r="AM968" s="97">
        <f t="shared" si="1142"/>
        <v>517000</v>
      </c>
      <c r="AN968" s="97">
        <f t="shared" si="1143"/>
        <v>27.224855186940495</v>
      </c>
      <c r="AP968" s="97">
        <f t="shared" si="1207"/>
        <v>127000</v>
      </c>
      <c r="AQ968" s="97">
        <f t="shared" si="1207"/>
        <v>128000</v>
      </c>
      <c r="AR968" s="97">
        <f>AR1600+AR969+AR1290+AR1346+AR1544</f>
        <v>113000</v>
      </c>
      <c r="AS968" s="97">
        <f t="shared" si="1145"/>
        <v>368000</v>
      </c>
      <c r="AT968" s="97">
        <f t="shared" si="1146"/>
        <v>19.378620326487624</v>
      </c>
      <c r="AV968" s="97">
        <f t="shared" si="1147"/>
        <v>885000</v>
      </c>
      <c r="AW968" s="97">
        <f t="shared" si="1148"/>
        <v>46.603475513428123</v>
      </c>
      <c r="AY968" s="97">
        <f t="shared" si="1149"/>
        <v>1899000</v>
      </c>
      <c r="AZ968" s="97">
        <f t="shared" si="1150"/>
        <v>100</v>
      </c>
      <c r="BB968" s="44">
        <f t="shared" si="1200"/>
        <v>0</v>
      </c>
      <c r="BC968" s="97">
        <f t="shared" si="1201"/>
        <v>0</v>
      </c>
      <c r="BD968" s="97">
        <f t="shared" si="1202"/>
        <v>1899000</v>
      </c>
      <c r="BF968" s="90">
        <f t="shared" si="1112"/>
        <v>0</v>
      </c>
    </row>
    <row r="969" spans="1:58" ht="30" customHeight="1" thickBot="1" x14ac:dyDescent="0.25">
      <c r="A969" s="12"/>
      <c r="B969" s="3"/>
      <c r="C969" s="3"/>
      <c r="D969" s="8"/>
      <c r="E969" s="7"/>
      <c r="F969" s="3"/>
      <c r="G969" s="4"/>
      <c r="H969" s="5"/>
      <c r="I969" s="23">
        <v>2</v>
      </c>
      <c r="J969" s="7"/>
      <c r="K969" s="27"/>
      <c r="L969" s="142"/>
      <c r="M969" s="8"/>
      <c r="N969" s="30" t="s">
        <v>126</v>
      </c>
      <c r="O969" s="46">
        <v>1095000</v>
      </c>
      <c r="P969" s="100">
        <f>P970+P972+P974</f>
        <v>0</v>
      </c>
      <c r="Q969" s="202">
        <f>Q970+Q972+Q974</f>
        <v>0</v>
      </c>
      <c r="R969" s="203">
        <f>R970+R972+R974</f>
        <v>0</v>
      </c>
      <c r="S969" s="100">
        <f>S970+S972+S974</f>
        <v>1899000</v>
      </c>
      <c r="T969" s="100"/>
      <c r="U969" s="100">
        <f>U970+U972+U974</f>
        <v>286000</v>
      </c>
      <c r="V969" s="100">
        <f>V970+V972+V974</f>
        <v>116000</v>
      </c>
      <c r="W969" s="100">
        <f>W970+W972+W974</f>
        <v>113000</v>
      </c>
      <c r="X969" s="100">
        <f t="shared" si="1134"/>
        <v>515000</v>
      </c>
      <c r="Y969" s="100">
        <f t="shared" si="1135"/>
        <v>27.119536598209585</v>
      </c>
      <c r="AA969" s="100">
        <f>AA970+AA972+AA974</f>
        <v>169000</v>
      </c>
      <c r="AB969" s="100">
        <f>AB970+AB972+AB974</f>
        <v>165000</v>
      </c>
      <c r="AC969" s="100">
        <f>AC970+AC972+AC974</f>
        <v>165000</v>
      </c>
      <c r="AD969" s="100">
        <f t="shared" si="1137"/>
        <v>499000</v>
      </c>
      <c r="AE969" s="100">
        <f t="shared" si="1138"/>
        <v>26.276987888362296</v>
      </c>
      <c r="AG969" s="100">
        <f t="shared" si="1139"/>
        <v>1014000</v>
      </c>
      <c r="AH969" s="100">
        <f t="shared" si="1140"/>
        <v>53.396524486571877</v>
      </c>
      <c r="AJ969" s="100">
        <f>AJ970+AJ972+AJ974</f>
        <v>175000</v>
      </c>
      <c r="AK969" s="100">
        <f>AK970+AK972+AK974</f>
        <v>171000</v>
      </c>
      <c r="AL969" s="100">
        <f>AL970+AL972+AL974</f>
        <v>171000</v>
      </c>
      <c r="AM969" s="100">
        <f t="shared" si="1142"/>
        <v>517000</v>
      </c>
      <c r="AN969" s="100">
        <f t="shared" si="1143"/>
        <v>27.224855186940495</v>
      </c>
      <c r="AP969" s="100">
        <f>AP970+AP972+AP974</f>
        <v>127000</v>
      </c>
      <c r="AQ969" s="100">
        <f>AQ970+AQ972+AQ974</f>
        <v>128000</v>
      </c>
      <c r="AR969" s="100">
        <f>AR970+AR972+AR974</f>
        <v>113000</v>
      </c>
      <c r="AS969" s="100">
        <f t="shared" si="1145"/>
        <v>368000</v>
      </c>
      <c r="AT969" s="100">
        <f t="shared" si="1146"/>
        <v>19.378620326487624</v>
      </c>
      <c r="AV969" s="100">
        <f t="shared" si="1147"/>
        <v>885000</v>
      </c>
      <c r="AW969" s="100">
        <f t="shared" si="1148"/>
        <v>46.603475513428123</v>
      </c>
      <c r="AY969" s="100">
        <f t="shared" si="1149"/>
        <v>1899000</v>
      </c>
      <c r="AZ969" s="100">
        <f t="shared" si="1150"/>
        <v>100</v>
      </c>
      <c r="BB969" s="46">
        <f t="shared" si="1200"/>
        <v>0</v>
      </c>
      <c r="BC969" s="100">
        <f t="shared" si="1201"/>
        <v>0</v>
      </c>
      <c r="BD969" s="100">
        <f t="shared" si="1202"/>
        <v>1899000</v>
      </c>
      <c r="BE969" s="483"/>
      <c r="BF969" s="90">
        <f t="shared" si="1112"/>
        <v>0</v>
      </c>
    </row>
    <row r="970" spans="1:58" ht="30" customHeight="1" thickBot="1" x14ac:dyDescent="0.25">
      <c r="A970" s="12"/>
      <c r="B970" s="3"/>
      <c r="C970" s="3"/>
      <c r="D970" s="8"/>
      <c r="E970" s="7"/>
      <c r="F970" s="3"/>
      <c r="G970" s="4"/>
      <c r="H970" s="5"/>
      <c r="I970" s="6"/>
      <c r="J970" s="24" t="s">
        <v>74</v>
      </c>
      <c r="K970" s="27"/>
      <c r="L970" s="142"/>
      <c r="M970" s="8"/>
      <c r="N970" s="31" t="s">
        <v>24</v>
      </c>
      <c r="O970" s="97">
        <v>929000</v>
      </c>
      <c r="P970" s="97">
        <f>P971</f>
        <v>0</v>
      </c>
      <c r="Q970" s="193">
        <f>Q971</f>
        <v>0</v>
      </c>
      <c r="R970" s="194">
        <f>R971</f>
        <v>0</v>
      </c>
      <c r="S970" s="97">
        <f>S971</f>
        <v>1674000</v>
      </c>
      <c r="T970" s="97"/>
      <c r="U970" s="97">
        <f>U971</f>
        <v>252000</v>
      </c>
      <c r="V970" s="97">
        <f>V971</f>
        <v>101000</v>
      </c>
      <c r="W970" s="97">
        <f>W971</f>
        <v>100000</v>
      </c>
      <c r="X970" s="97">
        <f t="shared" si="1134"/>
        <v>453000</v>
      </c>
      <c r="Y970" s="97">
        <f t="shared" si="1135"/>
        <v>27.060931899641577</v>
      </c>
      <c r="AA970" s="97">
        <f>AA971</f>
        <v>146000</v>
      </c>
      <c r="AB970" s="97">
        <f>AB971</f>
        <v>146000</v>
      </c>
      <c r="AC970" s="97">
        <f>AC971</f>
        <v>146000</v>
      </c>
      <c r="AD970" s="97">
        <f t="shared" si="1137"/>
        <v>438000</v>
      </c>
      <c r="AE970" s="96" t="e">
        <f>AD970/(P970/100)</f>
        <v>#DIV/0!</v>
      </c>
      <c r="AG970" s="97">
        <f t="shared" si="1139"/>
        <v>891000</v>
      </c>
      <c r="AH970" s="97">
        <f t="shared" si="1140"/>
        <v>53.225806451612904</v>
      </c>
      <c r="AJ970" s="97">
        <f>AJ971</f>
        <v>151000</v>
      </c>
      <c r="AK970" s="97">
        <f>AK971</f>
        <v>151000</v>
      </c>
      <c r="AL970" s="97">
        <f>AL971</f>
        <v>151000</v>
      </c>
      <c r="AM970" s="97">
        <f t="shared" si="1142"/>
        <v>453000</v>
      </c>
      <c r="AN970" s="96" t="e">
        <f>AM970/(P970/100)</f>
        <v>#DIV/0!</v>
      </c>
      <c r="AP970" s="97">
        <f>AP971</f>
        <v>112000</v>
      </c>
      <c r="AQ970" s="97">
        <f>AQ971</f>
        <v>112000</v>
      </c>
      <c r="AR970" s="97">
        <f>AR971</f>
        <v>106000</v>
      </c>
      <c r="AS970" s="97">
        <f t="shared" si="1145"/>
        <v>330000</v>
      </c>
      <c r="AT970" s="96" t="e">
        <f>AS970/(P970/100)</f>
        <v>#DIV/0!</v>
      </c>
      <c r="AV970" s="97">
        <f t="shared" si="1147"/>
        <v>783000</v>
      </c>
      <c r="AW970" s="97">
        <f t="shared" si="1148"/>
        <v>46.774193548387096</v>
      </c>
      <c r="AY970" s="97">
        <f t="shared" si="1149"/>
        <v>1674000</v>
      </c>
      <c r="AZ970" s="97">
        <f t="shared" si="1150"/>
        <v>100</v>
      </c>
      <c r="BB970" s="44">
        <f t="shared" ref="BB970:BB977" si="1208">S970-AY970</f>
        <v>0</v>
      </c>
      <c r="BC970" s="97">
        <f t="shared" ref="BC970:BC977" si="1209">BB970/(S970/100)</f>
        <v>0</v>
      </c>
      <c r="BD970" s="97">
        <f t="shared" ref="BD970:BD977" si="1210">S970-BB970</f>
        <v>1674000</v>
      </c>
      <c r="BF970" s="90">
        <f t="shared" si="1112"/>
        <v>0</v>
      </c>
    </row>
    <row r="971" spans="1:58" ht="30" customHeight="1" thickBot="1" x14ac:dyDescent="0.25">
      <c r="A971" s="12"/>
      <c r="B971" s="3"/>
      <c r="C971" s="3"/>
      <c r="D971" s="8"/>
      <c r="E971" s="7"/>
      <c r="F971" s="3"/>
      <c r="G971" s="4"/>
      <c r="H971" s="5"/>
      <c r="I971" s="6"/>
      <c r="J971" s="7"/>
      <c r="K971" s="59">
        <v>1</v>
      </c>
      <c r="L971" s="142"/>
      <c r="M971" s="8"/>
      <c r="N971" s="41" t="s">
        <v>31</v>
      </c>
      <c r="O971" s="98">
        <v>929000</v>
      </c>
      <c r="P971" s="98"/>
      <c r="Q971" s="98"/>
      <c r="R971" s="98"/>
      <c r="S971" s="98">
        <v>1674000</v>
      </c>
      <c r="T971" s="98"/>
      <c r="U971" s="98">
        <v>252000</v>
      </c>
      <c r="V971" s="98">
        <v>101000</v>
      </c>
      <c r="W971" s="98">
        <v>100000</v>
      </c>
      <c r="X971" s="98">
        <f>U971+V971+W971</f>
        <v>453000</v>
      </c>
      <c r="Y971" s="98">
        <f>X971/(S971/100)</f>
        <v>27.060931899641577</v>
      </c>
      <c r="AA971" s="98">
        <v>146000</v>
      </c>
      <c r="AB971" s="98">
        <v>146000</v>
      </c>
      <c r="AC971" s="98">
        <v>146000</v>
      </c>
      <c r="AD971" s="98">
        <f>AA971+AB971+AC971</f>
        <v>438000</v>
      </c>
      <c r="AE971" s="96" t="e">
        <f>AD971/(P971/100)</f>
        <v>#DIV/0!</v>
      </c>
      <c r="AG971" s="98">
        <f>X971+AD971</f>
        <v>891000</v>
      </c>
      <c r="AH971" s="98">
        <f>AG971/(S971/100)</f>
        <v>53.225806451612904</v>
      </c>
      <c r="AJ971" s="98">
        <v>151000</v>
      </c>
      <c r="AK971" s="98">
        <v>151000</v>
      </c>
      <c r="AL971" s="98">
        <v>151000</v>
      </c>
      <c r="AM971" s="98">
        <f>AJ971+AK971+AL971</f>
        <v>453000</v>
      </c>
      <c r="AN971" s="96" t="e">
        <f>AM971/(P971/100)</f>
        <v>#DIV/0!</v>
      </c>
      <c r="AP971" s="98">
        <v>112000</v>
      </c>
      <c r="AQ971" s="98">
        <v>112000</v>
      </c>
      <c r="AR971" s="98">
        <v>106000</v>
      </c>
      <c r="AS971" s="98">
        <f>AP971+AQ971+AR971</f>
        <v>330000</v>
      </c>
      <c r="AT971" s="96" t="e">
        <f>AS971/(P971/100)</f>
        <v>#DIV/0!</v>
      </c>
      <c r="AV971" s="98">
        <f>AM971+AS971</f>
        <v>783000</v>
      </c>
      <c r="AW971" s="98">
        <f>AV971/(S971/100)</f>
        <v>46.774193548387096</v>
      </c>
      <c r="AY971" s="98">
        <f>AG971+AV971</f>
        <v>1674000</v>
      </c>
      <c r="AZ971" s="98">
        <f>AY971/(S971/100)</f>
        <v>100</v>
      </c>
      <c r="BB971" s="98">
        <f t="shared" si="1208"/>
        <v>0</v>
      </c>
      <c r="BC971" s="98">
        <f t="shared" si="1209"/>
        <v>0</v>
      </c>
      <c r="BD971" s="98">
        <f t="shared" si="1210"/>
        <v>1674000</v>
      </c>
      <c r="BF971" s="90">
        <f t="shared" si="1112"/>
        <v>0</v>
      </c>
    </row>
    <row r="972" spans="1:58" ht="30" customHeight="1" thickBot="1" x14ac:dyDescent="0.25">
      <c r="A972" s="12"/>
      <c r="B972" s="3"/>
      <c r="C972" s="3"/>
      <c r="D972" s="8"/>
      <c r="E972" s="7"/>
      <c r="F972" s="3"/>
      <c r="G972" s="4"/>
      <c r="H972" s="5"/>
      <c r="I972" s="6"/>
      <c r="J972" s="24" t="s">
        <v>68</v>
      </c>
      <c r="K972" s="27"/>
      <c r="L972" s="142"/>
      <c r="M972" s="8"/>
      <c r="N972" s="31" t="s">
        <v>32</v>
      </c>
      <c r="O972" s="97">
        <v>152000</v>
      </c>
      <c r="P972" s="97">
        <f>P973</f>
        <v>0</v>
      </c>
      <c r="Q972" s="193">
        <f>Q973</f>
        <v>0</v>
      </c>
      <c r="R972" s="194">
        <f>R973</f>
        <v>0</v>
      </c>
      <c r="S972" s="97">
        <f>S973</f>
        <v>212000</v>
      </c>
      <c r="T972" s="97"/>
      <c r="U972" s="97">
        <f>U973</f>
        <v>32000</v>
      </c>
      <c r="V972" s="97">
        <f>V973</f>
        <v>13000</v>
      </c>
      <c r="W972" s="97">
        <f>W973</f>
        <v>13000</v>
      </c>
      <c r="X972" s="97">
        <f t="shared" si="1134"/>
        <v>58000</v>
      </c>
      <c r="Y972" s="97">
        <f t="shared" si="1135"/>
        <v>27.358490566037737</v>
      </c>
      <c r="AA972" s="97">
        <f>AA973</f>
        <v>19000</v>
      </c>
      <c r="AB972" s="97">
        <f>AB973</f>
        <v>19000</v>
      </c>
      <c r="AC972" s="97">
        <f>AC973</f>
        <v>19000</v>
      </c>
      <c r="AD972" s="97">
        <f t="shared" si="1137"/>
        <v>57000</v>
      </c>
      <c r="AE972" s="96" t="e">
        <f>AD972/(P972/100)</f>
        <v>#DIV/0!</v>
      </c>
      <c r="AG972" s="97">
        <f t="shared" si="1139"/>
        <v>115000</v>
      </c>
      <c r="AH972" s="97">
        <f t="shared" si="1140"/>
        <v>54.245283018867923</v>
      </c>
      <c r="AJ972" s="97">
        <f>AJ973</f>
        <v>20000</v>
      </c>
      <c r="AK972" s="97">
        <f>AK973</f>
        <v>20000</v>
      </c>
      <c r="AL972" s="97">
        <f>AL973</f>
        <v>20000</v>
      </c>
      <c r="AM972" s="97">
        <f t="shared" si="1142"/>
        <v>60000</v>
      </c>
      <c r="AN972" s="96" t="e">
        <f>AM972/(P972/100)</f>
        <v>#DIV/0!</v>
      </c>
      <c r="AP972" s="97">
        <f>AP973</f>
        <v>15000</v>
      </c>
      <c r="AQ972" s="97">
        <f>AQ973</f>
        <v>15000</v>
      </c>
      <c r="AR972" s="97">
        <f>AR973</f>
        <v>7000</v>
      </c>
      <c r="AS972" s="97">
        <f t="shared" si="1145"/>
        <v>37000</v>
      </c>
      <c r="AT972" s="96" t="e">
        <f>AS972/(P972/100)</f>
        <v>#DIV/0!</v>
      </c>
      <c r="AV972" s="97">
        <f t="shared" si="1147"/>
        <v>97000</v>
      </c>
      <c r="AW972" s="97">
        <f t="shared" si="1148"/>
        <v>45.754716981132077</v>
      </c>
      <c r="AY972" s="97">
        <f t="shared" si="1149"/>
        <v>212000</v>
      </c>
      <c r="AZ972" s="97">
        <f t="shared" si="1150"/>
        <v>100</v>
      </c>
      <c r="BB972" s="44">
        <f t="shared" si="1208"/>
        <v>0</v>
      </c>
      <c r="BC972" s="97">
        <f t="shared" si="1209"/>
        <v>0</v>
      </c>
      <c r="BD972" s="97">
        <f t="shared" si="1210"/>
        <v>212000</v>
      </c>
      <c r="BF972" s="90">
        <f t="shared" ref="BF972:BF993" si="1211">S972-AY972</f>
        <v>0</v>
      </c>
    </row>
    <row r="973" spans="1:58" ht="30" customHeight="1" x14ac:dyDescent="0.2">
      <c r="A973" s="12"/>
      <c r="B973" s="3"/>
      <c r="C973" s="3"/>
      <c r="D973" s="8"/>
      <c r="E973" s="7"/>
      <c r="F973" s="3"/>
      <c r="G973" s="4"/>
      <c r="H973" s="5"/>
      <c r="I973" s="6"/>
      <c r="J973" s="7"/>
      <c r="K973" s="59">
        <v>1</v>
      </c>
      <c r="L973" s="142"/>
      <c r="M973" s="8"/>
      <c r="N973" s="41" t="s">
        <v>31</v>
      </c>
      <c r="O973" s="98">
        <v>152000</v>
      </c>
      <c r="P973" s="98"/>
      <c r="Q973" s="98"/>
      <c r="R973" s="98"/>
      <c r="S973" s="98">
        <v>212000</v>
      </c>
      <c r="T973" s="98"/>
      <c r="U973" s="98">
        <v>32000</v>
      </c>
      <c r="V973" s="98">
        <v>13000</v>
      </c>
      <c r="W973" s="98">
        <v>13000</v>
      </c>
      <c r="X973" s="98">
        <f>U973+V973+W973</f>
        <v>58000</v>
      </c>
      <c r="Y973" s="98">
        <f>X973/(S973/100)</f>
        <v>27.358490566037737</v>
      </c>
      <c r="AA973" s="98">
        <v>19000</v>
      </c>
      <c r="AB973" s="98">
        <v>19000</v>
      </c>
      <c r="AC973" s="98">
        <v>19000</v>
      </c>
      <c r="AD973" s="98">
        <f>AA973+AB973+AC973</f>
        <v>57000</v>
      </c>
      <c r="AE973" s="96" t="e">
        <f>AD973/(P973/100)</f>
        <v>#DIV/0!</v>
      </c>
      <c r="AG973" s="98">
        <f>X973+AD973</f>
        <v>115000</v>
      </c>
      <c r="AH973" s="98">
        <f>AG973/(S973/100)</f>
        <v>54.245283018867923</v>
      </c>
      <c r="AJ973" s="98">
        <v>20000</v>
      </c>
      <c r="AK973" s="98">
        <v>20000</v>
      </c>
      <c r="AL973" s="98">
        <v>20000</v>
      </c>
      <c r="AM973" s="98">
        <f>AJ973+AK973+AL973</f>
        <v>60000</v>
      </c>
      <c r="AN973" s="96" t="e">
        <f>AM973/(P973/100)</f>
        <v>#DIV/0!</v>
      </c>
      <c r="AP973" s="98">
        <v>15000</v>
      </c>
      <c r="AQ973" s="98">
        <v>15000</v>
      </c>
      <c r="AR973" s="98">
        <v>7000</v>
      </c>
      <c r="AS973" s="98">
        <f>AP973+AQ973+AR973</f>
        <v>37000</v>
      </c>
      <c r="AT973" s="96" t="e">
        <f>AS973/(P973/100)</f>
        <v>#DIV/0!</v>
      </c>
      <c r="AV973" s="98">
        <f>AM973+AS973</f>
        <v>97000</v>
      </c>
      <c r="AW973" s="98">
        <f>AV973/(S973/100)</f>
        <v>45.754716981132077</v>
      </c>
      <c r="AY973" s="98">
        <f>AG973+AV973</f>
        <v>212000</v>
      </c>
      <c r="AZ973" s="98">
        <f>AY973/(S973/100)</f>
        <v>100</v>
      </c>
      <c r="BB973" s="98">
        <f t="shared" si="1208"/>
        <v>0</v>
      </c>
      <c r="BC973" s="98">
        <f t="shared" si="1209"/>
        <v>0</v>
      </c>
      <c r="BD973" s="98">
        <f t="shared" si="1210"/>
        <v>212000</v>
      </c>
      <c r="BF973" s="90">
        <f t="shared" si="1211"/>
        <v>0</v>
      </c>
    </row>
    <row r="974" spans="1:58" ht="30" customHeight="1" x14ac:dyDescent="0.2">
      <c r="A974" s="12"/>
      <c r="B974" s="3"/>
      <c r="C974" s="3"/>
      <c r="D974" s="8"/>
      <c r="E974" s="7"/>
      <c r="F974" s="3"/>
      <c r="G974" s="4"/>
      <c r="H974" s="5"/>
      <c r="I974" s="6"/>
      <c r="J974" s="24" t="s">
        <v>69</v>
      </c>
      <c r="K974" s="27"/>
      <c r="L974" s="142"/>
      <c r="M974" s="8"/>
      <c r="N974" s="31" t="s">
        <v>16</v>
      </c>
      <c r="O974" s="44">
        <v>14000</v>
      </c>
      <c r="P974" s="97">
        <f>P975+P976+P977</f>
        <v>0</v>
      </c>
      <c r="Q974" s="97">
        <f>Q975+Q976+Q977</f>
        <v>0</v>
      </c>
      <c r="R974" s="97">
        <f>R975+R976+R977</f>
        <v>0</v>
      </c>
      <c r="S974" s="97">
        <f>S975+S976+S977</f>
        <v>13000</v>
      </c>
      <c r="T974" s="97"/>
      <c r="U974" s="97">
        <f>U975+U976+U977</f>
        <v>2000</v>
      </c>
      <c r="V974" s="97">
        <f>V975+V976+V977</f>
        <v>2000</v>
      </c>
      <c r="W974" s="97">
        <f>W975+W976+W977</f>
        <v>0</v>
      </c>
      <c r="X974" s="97">
        <f>U974+V974+W974</f>
        <v>4000</v>
      </c>
      <c r="Y974" s="97">
        <f>X974/(S974/100)</f>
        <v>30.76923076923077</v>
      </c>
      <c r="AA974" s="97">
        <f>AA975+AA976+AA977</f>
        <v>4000</v>
      </c>
      <c r="AB974" s="97">
        <f>AB975+AB976+AB977</f>
        <v>0</v>
      </c>
      <c r="AC974" s="97">
        <f>AC975+AC976+AC977</f>
        <v>0</v>
      </c>
      <c r="AD974" s="97">
        <f>AA974+AB974+AC974</f>
        <v>4000</v>
      </c>
      <c r="AE974" s="97">
        <f>AD974/(S974/100)</f>
        <v>30.76923076923077</v>
      </c>
      <c r="AG974" s="97">
        <f>X974+AD974</f>
        <v>8000</v>
      </c>
      <c r="AH974" s="97">
        <f>AG974/(S974/100)</f>
        <v>61.53846153846154</v>
      </c>
      <c r="AJ974" s="97">
        <f>AJ975+AJ976+AJ977</f>
        <v>4000</v>
      </c>
      <c r="AK974" s="97">
        <f>AK975+AK976+AK977</f>
        <v>0</v>
      </c>
      <c r="AL974" s="97">
        <f>AL975+AL976+AL977</f>
        <v>0</v>
      </c>
      <c r="AM974" s="97">
        <f>AJ974+AK974+AL974</f>
        <v>4000</v>
      </c>
      <c r="AN974" s="97">
        <f>AM974/(S974/100)</f>
        <v>30.76923076923077</v>
      </c>
      <c r="AP974" s="97">
        <f>AP975+AP976+AP977</f>
        <v>0</v>
      </c>
      <c r="AQ974" s="97">
        <f>AQ975+AQ976+AQ977</f>
        <v>1000</v>
      </c>
      <c r="AR974" s="97">
        <f>AR975+AR976+AR977</f>
        <v>0</v>
      </c>
      <c r="AS974" s="97">
        <f>AP974+AQ974+AR974</f>
        <v>1000</v>
      </c>
      <c r="AT974" s="97">
        <f>AS974/(S974/100)</f>
        <v>7.6923076923076925</v>
      </c>
      <c r="AV974" s="97">
        <f>AM974+AS974</f>
        <v>5000</v>
      </c>
      <c r="AW974" s="97">
        <f>AV974/(S974/100)</f>
        <v>38.46153846153846</v>
      </c>
      <c r="AY974" s="97">
        <f>AG974+AV974</f>
        <v>13000</v>
      </c>
      <c r="AZ974" s="97">
        <f>AY974/(S974/100)</f>
        <v>100</v>
      </c>
      <c r="BB974" s="44">
        <f t="shared" si="1208"/>
        <v>0</v>
      </c>
      <c r="BC974" s="97">
        <f t="shared" si="1209"/>
        <v>0</v>
      </c>
      <c r="BD974" s="97">
        <f t="shared" si="1210"/>
        <v>13000</v>
      </c>
      <c r="BE974" s="483"/>
      <c r="BF974" s="90">
        <f t="shared" si="1211"/>
        <v>0</v>
      </c>
    </row>
    <row r="975" spans="1:58" ht="30" customHeight="1" x14ac:dyDescent="0.2">
      <c r="A975" s="12"/>
      <c r="B975" s="3"/>
      <c r="C975" s="3"/>
      <c r="D975" s="8"/>
      <c r="E975" s="7"/>
      <c r="F975" s="3"/>
      <c r="G975" s="4"/>
      <c r="H975" s="5"/>
      <c r="I975" s="6"/>
      <c r="J975" s="7"/>
      <c r="K975" s="59">
        <v>2</v>
      </c>
      <c r="L975" s="142"/>
      <c r="M975" s="8"/>
      <c r="N975" s="41" t="s">
        <v>17</v>
      </c>
      <c r="O975" s="45">
        <v>5000</v>
      </c>
      <c r="P975" s="98"/>
      <c r="Q975" s="98"/>
      <c r="R975" s="98"/>
      <c r="S975" s="98"/>
      <c r="T975" s="98"/>
      <c r="U975" s="98">
        <v>0</v>
      </c>
      <c r="V975" s="98">
        <v>0</v>
      </c>
      <c r="W975" s="98"/>
      <c r="X975" s="98">
        <f>U975+V975+W975</f>
        <v>0</v>
      </c>
      <c r="Y975" s="98" t="e">
        <f>X975/(S975/100)</f>
        <v>#DIV/0!</v>
      </c>
      <c r="AA975" s="98"/>
      <c r="AB975" s="98"/>
      <c r="AC975" s="98"/>
      <c r="AD975" s="98">
        <f>AA975+AB975+AC975</f>
        <v>0</v>
      </c>
      <c r="AE975" s="98" t="e">
        <f>AD975/(S975/100)</f>
        <v>#DIV/0!</v>
      </c>
      <c r="AG975" s="98">
        <f>X975+AD975</f>
        <v>0</v>
      </c>
      <c r="AH975" s="98" t="e">
        <f>AG975/(S975/100)</f>
        <v>#DIV/0!</v>
      </c>
      <c r="AJ975" s="98"/>
      <c r="AK975" s="98"/>
      <c r="AL975" s="98"/>
      <c r="AM975" s="98">
        <f>AJ975+AK975+AL975</f>
        <v>0</v>
      </c>
      <c r="AN975" s="98" t="e">
        <f>AM975/(S975/100)</f>
        <v>#DIV/0!</v>
      </c>
      <c r="AP975" s="98"/>
      <c r="AQ975" s="98"/>
      <c r="AR975" s="98"/>
      <c r="AS975" s="98">
        <f>AP975+AQ975+AR975</f>
        <v>0</v>
      </c>
      <c r="AT975" s="98" t="e">
        <f>AS975/(S975/100)</f>
        <v>#DIV/0!</v>
      </c>
      <c r="AV975" s="98">
        <f>AM975+AS975</f>
        <v>0</v>
      </c>
      <c r="AW975" s="98" t="e">
        <f>AV975/(S975/100)</f>
        <v>#DIV/0!</v>
      </c>
      <c r="AY975" s="98">
        <f>AG975+AV975</f>
        <v>0</v>
      </c>
      <c r="AZ975" s="98" t="e">
        <f>AY975/(S975/100)</f>
        <v>#DIV/0!</v>
      </c>
      <c r="BB975" s="98">
        <f t="shared" si="1208"/>
        <v>0</v>
      </c>
      <c r="BC975" s="98" t="e">
        <f t="shared" si="1209"/>
        <v>#DIV/0!</v>
      </c>
      <c r="BD975" s="98">
        <f t="shared" si="1210"/>
        <v>0</v>
      </c>
      <c r="BE975" s="483"/>
      <c r="BF975" s="90">
        <f t="shared" si="1211"/>
        <v>0</v>
      </c>
    </row>
    <row r="976" spans="1:58" ht="30" customHeight="1" x14ac:dyDescent="0.2">
      <c r="A976" s="12"/>
      <c r="B976" s="3"/>
      <c r="C976" s="3"/>
      <c r="D976" s="8"/>
      <c r="E976" s="7"/>
      <c r="F976" s="3"/>
      <c r="G976" s="4"/>
      <c r="H976" s="5"/>
      <c r="I976" s="6"/>
      <c r="J976" s="7"/>
      <c r="K976" s="59">
        <v>3</v>
      </c>
      <c r="L976" s="142"/>
      <c r="M976" s="8"/>
      <c r="N976" s="41" t="s">
        <v>18</v>
      </c>
      <c r="O976" s="45">
        <v>7000</v>
      </c>
      <c r="P976" s="98"/>
      <c r="Q976" s="98"/>
      <c r="R976" s="98"/>
      <c r="S976" s="98">
        <v>7000</v>
      </c>
      <c r="T976" s="98"/>
      <c r="U976" s="98">
        <v>1000</v>
      </c>
      <c r="V976" s="98">
        <v>1000</v>
      </c>
      <c r="W976" s="98"/>
      <c r="X976" s="98">
        <f>U976+V976+W976</f>
        <v>2000</v>
      </c>
      <c r="Y976" s="98">
        <f>X976/(S976/100)</f>
        <v>28.571428571428573</v>
      </c>
      <c r="AA976" s="98">
        <v>2000</v>
      </c>
      <c r="AB976" s="98"/>
      <c r="AC976" s="98">
        <v>0</v>
      </c>
      <c r="AD976" s="98">
        <f>AA976+AB976+AC976</f>
        <v>2000</v>
      </c>
      <c r="AE976" s="98">
        <f>AD976/(S976/100)</f>
        <v>28.571428571428573</v>
      </c>
      <c r="AG976" s="98">
        <f>X976+AD976</f>
        <v>4000</v>
      </c>
      <c r="AH976" s="98">
        <f>AG976/(S976/100)</f>
        <v>57.142857142857146</v>
      </c>
      <c r="AJ976" s="98">
        <v>2000</v>
      </c>
      <c r="AK976" s="98">
        <v>0</v>
      </c>
      <c r="AL976" s="98">
        <v>0</v>
      </c>
      <c r="AM976" s="98">
        <f>AJ976+AK976+AL976</f>
        <v>2000</v>
      </c>
      <c r="AN976" s="98">
        <f>AM976/(S976/100)</f>
        <v>28.571428571428573</v>
      </c>
      <c r="AP976" s="98">
        <v>0</v>
      </c>
      <c r="AQ976" s="98">
        <v>1000</v>
      </c>
      <c r="AR976" s="98">
        <v>0</v>
      </c>
      <c r="AS976" s="98">
        <f>AP976+AQ976+AR976</f>
        <v>1000</v>
      </c>
      <c r="AT976" s="98">
        <f>AS976/(S976/100)</f>
        <v>14.285714285714286</v>
      </c>
      <c r="AV976" s="98">
        <f>AM976+AS976</f>
        <v>3000</v>
      </c>
      <c r="AW976" s="98">
        <f>AV976/(S976/100)</f>
        <v>42.857142857142854</v>
      </c>
      <c r="AY976" s="98">
        <f>AG976+AV976</f>
        <v>7000</v>
      </c>
      <c r="AZ976" s="98">
        <f>AY976/(S976/100)</f>
        <v>100</v>
      </c>
      <c r="BB976" s="98">
        <f t="shared" si="1208"/>
        <v>0</v>
      </c>
      <c r="BC976" s="98">
        <f t="shared" si="1209"/>
        <v>0</v>
      </c>
      <c r="BD976" s="98">
        <f t="shared" si="1210"/>
        <v>7000</v>
      </c>
      <c r="BE976" s="483"/>
      <c r="BF976" s="90">
        <f t="shared" si="1211"/>
        <v>0</v>
      </c>
    </row>
    <row r="977" spans="1:58" ht="30" customHeight="1" x14ac:dyDescent="0.2">
      <c r="A977" s="12"/>
      <c r="B977" s="3"/>
      <c r="C977" s="3"/>
      <c r="D977" s="8"/>
      <c r="E977" s="7"/>
      <c r="F977" s="3"/>
      <c r="G977" s="4"/>
      <c r="H977" s="5"/>
      <c r="I977" s="6"/>
      <c r="J977" s="7"/>
      <c r="K977" s="59">
        <v>5</v>
      </c>
      <c r="L977" s="142"/>
      <c r="M977" s="8"/>
      <c r="N977" s="41" t="s">
        <v>19</v>
      </c>
      <c r="O977" s="45">
        <v>2000</v>
      </c>
      <c r="P977" s="98"/>
      <c r="Q977" s="98"/>
      <c r="R977" s="98"/>
      <c r="S977" s="98">
        <v>6000</v>
      </c>
      <c r="T977" s="98"/>
      <c r="U977" s="98">
        <v>1000</v>
      </c>
      <c r="V977" s="98">
        <v>1000</v>
      </c>
      <c r="W977" s="98">
        <v>0</v>
      </c>
      <c r="X977" s="98">
        <f>U977+V977+W977</f>
        <v>2000</v>
      </c>
      <c r="Y977" s="98">
        <f>X977/(S977/100)</f>
        <v>33.333333333333336</v>
      </c>
      <c r="AA977" s="98">
        <v>2000</v>
      </c>
      <c r="AB977" s="98">
        <v>0</v>
      </c>
      <c r="AC977" s="98">
        <v>0</v>
      </c>
      <c r="AD977" s="98">
        <f>AA977+AB977+AC977</f>
        <v>2000</v>
      </c>
      <c r="AE977" s="98">
        <f>AD977/(S977/100)</f>
        <v>33.333333333333336</v>
      </c>
      <c r="AG977" s="98">
        <f>X977+AD977</f>
        <v>4000</v>
      </c>
      <c r="AH977" s="98">
        <f>AG977/(S977/100)</f>
        <v>66.666666666666671</v>
      </c>
      <c r="AJ977" s="98">
        <v>2000</v>
      </c>
      <c r="AK977" s="98">
        <v>0</v>
      </c>
      <c r="AL977" s="98">
        <v>0</v>
      </c>
      <c r="AM977" s="98">
        <f>AJ977+AK977+AL977</f>
        <v>2000</v>
      </c>
      <c r="AN977" s="98">
        <f>AM977/(S977/100)</f>
        <v>33.333333333333336</v>
      </c>
      <c r="AP977" s="98"/>
      <c r="AQ977" s="98"/>
      <c r="AR977" s="98"/>
      <c r="AS977" s="98">
        <f>AP977+AQ977+AR977</f>
        <v>0</v>
      </c>
      <c r="AT977" s="98">
        <f>AS977/(S977/100)</f>
        <v>0</v>
      </c>
      <c r="AV977" s="98">
        <f>AM977+AS977</f>
        <v>2000</v>
      </c>
      <c r="AW977" s="98">
        <f>AV977/(S977/100)</f>
        <v>33.333333333333336</v>
      </c>
      <c r="AY977" s="98">
        <f>AG977+AV977</f>
        <v>6000</v>
      </c>
      <c r="AZ977" s="98">
        <f>AY977/(S977/100)</f>
        <v>100</v>
      </c>
      <c r="BB977" s="98">
        <f t="shared" si="1208"/>
        <v>0</v>
      </c>
      <c r="BC977" s="98">
        <f t="shared" si="1209"/>
        <v>0</v>
      </c>
      <c r="BD977" s="98">
        <f t="shared" si="1210"/>
        <v>6000</v>
      </c>
      <c r="BE977" s="483"/>
      <c r="BF977" s="90">
        <f t="shared" si="1211"/>
        <v>0</v>
      </c>
    </row>
    <row r="978" spans="1:58" ht="30" customHeight="1" x14ac:dyDescent="0.2">
      <c r="A978" s="307"/>
      <c r="B978" s="308"/>
      <c r="C978" s="308"/>
      <c r="D978" s="309" t="s">
        <v>127</v>
      </c>
      <c r="E978" s="310"/>
      <c r="F978" s="308"/>
      <c r="G978" s="311"/>
      <c r="H978" s="312"/>
      <c r="I978" s="313"/>
      <c r="J978" s="310"/>
      <c r="K978" s="314"/>
      <c r="L978" s="315"/>
      <c r="M978" s="316"/>
      <c r="N978" s="195" t="s">
        <v>51</v>
      </c>
      <c r="O978" s="196">
        <v>237000</v>
      </c>
      <c r="P978" s="197">
        <f t="shared" ref="P978:S982" si="1212">P979</f>
        <v>0</v>
      </c>
      <c r="Q978" s="198">
        <f t="shared" si="1212"/>
        <v>0</v>
      </c>
      <c r="R978" s="199">
        <f t="shared" si="1212"/>
        <v>0</v>
      </c>
      <c r="S978" s="197">
        <f t="shared" si="1212"/>
        <v>741000</v>
      </c>
      <c r="T978" s="197"/>
      <c r="U978" s="197">
        <f t="shared" ref="U978:W982" si="1213">U979</f>
        <v>109000</v>
      </c>
      <c r="V978" s="197">
        <f t="shared" si="1213"/>
        <v>51000</v>
      </c>
      <c r="W978" s="197">
        <f>W1610+W979+W1300+W1356+W1554</f>
        <v>43000</v>
      </c>
      <c r="X978" s="197">
        <f t="shared" si="1134"/>
        <v>203000</v>
      </c>
      <c r="Y978" s="197">
        <f t="shared" si="1135"/>
        <v>27.395411605937923</v>
      </c>
      <c r="Z978" s="306"/>
      <c r="AA978" s="197">
        <f t="shared" ref="AA978:AC982" si="1214">AA979</f>
        <v>77000</v>
      </c>
      <c r="AB978" s="197">
        <f t="shared" si="1214"/>
        <v>67000</v>
      </c>
      <c r="AC978" s="197">
        <f>AC1610+AC979+AC1300+AC1356+AC1554</f>
        <v>66000</v>
      </c>
      <c r="AD978" s="197">
        <f t="shared" si="1137"/>
        <v>210000</v>
      </c>
      <c r="AE978" s="197">
        <f t="shared" si="1138"/>
        <v>28.340080971659919</v>
      </c>
      <c r="AF978" s="306"/>
      <c r="AG978" s="197">
        <f t="shared" si="1139"/>
        <v>413000</v>
      </c>
      <c r="AH978" s="197">
        <f t="shared" si="1140"/>
        <v>55.735492577597839</v>
      </c>
      <c r="AI978" s="306"/>
      <c r="AJ978" s="197">
        <f t="shared" ref="AJ978:AL982" si="1215">AJ979</f>
        <v>62000</v>
      </c>
      <c r="AK978" s="197">
        <f t="shared" si="1215"/>
        <v>61000</v>
      </c>
      <c r="AL978" s="197">
        <f>AL1610+AL979+AL1300+AL1356+AL1554</f>
        <v>61000</v>
      </c>
      <c r="AM978" s="197">
        <f t="shared" si="1142"/>
        <v>184000</v>
      </c>
      <c r="AN978" s="197">
        <f t="shared" si="1143"/>
        <v>24.831309041835357</v>
      </c>
      <c r="AO978" s="306"/>
      <c r="AP978" s="197">
        <f t="shared" ref="AP978:AR982" si="1216">AP979</f>
        <v>48000</v>
      </c>
      <c r="AQ978" s="197">
        <f t="shared" si="1216"/>
        <v>49000</v>
      </c>
      <c r="AR978" s="197">
        <f>AR1610+AR979+AR1300+AR1356+AR1554</f>
        <v>47000</v>
      </c>
      <c r="AS978" s="197">
        <f t="shared" si="1145"/>
        <v>144000</v>
      </c>
      <c r="AT978" s="197">
        <f t="shared" si="1146"/>
        <v>19.4331983805668</v>
      </c>
      <c r="AU978" s="306"/>
      <c r="AV978" s="197">
        <f t="shared" si="1147"/>
        <v>328000</v>
      </c>
      <c r="AW978" s="197">
        <f t="shared" si="1148"/>
        <v>44.264507422402161</v>
      </c>
      <c r="AX978" s="306"/>
      <c r="AY978" s="197">
        <f t="shared" si="1149"/>
        <v>741000</v>
      </c>
      <c r="AZ978" s="197">
        <f t="shared" si="1150"/>
        <v>100</v>
      </c>
      <c r="BA978" s="306"/>
      <c r="BB978" s="196">
        <f t="shared" si="1200"/>
        <v>0</v>
      </c>
      <c r="BC978" s="197">
        <f t="shared" si="1201"/>
        <v>0</v>
      </c>
      <c r="BD978" s="197">
        <f t="shared" si="1202"/>
        <v>741000</v>
      </c>
      <c r="BE978" s="484"/>
      <c r="BF978" s="90">
        <f t="shared" si="1211"/>
        <v>0</v>
      </c>
    </row>
    <row r="979" spans="1:58" ht="30" customHeight="1" x14ac:dyDescent="0.2">
      <c r="A979" s="12"/>
      <c r="B979" s="3"/>
      <c r="C979" s="3"/>
      <c r="D979" s="8"/>
      <c r="E979" s="1" t="s">
        <v>74</v>
      </c>
      <c r="F979" s="3"/>
      <c r="G979" s="4"/>
      <c r="H979" s="5"/>
      <c r="I979" s="6"/>
      <c r="J979" s="7"/>
      <c r="K979" s="27"/>
      <c r="L979" s="142"/>
      <c r="M979" s="8"/>
      <c r="N979" s="40" t="s">
        <v>29</v>
      </c>
      <c r="O979" s="43">
        <v>237000</v>
      </c>
      <c r="P979" s="99">
        <f t="shared" si="1212"/>
        <v>0</v>
      </c>
      <c r="Q979" s="50">
        <f t="shared" si="1212"/>
        <v>0</v>
      </c>
      <c r="R979" s="192">
        <f t="shared" si="1212"/>
        <v>0</v>
      </c>
      <c r="S979" s="99">
        <f t="shared" si="1212"/>
        <v>741000</v>
      </c>
      <c r="T979" s="99"/>
      <c r="U979" s="99">
        <f t="shared" si="1213"/>
        <v>109000</v>
      </c>
      <c r="V979" s="99">
        <f t="shared" si="1213"/>
        <v>51000</v>
      </c>
      <c r="W979" s="99">
        <f>W1611+W980+W1301+W1357+W1555</f>
        <v>43000</v>
      </c>
      <c r="X979" s="99">
        <f t="shared" si="1134"/>
        <v>203000</v>
      </c>
      <c r="Y979" s="99">
        <f t="shared" si="1135"/>
        <v>27.395411605937923</v>
      </c>
      <c r="AA979" s="99">
        <f t="shared" si="1214"/>
        <v>77000</v>
      </c>
      <c r="AB979" s="99">
        <f t="shared" si="1214"/>
        <v>67000</v>
      </c>
      <c r="AC979" s="99">
        <f>AC1611+AC980+AC1301+AC1357+AC1555</f>
        <v>66000</v>
      </c>
      <c r="AD979" s="99">
        <f t="shared" si="1137"/>
        <v>210000</v>
      </c>
      <c r="AE979" s="99">
        <f t="shared" si="1138"/>
        <v>28.340080971659919</v>
      </c>
      <c r="AG979" s="99">
        <f t="shared" si="1139"/>
        <v>413000</v>
      </c>
      <c r="AH979" s="99">
        <f t="shared" si="1140"/>
        <v>55.735492577597839</v>
      </c>
      <c r="AJ979" s="99">
        <f t="shared" si="1215"/>
        <v>62000</v>
      </c>
      <c r="AK979" s="99">
        <f t="shared" si="1215"/>
        <v>61000</v>
      </c>
      <c r="AL979" s="99">
        <f>AL1611+AL980+AL1301+AL1357+AL1555</f>
        <v>61000</v>
      </c>
      <c r="AM979" s="99">
        <f t="shared" si="1142"/>
        <v>184000</v>
      </c>
      <c r="AN979" s="99">
        <f t="shared" si="1143"/>
        <v>24.831309041835357</v>
      </c>
      <c r="AP979" s="99">
        <f t="shared" si="1216"/>
        <v>48000</v>
      </c>
      <c r="AQ979" s="99">
        <f t="shared" si="1216"/>
        <v>49000</v>
      </c>
      <c r="AR979" s="99">
        <f>AR1611+AR980+AR1301+AR1357+AR1555</f>
        <v>47000</v>
      </c>
      <c r="AS979" s="99">
        <f t="shared" si="1145"/>
        <v>144000</v>
      </c>
      <c r="AT979" s="99">
        <f t="shared" si="1146"/>
        <v>19.4331983805668</v>
      </c>
      <c r="AV979" s="99">
        <f t="shared" si="1147"/>
        <v>328000</v>
      </c>
      <c r="AW979" s="99">
        <f t="shared" si="1148"/>
        <v>44.264507422402161</v>
      </c>
      <c r="AY979" s="99">
        <f t="shared" si="1149"/>
        <v>741000</v>
      </c>
      <c r="AZ979" s="99">
        <f t="shared" si="1150"/>
        <v>100</v>
      </c>
      <c r="BB979" s="43">
        <f t="shared" si="1200"/>
        <v>0</v>
      </c>
      <c r="BC979" s="99">
        <f t="shared" si="1201"/>
        <v>0</v>
      </c>
      <c r="BD979" s="99">
        <f t="shared" si="1202"/>
        <v>741000</v>
      </c>
      <c r="BF979" s="90">
        <f t="shared" si="1211"/>
        <v>0</v>
      </c>
    </row>
    <row r="980" spans="1:58" ht="30" customHeight="1" x14ac:dyDescent="0.2">
      <c r="A980" s="12"/>
      <c r="B980" s="3"/>
      <c r="C980" s="3"/>
      <c r="D980" s="8"/>
      <c r="E980" s="7"/>
      <c r="F980" s="17">
        <v>3</v>
      </c>
      <c r="G980" s="4"/>
      <c r="H980" s="5"/>
      <c r="I980" s="6"/>
      <c r="J980" s="7"/>
      <c r="K980" s="27"/>
      <c r="L980" s="142"/>
      <c r="M980" s="8"/>
      <c r="N980" s="31" t="s">
        <v>1</v>
      </c>
      <c r="O980" s="44">
        <v>237000</v>
      </c>
      <c r="P980" s="97">
        <f t="shared" si="1212"/>
        <v>0</v>
      </c>
      <c r="Q980" s="193">
        <f t="shared" si="1212"/>
        <v>0</v>
      </c>
      <c r="R980" s="194">
        <f t="shared" si="1212"/>
        <v>0</v>
      </c>
      <c r="S980" s="97">
        <f t="shared" si="1212"/>
        <v>741000</v>
      </c>
      <c r="T980" s="97"/>
      <c r="U980" s="97">
        <f t="shared" si="1213"/>
        <v>109000</v>
      </c>
      <c r="V980" s="97">
        <f t="shared" si="1213"/>
        <v>51000</v>
      </c>
      <c r="W980" s="97">
        <f t="shared" si="1213"/>
        <v>43000</v>
      </c>
      <c r="X980" s="97">
        <f t="shared" si="1134"/>
        <v>203000</v>
      </c>
      <c r="Y980" s="97">
        <f t="shared" si="1135"/>
        <v>27.395411605937923</v>
      </c>
      <c r="AA980" s="97">
        <f t="shared" si="1214"/>
        <v>77000</v>
      </c>
      <c r="AB980" s="97">
        <f t="shared" si="1214"/>
        <v>67000</v>
      </c>
      <c r="AC980" s="97">
        <f t="shared" si="1214"/>
        <v>66000</v>
      </c>
      <c r="AD980" s="97">
        <f t="shared" si="1137"/>
        <v>210000</v>
      </c>
      <c r="AE980" s="97">
        <f t="shared" si="1138"/>
        <v>28.340080971659919</v>
      </c>
      <c r="AG980" s="97">
        <f t="shared" si="1139"/>
        <v>413000</v>
      </c>
      <c r="AH980" s="97">
        <f t="shared" si="1140"/>
        <v>55.735492577597839</v>
      </c>
      <c r="AJ980" s="97">
        <f t="shared" si="1215"/>
        <v>62000</v>
      </c>
      <c r="AK980" s="97">
        <f t="shared" si="1215"/>
        <v>61000</v>
      </c>
      <c r="AL980" s="97">
        <f t="shared" si="1215"/>
        <v>61000</v>
      </c>
      <c r="AM980" s="97">
        <f t="shared" si="1142"/>
        <v>184000</v>
      </c>
      <c r="AN980" s="97">
        <f t="shared" si="1143"/>
        <v>24.831309041835357</v>
      </c>
      <c r="AP980" s="97">
        <f t="shared" si="1216"/>
        <v>48000</v>
      </c>
      <c r="AQ980" s="97">
        <f t="shared" si="1216"/>
        <v>49000</v>
      </c>
      <c r="AR980" s="97">
        <f t="shared" si="1216"/>
        <v>47000</v>
      </c>
      <c r="AS980" s="97">
        <f t="shared" si="1145"/>
        <v>144000</v>
      </c>
      <c r="AT980" s="97">
        <f t="shared" si="1146"/>
        <v>19.4331983805668</v>
      </c>
      <c r="AV980" s="97">
        <f t="shared" si="1147"/>
        <v>328000</v>
      </c>
      <c r="AW980" s="97">
        <f t="shared" si="1148"/>
        <v>44.264507422402161</v>
      </c>
      <c r="AY980" s="97">
        <f t="shared" si="1149"/>
        <v>741000</v>
      </c>
      <c r="AZ980" s="97">
        <f t="shared" si="1150"/>
        <v>100</v>
      </c>
      <c r="BB980" s="44">
        <f t="shared" si="1200"/>
        <v>0</v>
      </c>
      <c r="BC980" s="97">
        <f t="shared" si="1201"/>
        <v>0</v>
      </c>
      <c r="BD980" s="97">
        <f t="shared" si="1202"/>
        <v>741000</v>
      </c>
      <c r="BF980" s="90">
        <f t="shared" si="1211"/>
        <v>0</v>
      </c>
    </row>
    <row r="981" spans="1:58" ht="30" customHeight="1" x14ac:dyDescent="0.2">
      <c r="A981" s="12"/>
      <c r="B981" s="3"/>
      <c r="C981" s="3"/>
      <c r="D981" s="8"/>
      <c r="E981" s="7"/>
      <c r="F981" s="3"/>
      <c r="G981" s="21">
        <v>9</v>
      </c>
      <c r="H981" s="22"/>
      <c r="I981" s="6"/>
      <c r="J981" s="7"/>
      <c r="K981" s="27"/>
      <c r="L981" s="142"/>
      <c r="M981" s="8"/>
      <c r="N981" s="31" t="s">
        <v>111</v>
      </c>
      <c r="O981" s="44">
        <v>237000</v>
      </c>
      <c r="P981" s="97">
        <f t="shared" si="1212"/>
        <v>0</v>
      </c>
      <c r="Q981" s="193">
        <f t="shared" si="1212"/>
        <v>0</v>
      </c>
      <c r="R981" s="194">
        <f t="shared" si="1212"/>
        <v>0</v>
      </c>
      <c r="S981" s="97">
        <f t="shared" si="1212"/>
        <v>741000</v>
      </c>
      <c r="T981" s="97"/>
      <c r="U981" s="97">
        <f t="shared" si="1213"/>
        <v>109000</v>
      </c>
      <c r="V981" s="97">
        <f t="shared" si="1213"/>
        <v>51000</v>
      </c>
      <c r="W981" s="97">
        <f t="shared" si="1213"/>
        <v>43000</v>
      </c>
      <c r="X981" s="97">
        <f t="shared" si="1134"/>
        <v>203000</v>
      </c>
      <c r="Y981" s="97">
        <f t="shared" si="1135"/>
        <v>27.395411605937923</v>
      </c>
      <c r="AA981" s="97">
        <f t="shared" si="1214"/>
        <v>77000</v>
      </c>
      <c r="AB981" s="97">
        <f t="shared" si="1214"/>
        <v>67000</v>
      </c>
      <c r="AC981" s="97">
        <f t="shared" si="1214"/>
        <v>66000</v>
      </c>
      <c r="AD981" s="97">
        <f t="shared" si="1137"/>
        <v>210000</v>
      </c>
      <c r="AE981" s="97">
        <f t="shared" si="1138"/>
        <v>28.340080971659919</v>
      </c>
      <c r="AG981" s="97">
        <f t="shared" si="1139"/>
        <v>413000</v>
      </c>
      <c r="AH981" s="97">
        <f t="shared" si="1140"/>
        <v>55.735492577597839</v>
      </c>
      <c r="AJ981" s="97">
        <f t="shared" si="1215"/>
        <v>62000</v>
      </c>
      <c r="AK981" s="97">
        <f t="shared" si="1215"/>
        <v>61000</v>
      </c>
      <c r="AL981" s="97">
        <f t="shared" si="1215"/>
        <v>61000</v>
      </c>
      <c r="AM981" s="97">
        <f t="shared" si="1142"/>
        <v>184000</v>
      </c>
      <c r="AN981" s="97">
        <f t="shared" si="1143"/>
        <v>24.831309041835357</v>
      </c>
      <c r="AP981" s="97">
        <f t="shared" si="1216"/>
        <v>48000</v>
      </c>
      <c r="AQ981" s="97">
        <f t="shared" si="1216"/>
        <v>49000</v>
      </c>
      <c r="AR981" s="97">
        <f t="shared" si="1216"/>
        <v>47000</v>
      </c>
      <c r="AS981" s="97">
        <f t="shared" si="1145"/>
        <v>144000</v>
      </c>
      <c r="AT981" s="97">
        <f t="shared" si="1146"/>
        <v>19.4331983805668</v>
      </c>
      <c r="AV981" s="97">
        <f t="shared" si="1147"/>
        <v>328000</v>
      </c>
      <c r="AW981" s="97">
        <f t="shared" si="1148"/>
        <v>44.264507422402161</v>
      </c>
      <c r="AY981" s="97">
        <f t="shared" si="1149"/>
        <v>741000</v>
      </c>
      <c r="AZ981" s="97">
        <f t="shared" si="1150"/>
        <v>100</v>
      </c>
      <c r="BB981" s="44">
        <f t="shared" si="1200"/>
        <v>0</v>
      </c>
      <c r="BC981" s="97">
        <f t="shared" si="1201"/>
        <v>0</v>
      </c>
      <c r="BD981" s="97">
        <f t="shared" si="1202"/>
        <v>741000</v>
      </c>
      <c r="BF981" s="90">
        <f t="shared" si="1211"/>
        <v>0</v>
      </c>
    </row>
    <row r="982" spans="1:58" ht="30" customHeight="1" x14ac:dyDescent="0.2">
      <c r="A982" s="12"/>
      <c r="B982" s="3"/>
      <c r="C982" s="3"/>
      <c r="D982" s="8"/>
      <c r="E982" s="7"/>
      <c r="F982" s="3"/>
      <c r="G982" s="21"/>
      <c r="H982" s="92" t="s">
        <v>97</v>
      </c>
      <c r="I982" s="6"/>
      <c r="J982" s="7"/>
      <c r="K982" s="27"/>
      <c r="L982" s="142"/>
      <c r="M982" s="8"/>
      <c r="N982" s="31" t="s">
        <v>111</v>
      </c>
      <c r="O982" s="44">
        <v>237000</v>
      </c>
      <c r="P982" s="97">
        <f t="shared" si="1212"/>
        <v>0</v>
      </c>
      <c r="Q982" s="193">
        <f t="shared" si="1212"/>
        <v>0</v>
      </c>
      <c r="R982" s="194">
        <f t="shared" si="1212"/>
        <v>0</v>
      </c>
      <c r="S982" s="97">
        <f t="shared" si="1212"/>
        <v>741000</v>
      </c>
      <c r="T982" s="97"/>
      <c r="U982" s="97">
        <f t="shared" si="1213"/>
        <v>109000</v>
      </c>
      <c r="V982" s="97">
        <f t="shared" si="1213"/>
        <v>51000</v>
      </c>
      <c r="W982" s="97">
        <f t="shared" si="1213"/>
        <v>43000</v>
      </c>
      <c r="X982" s="97">
        <f t="shared" si="1134"/>
        <v>203000</v>
      </c>
      <c r="Y982" s="97">
        <f t="shared" si="1135"/>
        <v>27.395411605937923</v>
      </c>
      <c r="AA982" s="97">
        <f t="shared" si="1214"/>
        <v>77000</v>
      </c>
      <c r="AB982" s="97">
        <f t="shared" si="1214"/>
        <v>67000</v>
      </c>
      <c r="AC982" s="97">
        <f t="shared" si="1214"/>
        <v>66000</v>
      </c>
      <c r="AD982" s="97">
        <f t="shared" si="1137"/>
        <v>210000</v>
      </c>
      <c r="AE982" s="97">
        <f t="shared" si="1138"/>
        <v>28.340080971659919</v>
      </c>
      <c r="AG982" s="97">
        <f t="shared" si="1139"/>
        <v>413000</v>
      </c>
      <c r="AH982" s="97">
        <f t="shared" si="1140"/>
        <v>55.735492577597839</v>
      </c>
      <c r="AJ982" s="97">
        <f t="shared" si="1215"/>
        <v>62000</v>
      </c>
      <c r="AK982" s="97">
        <f t="shared" si="1215"/>
        <v>61000</v>
      </c>
      <c r="AL982" s="97">
        <f t="shared" si="1215"/>
        <v>61000</v>
      </c>
      <c r="AM982" s="97">
        <f t="shared" si="1142"/>
        <v>184000</v>
      </c>
      <c r="AN982" s="97">
        <f t="shared" si="1143"/>
        <v>24.831309041835357</v>
      </c>
      <c r="AP982" s="97">
        <f t="shared" si="1216"/>
        <v>48000</v>
      </c>
      <c r="AQ982" s="97">
        <f t="shared" si="1216"/>
        <v>49000</v>
      </c>
      <c r="AR982" s="97">
        <f t="shared" si="1216"/>
        <v>47000</v>
      </c>
      <c r="AS982" s="97">
        <f t="shared" si="1145"/>
        <v>144000</v>
      </c>
      <c r="AT982" s="97">
        <f t="shared" si="1146"/>
        <v>19.4331983805668</v>
      </c>
      <c r="AV982" s="97">
        <f t="shared" si="1147"/>
        <v>328000</v>
      </c>
      <c r="AW982" s="97">
        <f t="shared" si="1148"/>
        <v>44.264507422402161</v>
      </c>
      <c r="AY982" s="97">
        <f t="shared" si="1149"/>
        <v>741000</v>
      </c>
      <c r="AZ982" s="97">
        <f t="shared" si="1150"/>
        <v>100</v>
      </c>
      <c r="BB982" s="44">
        <f t="shared" si="1200"/>
        <v>0</v>
      </c>
      <c r="BC982" s="97">
        <f t="shared" si="1201"/>
        <v>0</v>
      </c>
      <c r="BD982" s="97">
        <f t="shared" si="1202"/>
        <v>741000</v>
      </c>
      <c r="BF982" s="90">
        <f t="shared" si="1211"/>
        <v>0</v>
      </c>
    </row>
    <row r="983" spans="1:58" ht="30" customHeight="1" thickBot="1" x14ac:dyDescent="0.25">
      <c r="A983" s="12"/>
      <c r="B983" s="3"/>
      <c r="C983" s="3"/>
      <c r="D983" s="8"/>
      <c r="E983" s="7"/>
      <c r="F983" s="3"/>
      <c r="G983" s="4"/>
      <c r="H983" s="5"/>
      <c r="I983" s="23">
        <v>2</v>
      </c>
      <c r="J983" s="7"/>
      <c r="K983" s="27"/>
      <c r="L983" s="142"/>
      <c r="M983" s="8"/>
      <c r="N983" s="30" t="s">
        <v>126</v>
      </c>
      <c r="O983" s="46">
        <v>237000</v>
      </c>
      <c r="P983" s="100">
        <f>P984+P986+P988</f>
        <v>0</v>
      </c>
      <c r="Q983" s="202">
        <f>Q984+Q986+Q988</f>
        <v>0</v>
      </c>
      <c r="R983" s="203">
        <f>R984+R986+R988</f>
        <v>0</v>
      </c>
      <c r="S983" s="100">
        <f>S984+S986+S988</f>
        <v>741000</v>
      </c>
      <c r="T983" s="100"/>
      <c r="U983" s="100">
        <f>U984+U986+U988</f>
        <v>109000</v>
      </c>
      <c r="V983" s="100">
        <f>V984+V986+V988</f>
        <v>51000</v>
      </c>
      <c r="W983" s="100">
        <f>W984+W986+W988</f>
        <v>43000</v>
      </c>
      <c r="X983" s="100">
        <f t="shared" si="1134"/>
        <v>203000</v>
      </c>
      <c r="Y983" s="100">
        <f t="shared" si="1135"/>
        <v>27.395411605937923</v>
      </c>
      <c r="AA983" s="100">
        <f>AA984+AA986+AA988</f>
        <v>77000</v>
      </c>
      <c r="AB983" s="100">
        <f>AB984+AB986+AB988</f>
        <v>67000</v>
      </c>
      <c r="AC983" s="100">
        <f>AC984+AC986+AC988</f>
        <v>66000</v>
      </c>
      <c r="AD983" s="100">
        <f t="shared" si="1137"/>
        <v>210000</v>
      </c>
      <c r="AE983" s="100">
        <f t="shared" si="1138"/>
        <v>28.340080971659919</v>
      </c>
      <c r="AG983" s="100">
        <f t="shared" si="1139"/>
        <v>413000</v>
      </c>
      <c r="AH983" s="100">
        <f t="shared" si="1140"/>
        <v>55.735492577597839</v>
      </c>
      <c r="AJ983" s="100">
        <f>AJ984+AJ986+AJ988</f>
        <v>62000</v>
      </c>
      <c r="AK983" s="100">
        <f>AK984+AK986+AK988</f>
        <v>61000</v>
      </c>
      <c r="AL983" s="100">
        <f>AL984+AL986+AL988</f>
        <v>61000</v>
      </c>
      <c r="AM983" s="100">
        <f t="shared" si="1142"/>
        <v>184000</v>
      </c>
      <c r="AN983" s="100">
        <f t="shared" si="1143"/>
        <v>24.831309041835357</v>
      </c>
      <c r="AP983" s="100">
        <f>AP984+AP986+AP988</f>
        <v>48000</v>
      </c>
      <c r="AQ983" s="100">
        <f>AQ984+AQ986+AQ988</f>
        <v>49000</v>
      </c>
      <c r="AR983" s="100">
        <f>AR984+AR986+AR988</f>
        <v>47000</v>
      </c>
      <c r="AS983" s="100">
        <f t="shared" si="1145"/>
        <v>144000</v>
      </c>
      <c r="AT983" s="100">
        <f t="shared" si="1146"/>
        <v>19.4331983805668</v>
      </c>
      <c r="AV983" s="100">
        <f t="shared" si="1147"/>
        <v>328000</v>
      </c>
      <c r="AW983" s="100">
        <f t="shared" si="1148"/>
        <v>44.264507422402161</v>
      </c>
      <c r="AY983" s="100">
        <f t="shared" si="1149"/>
        <v>741000</v>
      </c>
      <c r="AZ983" s="100">
        <f t="shared" si="1150"/>
        <v>100</v>
      </c>
      <c r="BB983" s="46">
        <f t="shared" si="1200"/>
        <v>0</v>
      </c>
      <c r="BC983" s="100">
        <f t="shared" si="1201"/>
        <v>0</v>
      </c>
      <c r="BD983" s="100">
        <f t="shared" si="1202"/>
        <v>741000</v>
      </c>
      <c r="BF983" s="90">
        <f t="shared" si="1211"/>
        <v>0</v>
      </c>
    </row>
    <row r="984" spans="1:58" ht="30" customHeight="1" thickBot="1" x14ac:dyDescent="0.25">
      <c r="A984" s="12"/>
      <c r="B984" s="3"/>
      <c r="C984" s="3"/>
      <c r="D984" s="8"/>
      <c r="E984" s="7"/>
      <c r="F984" s="3"/>
      <c r="G984" s="4"/>
      <c r="H984" s="5"/>
      <c r="I984" s="6"/>
      <c r="J984" s="24" t="s">
        <v>74</v>
      </c>
      <c r="K984" s="27"/>
      <c r="L984" s="142"/>
      <c r="M984" s="8"/>
      <c r="N984" s="31" t="s">
        <v>24</v>
      </c>
      <c r="O984" s="97">
        <v>190000</v>
      </c>
      <c r="P984" s="97">
        <f>P985</f>
        <v>0</v>
      </c>
      <c r="Q984" s="193">
        <f>Q985</f>
        <v>0</v>
      </c>
      <c r="R984" s="194">
        <f>R985</f>
        <v>0</v>
      </c>
      <c r="S984" s="97">
        <f>S985</f>
        <v>634000</v>
      </c>
      <c r="T984" s="97"/>
      <c r="U984" s="97">
        <f>U985</f>
        <v>95000</v>
      </c>
      <c r="V984" s="97">
        <f>V985</f>
        <v>40000</v>
      </c>
      <c r="W984" s="97">
        <f>W985</f>
        <v>40000</v>
      </c>
      <c r="X984" s="97">
        <f t="shared" si="1134"/>
        <v>175000</v>
      </c>
      <c r="Y984" s="97">
        <f t="shared" si="1135"/>
        <v>27.602523659305994</v>
      </c>
      <c r="AA984" s="97">
        <f>AA985</f>
        <v>55000</v>
      </c>
      <c r="AB984" s="97">
        <f>AB985</f>
        <v>55000</v>
      </c>
      <c r="AC984" s="97">
        <f>AC985</f>
        <v>55000</v>
      </c>
      <c r="AD984" s="97">
        <f t="shared" si="1137"/>
        <v>165000</v>
      </c>
      <c r="AE984" s="96" t="e">
        <f>AD984/(P984/100)</f>
        <v>#DIV/0!</v>
      </c>
      <c r="AG984" s="97">
        <f t="shared" si="1139"/>
        <v>340000</v>
      </c>
      <c r="AH984" s="97">
        <f t="shared" si="1140"/>
        <v>53.627760252365931</v>
      </c>
      <c r="AJ984" s="97">
        <f>AJ985</f>
        <v>55000</v>
      </c>
      <c r="AK984" s="97">
        <f>AK985</f>
        <v>55000</v>
      </c>
      <c r="AL984" s="97">
        <f>AL985</f>
        <v>55000</v>
      </c>
      <c r="AM984" s="97">
        <f t="shared" si="1142"/>
        <v>165000</v>
      </c>
      <c r="AN984" s="96" t="e">
        <f>AM984/(P984/100)</f>
        <v>#DIV/0!</v>
      </c>
      <c r="AP984" s="97">
        <f>AP985</f>
        <v>43000</v>
      </c>
      <c r="AQ984" s="97">
        <f>AQ985</f>
        <v>43000</v>
      </c>
      <c r="AR984" s="97">
        <f>AR985</f>
        <v>43000</v>
      </c>
      <c r="AS984" s="97">
        <f t="shared" si="1145"/>
        <v>129000</v>
      </c>
      <c r="AT984" s="96" t="e">
        <f>AS984/(P984/100)</f>
        <v>#DIV/0!</v>
      </c>
      <c r="AV984" s="97">
        <f t="shared" si="1147"/>
        <v>294000</v>
      </c>
      <c r="AW984" s="97">
        <f t="shared" si="1148"/>
        <v>46.372239747634069</v>
      </c>
      <c r="AY984" s="97">
        <f t="shared" si="1149"/>
        <v>634000</v>
      </c>
      <c r="AZ984" s="97">
        <f t="shared" si="1150"/>
        <v>100</v>
      </c>
      <c r="BB984" s="44">
        <f t="shared" ref="BB984:BB993" si="1217">S984-AY984</f>
        <v>0</v>
      </c>
      <c r="BC984" s="97">
        <f t="shared" ref="BC984:BC993" si="1218">BB984/(S984/100)</f>
        <v>0</v>
      </c>
      <c r="BD984" s="97">
        <f t="shared" ref="BD984:BD993" si="1219">S984-BB984</f>
        <v>634000</v>
      </c>
      <c r="BE984" s="347"/>
      <c r="BF984" s="90">
        <f t="shared" si="1211"/>
        <v>0</v>
      </c>
    </row>
    <row r="985" spans="1:58" ht="30" customHeight="1" thickBot="1" x14ac:dyDescent="0.25">
      <c r="A985" s="12"/>
      <c r="B985" s="3"/>
      <c r="C985" s="3"/>
      <c r="D985" s="8"/>
      <c r="E985" s="7"/>
      <c r="F985" s="3"/>
      <c r="G985" s="4"/>
      <c r="H985" s="5"/>
      <c r="I985" s="6"/>
      <c r="J985" s="7"/>
      <c r="K985" s="59">
        <v>1</v>
      </c>
      <c r="L985" s="142"/>
      <c r="M985" s="8"/>
      <c r="N985" s="41" t="s">
        <v>31</v>
      </c>
      <c r="O985" s="98">
        <v>190000</v>
      </c>
      <c r="P985" s="98"/>
      <c r="Q985" s="98"/>
      <c r="R985" s="98"/>
      <c r="S985" s="98">
        <v>634000</v>
      </c>
      <c r="T985" s="98"/>
      <c r="U985" s="98">
        <v>95000</v>
      </c>
      <c r="V985" s="98">
        <v>40000</v>
      </c>
      <c r="W985" s="98">
        <v>40000</v>
      </c>
      <c r="X985" s="98">
        <f>U985+V985+W985</f>
        <v>175000</v>
      </c>
      <c r="Y985" s="98">
        <f>X985/(S985/100)</f>
        <v>27.602523659305994</v>
      </c>
      <c r="AA985" s="98">
        <v>55000</v>
      </c>
      <c r="AB985" s="98">
        <v>55000</v>
      </c>
      <c r="AC985" s="98">
        <v>55000</v>
      </c>
      <c r="AD985" s="98">
        <f t="shared" si="1137"/>
        <v>165000</v>
      </c>
      <c r="AE985" s="96" t="e">
        <f>AD985/(P985/100)</f>
        <v>#DIV/0!</v>
      </c>
      <c r="AG985" s="98">
        <f>X985+AD985</f>
        <v>340000</v>
      </c>
      <c r="AH985" s="98">
        <f>AG985/(S985/100)</f>
        <v>53.627760252365931</v>
      </c>
      <c r="AJ985" s="98">
        <v>55000</v>
      </c>
      <c r="AK985" s="98">
        <v>55000</v>
      </c>
      <c r="AL985" s="98">
        <v>55000</v>
      </c>
      <c r="AM985" s="98">
        <f t="shared" si="1142"/>
        <v>165000</v>
      </c>
      <c r="AN985" s="96" t="e">
        <f>AM985/(P985/100)</f>
        <v>#DIV/0!</v>
      </c>
      <c r="AP985" s="98">
        <v>43000</v>
      </c>
      <c r="AQ985" s="98">
        <v>43000</v>
      </c>
      <c r="AR985" s="98">
        <v>43000</v>
      </c>
      <c r="AS985" s="98">
        <f t="shared" si="1145"/>
        <v>129000</v>
      </c>
      <c r="AT985" s="96" t="e">
        <f>AS985/(P985/100)</f>
        <v>#DIV/0!</v>
      </c>
      <c r="AV985" s="98">
        <f>AM985+AS985</f>
        <v>294000</v>
      </c>
      <c r="AW985" s="98">
        <f>AV985/(S985/100)</f>
        <v>46.372239747634069</v>
      </c>
      <c r="AY985" s="98">
        <f>AG985+AV985</f>
        <v>634000</v>
      </c>
      <c r="AZ985" s="98">
        <f>AY985/(S985/100)</f>
        <v>100</v>
      </c>
      <c r="BB985" s="98">
        <f t="shared" si="1217"/>
        <v>0</v>
      </c>
      <c r="BC985" s="98">
        <f t="shared" si="1218"/>
        <v>0</v>
      </c>
      <c r="BD985" s="98">
        <f t="shared" si="1219"/>
        <v>634000</v>
      </c>
      <c r="BE985" s="347"/>
      <c r="BF985" s="90">
        <f t="shared" si="1211"/>
        <v>0</v>
      </c>
    </row>
    <row r="986" spans="1:58" ht="30" customHeight="1" thickBot="1" x14ac:dyDescent="0.25">
      <c r="A986" s="12"/>
      <c r="B986" s="3"/>
      <c r="C986" s="3"/>
      <c r="D986" s="8"/>
      <c r="E986" s="7"/>
      <c r="F986" s="3"/>
      <c r="G986" s="4"/>
      <c r="H986" s="5"/>
      <c r="I986" s="6"/>
      <c r="J986" s="24" t="s">
        <v>68</v>
      </c>
      <c r="K986" s="27"/>
      <c r="L986" s="142"/>
      <c r="M986" s="8"/>
      <c r="N986" s="31" t="s">
        <v>32</v>
      </c>
      <c r="O986" s="97">
        <v>30000</v>
      </c>
      <c r="P986" s="97">
        <f>P987</f>
        <v>0</v>
      </c>
      <c r="Q986" s="193">
        <f>Q987</f>
        <v>0</v>
      </c>
      <c r="R986" s="194">
        <f>R987</f>
        <v>0</v>
      </c>
      <c r="S986" s="97">
        <f>S987</f>
        <v>73000</v>
      </c>
      <c r="T986" s="97"/>
      <c r="U986" s="97">
        <f>U987</f>
        <v>11000</v>
      </c>
      <c r="V986" s="97">
        <f>V987</f>
        <v>3000</v>
      </c>
      <c r="W986" s="97">
        <f>W987</f>
        <v>3000</v>
      </c>
      <c r="X986" s="97">
        <f t="shared" si="1134"/>
        <v>17000</v>
      </c>
      <c r="Y986" s="97">
        <f t="shared" si="1135"/>
        <v>23.287671232876711</v>
      </c>
      <c r="AA986" s="97">
        <f>AA987</f>
        <v>10000</v>
      </c>
      <c r="AB986" s="97">
        <f>AB987</f>
        <v>10000</v>
      </c>
      <c r="AC986" s="97">
        <f>AC987</f>
        <v>10000</v>
      </c>
      <c r="AD986" s="97">
        <f t="shared" si="1137"/>
        <v>30000</v>
      </c>
      <c r="AE986" s="96" t="e">
        <f>AD986/(P986/100)</f>
        <v>#DIV/0!</v>
      </c>
      <c r="AG986" s="97">
        <f t="shared" si="1139"/>
        <v>47000</v>
      </c>
      <c r="AH986" s="97">
        <f t="shared" si="1140"/>
        <v>64.38356164383562</v>
      </c>
      <c r="AJ986" s="97">
        <f>AJ987</f>
        <v>5000</v>
      </c>
      <c r="AK986" s="97">
        <f>AK987</f>
        <v>5000</v>
      </c>
      <c r="AL986" s="97">
        <f>AL987</f>
        <v>5000</v>
      </c>
      <c r="AM986" s="97">
        <f t="shared" si="1142"/>
        <v>15000</v>
      </c>
      <c r="AN986" s="96" t="e">
        <f>AM986/(P986/100)</f>
        <v>#DIV/0!</v>
      </c>
      <c r="AP986" s="97">
        <f>AP987</f>
        <v>4000</v>
      </c>
      <c r="AQ986" s="97">
        <f>AQ987</f>
        <v>4000</v>
      </c>
      <c r="AR986" s="97">
        <f>AR987</f>
        <v>3000</v>
      </c>
      <c r="AS986" s="97">
        <f t="shared" si="1145"/>
        <v>11000</v>
      </c>
      <c r="AT986" s="96" t="e">
        <f>AS986/(P986/100)</f>
        <v>#DIV/0!</v>
      </c>
      <c r="AV986" s="97">
        <f t="shared" si="1147"/>
        <v>26000</v>
      </c>
      <c r="AW986" s="97">
        <f t="shared" si="1148"/>
        <v>35.61643835616438</v>
      </c>
      <c r="AY986" s="97">
        <f t="shared" si="1149"/>
        <v>73000</v>
      </c>
      <c r="AZ986" s="97">
        <f t="shared" si="1150"/>
        <v>100</v>
      </c>
      <c r="BB986" s="44">
        <f t="shared" si="1217"/>
        <v>0</v>
      </c>
      <c r="BC986" s="97">
        <f t="shared" si="1218"/>
        <v>0</v>
      </c>
      <c r="BD986" s="97">
        <f t="shared" si="1219"/>
        <v>73000</v>
      </c>
      <c r="BE986" s="347"/>
      <c r="BF986" s="90">
        <f t="shared" si="1211"/>
        <v>0</v>
      </c>
    </row>
    <row r="987" spans="1:58" ht="30" customHeight="1" x14ac:dyDescent="0.2">
      <c r="A987" s="12"/>
      <c r="B987" s="3"/>
      <c r="C987" s="3"/>
      <c r="D987" s="8"/>
      <c r="E987" s="7"/>
      <c r="F987" s="3"/>
      <c r="G987" s="4"/>
      <c r="H987" s="5"/>
      <c r="I987" s="6"/>
      <c r="J987" s="7"/>
      <c r="K987" s="59">
        <v>1</v>
      </c>
      <c r="L987" s="142"/>
      <c r="M987" s="8"/>
      <c r="N987" s="41" t="s">
        <v>31</v>
      </c>
      <c r="O987" s="98">
        <v>30000</v>
      </c>
      <c r="P987" s="98"/>
      <c r="Q987" s="98"/>
      <c r="R987" s="98"/>
      <c r="S987" s="98">
        <v>73000</v>
      </c>
      <c r="T987" s="98"/>
      <c r="U987" s="98">
        <v>11000</v>
      </c>
      <c r="V987" s="98">
        <v>3000</v>
      </c>
      <c r="W987" s="98">
        <v>3000</v>
      </c>
      <c r="X987" s="98">
        <f t="shared" ref="X987:X993" si="1220">U987+V987+W987</f>
        <v>17000</v>
      </c>
      <c r="Y987" s="98">
        <f t="shared" ref="Y987:Y993" si="1221">X987/(S987/100)</f>
        <v>23.287671232876711</v>
      </c>
      <c r="AA987" s="98">
        <v>10000</v>
      </c>
      <c r="AB987" s="98">
        <v>10000</v>
      </c>
      <c r="AC987" s="98">
        <v>10000</v>
      </c>
      <c r="AD987" s="98">
        <f t="shared" si="1137"/>
        <v>30000</v>
      </c>
      <c r="AE987" s="96" t="e">
        <f>AD987/(P987/100)</f>
        <v>#DIV/0!</v>
      </c>
      <c r="AG987" s="98">
        <f t="shared" ref="AG987:AG993" si="1222">X987+AD987</f>
        <v>47000</v>
      </c>
      <c r="AH987" s="98">
        <f t="shared" ref="AH987:AH993" si="1223">AG987/(S987/100)</f>
        <v>64.38356164383562</v>
      </c>
      <c r="AJ987" s="98">
        <v>5000</v>
      </c>
      <c r="AK987" s="98">
        <v>5000</v>
      </c>
      <c r="AL987" s="98">
        <v>5000</v>
      </c>
      <c r="AM987" s="98">
        <f t="shared" si="1142"/>
        <v>15000</v>
      </c>
      <c r="AN987" s="96" t="e">
        <f>AM987/(P987/100)</f>
        <v>#DIV/0!</v>
      </c>
      <c r="AP987" s="98">
        <v>4000</v>
      </c>
      <c r="AQ987" s="98">
        <v>4000</v>
      </c>
      <c r="AR987" s="98">
        <v>3000</v>
      </c>
      <c r="AS987" s="98">
        <f t="shared" si="1145"/>
        <v>11000</v>
      </c>
      <c r="AT987" s="96" t="e">
        <f>AS987/(P987/100)</f>
        <v>#DIV/0!</v>
      </c>
      <c r="AV987" s="98">
        <f t="shared" ref="AV987:AV993" si="1224">AM987+AS987</f>
        <v>26000</v>
      </c>
      <c r="AW987" s="98">
        <f t="shared" ref="AW987:AW993" si="1225">AV987/(S987/100)</f>
        <v>35.61643835616438</v>
      </c>
      <c r="AY987" s="98">
        <f t="shared" ref="AY987:AY993" si="1226">AG987+AV987</f>
        <v>73000</v>
      </c>
      <c r="AZ987" s="98">
        <f t="shared" ref="AZ987:AZ993" si="1227">AY987/(S987/100)</f>
        <v>100</v>
      </c>
      <c r="BB987" s="98">
        <f t="shared" si="1217"/>
        <v>0</v>
      </c>
      <c r="BC987" s="98">
        <f t="shared" si="1218"/>
        <v>0</v>
      </c>
      <c r="BD987" s="98">
        <f t="shared" si="1219"/>
        <v>73000</v>
      </c>
      <c r="BE987" s="347"/>
      <c r="BF987" s="90">
        <f t="shared" si="1211"/>
        <v>0</v>
      </c>
    </row>
    <row r="988" spans="1:58" ht="30" customHeight="1" x14ac:dyDescent="0.2">
      <c r="A988" s="12"/>
      <c r="B988" s="3"/>
      <c r="C988" s="3"/>
      <c r="D988" s="8"/>
      <c r="E988" s="7"/>
      <c r="F988" s="3"/>
      <c r="G988" s="4"/>
      <c r="H988" s="5"/>
      <c r="I988" s="6"/>
      <c r="J988" s="24" t="s">
        <v>69</v>
      </c>
      <c r="K988" s="27"/>
      <c r="L988" s="142"/>
      <c r="M988" s="8"/>
      <c r="N988" s="31" t="s">
        <v>16</v>
      </c>
      <c r="O988" s="44">
        <v>17000</v>
      </c>
      <c r="P988" s="97">
        <f>P989+P990+P991+P992+P993</f>
        <v>0</v>
      </c>
      <c r="Q988" s="193">
        <f>Q989+Q990+Q991+Q992+Q993</f>
        <v>0</v>
      </c>
      <c r="R988" s="194">
        <f>R989+R990+R991+R992+R993</f>
        <v>0</v>
      </c>
      <c r="S988" s="97">
        <f>S989+S990+S991+S992+S993</f>
        <v>34000</v>
      </c>
      <c r="T988" s="97"/>
      <c r="U988" s="97">
        <f>U989+U990+U991+U992+U993</f>
        <v>3000</v>
      </c>
      <c r="V988" s="97">
        <f>V989+V990+V991+V992+V993</f>
        <v>8000</v>
      </c>
      <c r="W988" s="97">
        <f>W989+W990+W991+W992+W993</f>
        <v>0</v>
      </c>
      <c r="X988" s="97">
        <f t="shared" si="1220"/>
        <v>11000</v>
      </c>
      <c r="Y988" s="97">
        <f t="shared" si="1221"/>
        <v>32.352941176470587</v>
      </c>
      <c r="AA988" s="97">
        <f>AA989+AA990+AA991+AA992+AA993</f>
        <v>12000</v>
      </c>
      <c r="AB988" s="97">
        <f>AB989+AB990+AB991+AB992+AB993</f>
        <v>2000</v>
      </c>
      <c r="AC988" s="97">
        <f>AC989+AC990+AC991+AC992+AC993</f>
        <v>1000</v>
      </c>
      <c r="AD988" s="97">
        <f t="shared" si="1137"/>
        <v>15000</v>
      </c>
      <c r="AE988" s="97">
        <f t="shared" ref="AE988:AE993" si="1228">AD988/(S988/100)</f>
        <v>44.117647058823529</v>
      </c>
      <c r="AG988" s="97">
        <f t="shared" si="1222"/>
        <v>26000</v>
      </c>
      <c r="AH988" s="97">
        <f t="shared" si="1223"/>
        <v>76.470588235294116</v>
      </c>
      <c r="AJ988" s="97">
        <f>AJ989+AJ990+AJ991+AJ992+AJ993</f>
        <v>2000</v>
      </c>
      <c r="AK988" s="97">
        <f>AK989+AK990+AK991+AK992+AK993</f>
        <v>1000</v>
      </c>
      <c r="AL988" s="97">
        <f>AL989+AL990+AL991+AL992+AL993</f>
        <v>1000</v>
      </c>
      <c r="AM988" s="97">
        <f t="shared" si="1142"/>
        <v>4000</v>
      </c>
      <c r="AN988" s="97">
        <f t="shared" ref="AN988:AN993" si="1229">AM988/(S988/100)</f>
        <v>11.764705882352942</v>
      </c>
      <c r="AP988" s="97">
        <f>AP989+AP990+AP991+AP992+AP993</f>
        <v>1000</v>
      </c>
      <c r="AQ988" s="97">
        <f>AQ989+AQ990+AQ991+AQ992+AQ993</f>
        <v>2000</v>
      </c>
      <c r="AR988" s="97">
        <f>AR989+AR990+AR991+AR992+AR993</f>
        <v>1000</v>
      </c>
      <c r="AS988" s="97">
        <f t="shared" si="1145"/>
        <v>4000</v>
      </c>
      <c r="AT988" s="97">
        <f t="shared" ref="AT988:AT993" si="1230">AS988/(S988/100)</f>
        <v>11.764705882352942</v>
      </c>
      <c r="AV988" s="97">
        <f t="shared" si="1224"/>
        <v>8000</v>
      </c>
      <c r="AW988" s="97">
        <f t="shared" si="1225"/>
        <v>23.529411764705884</v>
      </c>
      <c r="AY988" s="97">
        <f t="shared" si="1226"/>
        <v>34000</v>
      </c>
      <c r="AZ988" s="97">
        <f t="shared" si="1227"/>
        <v>100</v>
      </c>
      <c r="BB988" s="44">
        <f t="shared" si="1217"/>
        <v>0</v>
      </c>
      <c r="BC988" s="97">
        <f t="shared" si="1218"/>
        <v>0</v>
      </c>
      <c r="BD988" s="97">
        <f t="shared" si="1219"/>
        <v>34000</v>
      </c>
      <c r="BE988" s="481"/>
      <c r="BF988" s="90">
        <f t="shared" si="1211"/>
        <v>0</v>
      </c>
    </row>
    <row r="989" spans="1:58" ht="30" hidden="1" customHeight="1" x14ac:dyDescent="0.2">
      <c r="A989" s="12"/>
      <c r="B989" s="3"/>
      <c r="C989" s="3"/>
      <c r="D989" s="8"/>
      <c r="E989" s="7"/>
      <c r="F989" s="3"/>
      <c r="G989" s="4"/>
      <c r="H989" s="5"/>
      <c r="I989" s="6"/>
      <c r="J989" s="7"/>
      <c r="K989" s="59">
        <v>2</v>
      </c>
      <c r="L989" s="142"/>
      <c r="M989" s="8"/>
      <c r="N989" s="41" t="s">
        <v>17</v>
      </c>
      <c r="O989" s="45">
        <v>1000</v>
      </c>
      <c r="P989" s="98"/>
      <c r="Q989" s="98"/>
      <c r="R989" s="98"/>
      <c r="S989" s="98"/>
      <c r="T989" s="98"/>
      <c r="U989" s="98">
        <v>0</v>
      </c>
      <c r="V989" s="98">
        <v>0</v>
      </c>
      <c r="W989" s="98"/>
      <c r="X989" s="98">
        <f t="shared" si="1220"/>
        <v>0</v>
      </c>
      <c r="Y989" s="98" t="e">
        <f t="shared" si="1221"/>
        <v>#DIV/0!</v>
      </c>
      <c r="AA989" s="98"/>
      <c r="AB989" s="98"/>
      <c r="AC989" s="98"/>
      <c r="AD989" s="98">
        <f t="shared" si="1137"/>
        <v>0</v>
      </c>
      <c r="AE989" s="98" t="e">
        <f t="shared" si="1228"/>
        <v>#DIV/0!</v>
      </c>
      <c r="AG989" s="98">
        <f t="shared" si="1222"/>
        <v>0</v>
      </c>
      <c r="AH989" s="98" t="e">
        <f t="shared" si="1223"/>
        <v>#DIV/0!</v>
      </c>
      <c r="AJ989" s="98"/>
      <c r="AK989" s="98"/>
      <c r="AL989" s="98"/>
      <c r="AM989" s="98">
        <f t="shared" si="1142"/>
        <v>0</v>
      </c>
      <c r="AN989" s="98" t="e">
        <f t="shared" si="1229"/>
        <v>#DIV/0!</v>
      </c>
      <c r="AP989" s="98"/>
      <c r="AQ989" s="98"/>
      <c r="AR989" s="98"/>
      <c r="AS989" s="98">
        <f t="shared" si="1145"/>
        <v>0</v>
      </c>
      <c r="AT989" s="98" t="e">
        <f t="shared" si="1230"/>
        <v>#DIV/0!</v>
      </c>
      <c r="AV989" s="98">
        <f t="shared" si="1224"/>
        <v>0</v>
      </c>
      <c r="AW989" s="98" t="e">
        <f t="shared" si="1225"/>
        <v>#DIV/0!</v>
      </c>
      <c r="AY989" s="98">
        <f t="shared" si="1226"/>
        <v>0</v>
      </c>
      <c r="AZ989" s="98" t="e">
        <f t="shared" si="1227"/>
        <v>#DIV/0!</v>
      </c>
      <c r="BB989" s="98">
        <f t="shared" si="1217"/>
        <v>0</v>
      </c>
      <c r="BC989" s="98" t="e">
        <f t="shared" si="1218"/>
        <v>#DIV/0!</v>
      </c>
      <c r="BD989" s="98">
        <f t="shared" si="1219"/>
        <v>0</v>
      </c>
      <c r="BE989" s="481"/>
      <c r="BF989" s="90">
        <f t="shared" si="1211"/>
        <v>0</v>
      </c>
    </row>
    <row r="990" spans="1:58" ht="30" customHeight="1" x14ac:dyDescent="0.2">
      <c r="A990" s="12"/>
      <c r="B990" s="3"/>
      <c r="C990" s="3"/>
      <c r="D990" s="8"/>
      <c r="E990" s="7"/>
      <c r="F990" s="3"/>
      <c r="G990" s="4"/>
      <c r="H990" s="5"/>
      <c r="I990" s="6"/>
      <c r="J990" s="7"/>
      <c r="K990" s="59">
        <v>3</v>
      </c>
      <c r="L990" s="142"/>
      <c r="M990" s="8"/>
      <c r="N990" s="41" t="s">
        <v>18</v>
      </c>
      <c r="O990" s="45">
        <v>3000</v>
      </c>
      <c r="P990" s="98"/>
      <c r="Q990" s="98"/>
      <c r="R990" s="98"/>
      <c r="S990" s="98">
        <v>10000</v>
      </c>
      <c r="T990" s="98"/>
      <c r="U990" s="98">
        <v>1000</v>
      </c>
      <c r="V990" s="98">
        <v>0</v>
      </c>
      <c r="W990" s="98">
        <v>0</v>
      </c>
      <c r="X990" s="98">
        <f t="shared" si="1220"/>
        <v>1000</v>
      </c>
      <c r="Y990" s="98">
        <f t="shared" si="1221"/>
        <v>10</v>
      </c>
      <c r="AA990" s="98">
        <v>1000</v>
      </c>
      <c r="AB990" s="98">
        <v>1000</v>
      </c>
      <c r="AC990" s="98">
        <v>1000</v>
      </c>
      <c r="AD990" s="98">
        <f>AA990+AB990+AC990</f>
        <v>3000</v>
      </c>
      <c r="AE990" s="98">
        <f t="shared" si="1228"/>
        <v>30</v>
      </c>
      <c r="AG990" s="98">
        <f t="shared" si="1222"/>
        <v>4000</v>
      </c>
      <c r="AH990" s="98">
        <f t="shared" si="1223"/>
        <v>40</v>
      </c>
      <c r="AJ990" s="98">
        <v>1000</v>
      </c>
      <c r="AK990" s="98">
        <v>1000</v>
      </c>
      <c r="AL990" s="98">
        <v>1000</v>
      </c>
      <c r="AM990" s="98">
        <f>AJ990+AK990+AL990</f>
        <v>3000</v>
      </c>
      <c r="AN990" s="98">
        <f t="shared" si="1229"/>
        <v>30</v>
      </c>
      <c r="AP990" s="98">
        <v>1000</v>
      </c>
      <c r="AQ990" s="98">
        <v>1000</v>
      </c>
      <c r="AR990" s="98">
        <v>1000</v>
      </c>
      <c r="AS990" s="98">
        <f>AP990+AQ990+AR990</f>
        <v>3000</v>
      </c>
      <c r="AT990" s="98">
        <f t="shared" si="1230"/>
        <v>30</v>
      </c>
      <c r="AV990" s="98">
        <f t="shared" si="1224"/>
        <v>6000</v>
      </c>
      <c r="AW990" s="98">
        <f t="shared" si="1225"/>
        <v>60</v>
      </c>
      <c r="AY990" s="98">
        <f t="shared" si="1226"/>
        <v>10000</v>
      </c>
      <c r="AZ990" s="98">
        <f t="shared" si="1227"/>
        <v>100</v>
      </c>
      <c r="BB990" s="98">
        <f t="shared" si="1217"/>
        <v>0</v>
      </c>
      <c r="BC990" s="98">
        <f t="shared" si="1218"/>
        <v>0</v>
      </c>
      <c r="BD990" s="98">
        <f t="shared" si="1219"/>
        <v>10000</v>
      </c>
      <c r="BE990" s="481"/>
      <c r="BF990" s="90">
        <f t="shared" si="1211"/>
        <v>0</v>
      </c>
    </row>
    <row r="991" spans="1:58" ht="30" customHeight="1" x14ac:dyDescent="0.2">
      <c r="A991" s="12"/>
      <c r="B991" s="3"/>
      <c r="C991" s="3"/>
      <c r="D991" s="8"/>
      <c r="E991" s="7"/>
      <c r="F991" s="3"/>
      <c r="G991" s="4"/>
      <c r="H991" s="5"/>
      <c r="I991" s="6"/>
      <c r="J991" s="7"/>
      <c r="K991" s="59">
        <v>4</v>
      </c>
      <c r="L991" s="143"/>
      <c r="M991" s="14"/>
      <c r="N991" s="41" t="s">
        <v>37</v>
      </c>
      <c r="O991" s="45">
        <v>11000</v>
      </c>
      <c r="P991" s="98"/>
      <c r="Q991" s="98"/>
      <c r="R991" s="98"/>
      <c r="S991" s="98">
        <v>21000</v>
      </c>
      <c r="T991" s="98"/>
      <c r="U991" s="98">
        <v>2000</v>
      </c>
      <c r="V991" s="98">
        <v>8000</v>
      </c>
      <c r="W991" s="98">
        <v>0</v>
      </c>
      <c r="X991" s="98">
        <f t="shared" si="1220"/>
        <v>10000</v>
      </c>
      <c r="Y991" s="98">
        <f t="shared" si="1221"/>
        <v>47.61904761904762</v>
      </c>
      <c r="AA991" s="98">
        <v>11000</v>
      </c>
      <c r="AB991" s="98">
        <v>0</v>
      </c>
      <c r="AC991" s="98">
        <v>0</v>
      </c>
      <c r="AD991" s="98">
        <f>AA991+AB991+AC991</f>
        <v>11000</v>
      </c>
      <c r="AE991" s="98">
        <f t="shared" si="1228"/>
        <v>52.38095238095238</v>
      </c>
      <c r="AG991" s="98">
        <f t="shared" si="1222"/>
        <v>21000</v>
      </c>
      <c r="AH991" s="98">
        <f t="shared" si="1223"/>
        <v>100</v>
      </c>
      <c r="AJ991" s="98"/>
      <c r="AK991" s="98"/>
      <c r="AL991" s="98"/>
      <c r="AM991" s="98">
        <f>AJ991+AK991+AL991</f>
        <v>0</v>
      </c>
      <c r="AN991" s="98">
        <f t="shared" si="1229"/>
        <v>0</v>
      </c>
      <c r="AP991" s="98"/>
      <c r="AQ991" s="98"/>
      <c r="AR991" s="98"/>
      <c r="AS991" s="98">
        <f>AP991+AQ991+AR991</f>
        <v>0</v>
      </c>
      <c r="AT991" s="98">
        <f t="shared" si="1230"/>
        <v>0</v>
      </c>
      <c r="AV991" s="98">
        <f t="shared" si="1224"/>
        <v>0</v>
      </c>
      <c r="AW991" s="98">
        <f t="shared" si="1225"/>
        <v>0</v>
      </c>
      <c r="AY991" s="98">
        <f t="shared" si="1226"/>
        <v>21000</v>
      </c>
      <c r="AZ991" s="98">
        <f t="shared" si="1227"/>
        <v>100</v>
      </c>
      <c r="BB991" s="98">
        <f t="shared" si="1217"/>
        <v>0</v>
      </c>
      <c r="BC991" s="98">
        <f t="shared" si="1218"/>
        <v>0</v>
      </c>
      <c r="BD991" s="98">
        <f t="shared" si="1219"/>
        <v>21000</v>
      </c>
      <c r="BE991" s="481"/>
      <c r="BF991" s="90">
        <f t="shared" si="1211"/>
        <v>0</v>
      </c>
    </row>
    <row r="992" spans="1:58" ht="30" customHeight="1" x14ac:dyDescent="0.2">
      <c r="A992" s="12"/>
      <c r="B992" s="3"/>
      <c r="C992" s="3"/>
      <c r="D992" s="8"/>
      <c r="E992" s="7"/>
      <c r="F992" s="3"/>
      <c r="G992" s="4"/>
      <c r="H992" s="5"/>
      <c r="I992" s="6"/>
      <c r="J992" s="7"/>
      <c r="K992" s="59">
        <v>5</v>
      </c>
      <c r="L992" s="142"/>
      <c r="M992" s="8"/>
      <c r="N992" s="41" t="s">
        <v>19</v>
      </c>
      <c r="O992" s="45">
        <v>1000</v>
      </c>
      <c r="P992" s="98"/>
      <c r="Q992" s="98"/>
      <c r="R992" s="98"/>
      <c r="S992" s="98">
        <v>3000</v>
      </c>
      <c r="T992" s="98"/>
      <c r="U992" s="98">
        <v>0</v>
      </c>
      <c r="V992" s="98"/>
      <c r="W992" s="98">
        <v>0</v>
      </c>
      <c r="X992" s="98">
        <f t="shared" si="1220"/>
        <v>0</v>
      </c>
      <c r="Y992" s="98">
        <f t="shared" si="1221"/>
        <v>0</v>
      </c>
      <c r="AA992" s="98"/>
      <c r="AB992" s="98">
        <v>1000</v>
      </c>
      <c r="AC992" s="98"/>
      <c r="AD992" s="98">
        <f>AA992+AB992+AC992</f>
        <v>1000</v>
      </c>
      <c r="AE992" s="98">
        <f t="shared" si="1228"/>
        <v>33.333333333333336</v>
      </c>
      <c r="AG992" s="98">
        <f t="shared" si="1222"/>
        <v>1000</v>
      </c>
      <c r="AH992" s="98">
        <f t="shared" si="1223"/>
        <v>33.333333333333336</v>
      </c>
      <c r="AJ992" s="98">
        <v>1000</v>
      </c>
      <c r="AK992" s="98">
        <v>0</v>
      </c>
      <c r="AL992" s="98">
        <v>0</v>
      </c>
      <c r="AM992" s="98">
        <f>AJ992+AK992+AL992</f>
        <v>1000</v>
      </c>
      <c r="AN992" s="98">
        <f t="shared" si="1229"/>
        <v>33.333333333333336</v>
      </c>
      <c r="AP992" s="98">
        <v>0</v>
      </c>
      <c r="AQ992" s="98">
        <v>1000</v>
      </c>
      <c r="AR992" s="98">
        <v>0</v>
      </c>
      <c r="AS992" s="98">
        <f>AP992+AQ992+AR992</f>
        <v>1000</v>
      </c>
      <c r="AT992" s="98">
        <f t="shared" si="1230"/>
        <v>33.333333333333336</v>
      </c>
      <c r="AV992" s="98">
        <f t="shared" si="1224"/>
        <v>2000</v>
      </c>
      <c r="AW992" s="98">
        <f t="shared" si="1225"/>
        <v>66.666666666666671</v>
      </c>
      <c r="AY992" s="98">
        <f t="shared" si="1226"/>
        <v>3000</v>
      </c>
      <c r="AZ992" s="98">
        <f t="shared" si="1227"/>
        <v>100</v>
      </c>
      <c r="BB992" s="98">
        <f t="shared" si="1217"/>
        <v>0</v>
      </c>
      <c r="BC992" s="98">
        <f t="shared" si="1218"/>
        <v>0</v>
      </c>
      <c r="BD992" s="98">
        <f t="shared" si="1219"/>
        <v>3000</v>
      </c>
      <c r="BE992" s="481"/>
      <c r="BF992" s="90">
        <f t="shared" si="1211"/>
        <v>0</v>
      </c>
    </row>
    <row r="993" spans="1:58" ht="30" hidden="1" customHeight="1" x14ac:dyDescent="0.2">
      <c r="A993" s="12"/>
      <c r="B993" s="3"/>
      <c r="C993" s="3"/>
      <c r="D993" s="8"/>
      <c r="E993" s="7"/>
      <c r="F993" s="3"/>
      <c r="G993" s="4"/>
      <c r="H993" s="5"/>
      <c r="I993" s="6"/>
      <c r="J993" s="7"/>
      <c r="K993" s="59">
        <v>7</v>
      </c>
      <c r="L993" s="142"/>
      <c r="M993" s="8"/>
      <c r="N993" s="41" t="s">
        <v>110</v>
      </c>
      <c r="O993" s="45">
        <v>1000</v>
      </c>
      <c r="P993" s="98"/>
      <c r="Q993" s="304"/>
      <c r="R993" s="305"/>
      <c r="S993" s="98"/>
      <c r="T993" s="98"/>
      <c r="U993" s="98"/>
      <c r="V993" s="98"/>
      <c r="W993" s="98"/>
      <c r="X993" s="98">
        <f t="shared" si="1220"/>
        <v>0</v>
      </c>
      <c r="Y993" s="98" t="e">
        <f t="shared" si="1221"/>
        <v>#DIV/0!</v>
      </c>
      <c r="AA993" s="98"/>
      <c r="AB993" s="98"/>
      <c r="AC993" s="98"/>
      <c r="AD993" s="98">
        <f>AA993+AB993+AC993</f>
        <v>0</v>
      </c>
      <c r="AE993" s="98" t="e">
        <f t="shared" si="1228"/>
        <v>#DIV/0!</v>
      </c>
      <c r="AG993" s="98">
        <f t="shared" si="1222"/>
        <v>0</v>
      </c>
      <c r="AH993" s="98" t="e">
        <f t="shared" si="1223"/>
        <v>#DIV/0!</v>
      </c>
      <c r="AJ993" s="98"/>
      <c r="AK993" s="98"/>
      <c r="AL993" s="98"/>
      <c r="AM993" s="98">
        <f>AJ993+AK993+AL993</f>
        <v>0</v>
      </c>
      <c r="AN993" s="98" t="e">
        <f t="shared" si="1229"/>
        <v>#DIV/0!</v>
      </c>
      <c r="AP993" s="98"/>
      <c r="AQ993" s="98"/>
      <c r="AR993" s="98"/>
      <c r="AS993" s="98">
        <f>AP993+AQ993+AR993</f>
        <v>0</v>
      </c>
      <c r="AT993" s="98" t="e">
        <f t="shared" si="1230"/>
        <v>#DIV/0!</v>
      </c>
      <c r="AV993" s="98">
        <f t="shared" si="1224"/>
        <v>0</v>
      </c>
      <c r="AW993" s="98" t="e">
        <f t="shared" si="1225"/>
        <v>#DIV/0!</v>
      </c>
      <c r="AY993" s="98">
        <f t="shared" si="1226"/>
        <v>0</v>
      </c>
      <c r="AZ993" s="98" t="e">
        <f t="shared" si="1227"/>
        <v>#DIV/0!</v>
      </c>
      <c r="BB993" s="98">
        <f t="shared" si="1217"/>
        <v>0</v>
      </c>
      <c r="BC993" s="98" t="e">
        <f t="shared" si="1218"/>
        <v>#DIV/0!</v>
      </c>
      <c r="BD993" s="98">
        <f t="shared" si="1219"/>
        <v>0</v>
      </c>
      <c r="BE993" s="481"/>
      <c r="BF993" s="90">
        <f t="shared" si="1211"/>
        <v>0</v>
      </c>
    </row>
    <row r="994" spans="1:58" x14ac:dyDescent="0.2">
      <c r="BD994" s="90"/>
    </row>
    <row r="995" spans="1:58" ht="18.75" customHeight="1" x14ac:dyDescent="0.2">
      <c r="BD995" s="90"/>
    </row>
    <row r="996" spans="1:58" ht="24.95" customHeight="1" x14ac:dyDescent="0.2">
      <c r="Q996" s="90" t="s">
        <v>178</v>
      </c>
      <c r="BD996" s="90"/>
    </row>
    <row r="997" spans="1:58" ht="24.95" customHeight="1" x14ac:dyDescent="0.2">
      <c r="BD997" s="90"/>
    </row>
    <row r="998" spans="1:58" ht="24.95" customHeight="1" x14ac:dyDescent="0.2">
      <c r="BD998" s="90"/>
    </row>
    <row r="999" spans="1:58" ht="24.95" customHeight="1" x14ac:dyDescent="0.2">
      <c r="BD999" s="90"/>
    </row>
    <row r="1000" spans="1:58" ht="24.95" customHeight="1" x14ac:dyDescent="0.2">
      <c r="BD1000" s="90"/>
    </row>
    <row r="1001" spans="1:58" ht="24.95" customHeight="1" x14ac:dyDescent="0.2">
      <c r="BD1001" s="90"/>
    </row>
    <row r="1002" spans="1:58" ht="24.95" customHeight="1" x14ac:dyDescent="0.2">
      <c r="BD1002" s="90"/>
    </row>
    <row r="1003" spans="1:58" ht="24.95" customHeight="1" x14ac:dyDescent="0.2">
      <c r="BD1003" s="90"/>
    </row>
    <row r="1004" spans="1:58" ht="24.95" customHeight="1" x14ac:dyDescent="0.2">
      <c r="BD1004" s="90"/>
    </row>
    <row r="1005" spans="1:58" ht="24.95" customHeight="1" x14ac:dyDescent="0.2">
      <c r="BD1005" s="90"/>
    </row>
    <row r="1006" spans="1:58" ht="24.95" customHeight="1" x14ac:dyDescent="0.2">
      <c r="BD1006" s="90"/>
    </row>
    <row r="1007" spans="1:58" ht="15" customHeight="1" x14ac:dyDescent="0.2">
      <c r="BD1007" s="90"/>
    </row>
    <row r="1008" spans="1:58" ht="15" customHeight="1" x14ac:dyDescent="0.2">
      <c r="BD1008" s="90"/>
    </row>
    <row r="1009" spans="56:56" ht="15" customHeight="1" x14ac:dyDescent="0.2">
      <c r="BD1009" s="90"/>
    </row>
    <row r="1010" spans="56:56" ht="15" customHeight="1" x14ac:dyDescent="0.2">
      <c r="BD1010" s="90"/>
    </row>
    <row r="1011" spans="56:56" ht="15" customHeight="1" x14ac:dyDescent="0.2">
      <c r="BD1011" s="90"/>
    </row>
    <row r="1012" spans="56:56" x14ac:dyDescent="0.2">
      <c r="BD1012" s="90"/>
    </row>
    <row r="1013" spans="56:56" x14ac:dyDescent="0.2">
      <c r="BD1013" s="90"/>
    </row>
    <row r="1014" spans="56:56" x14ac:dyDescent="0.2">
      <c r="BD1014" s="90"/>
    </row>
    <row r="1015" spans="56:56" x14ac:dyDescent="0.2">
      <c r="BD1015" s="90"/>
    </row>
    <row r="1016" spans="56:56" x14ac:dyDescent="0.2">
      <c r="BD1016" s="90"/>
    </row>
    <row r="1017" spans="56:56" x14ac:dyDescent="0.2">
      <c r="BD1017" s="90"/>
    </row>
    <row r="1018" spans="56:56" x14ac:dyDescent="0.2">
      <c r="BD1018" s="90"/>
    </row>
    <row r="1019" spans="56:56" x14ac:dyDescent="0.2">
      <c r="BD1019" s="90"/>
    </row>
    <row r="1020" spans="56:56" x14ac:dyDescent="0.2">
      <c r="BD1020" s="90"/>
    </row>
    <row r="1021" spans="56:56" x14ac:dyDescent="0.2">
      <c r="BD1021" s="90"/>
    </row>
    <row r="1022" spans="56:56" x14ac:dyDescent="0.2">
      <c r="BD1022" s="90"/>
    </row>
    <row r="1023" spans="56:56" x14ac:dyDescent="0.2">
      <c r="BD1023" s="90"/>
    </row>
    <row r="1024" spans="56:56" x14ac:dyDescent="0.2">
      <c r="BD1024" s="90"/>
    </row>
    <row r="1025" spans="56:56" x14ac:dyDescent="0.2">
      <c r="BD1025" s="90"/>
    </row>
    <row r="1026" spans="56:56" x14ac:dyDescent="0.2">
      <c r="BD1026" s="90"/>
    </row>
    <row r="1027" spans="56:56" x14ac:dyDescent="0.2">
      <c r="BD1027" s="90"/>
    </row>
    <row r="1028" spans="56:56" x14ac:dyDescent="0.2">
      <c r="BD1028" s="90"/>
    </row>
    <row r="1029" spans="56:56" x14ac:dyDescent="0.2">
      <c r="BD1029" s="90"/>
    </row>
    <row r="1030" spans="56:56" x14ac:dyDescent="0.2">
      <c r="BD1030" s="90"/>
    </row>
    <row r="1031" spans="56:56" x14ac:dyDescent="0.2">
      <c r="BD1031" s="90"/>
    </row>
    <row r="1032" spans="56:56" x14ac:dyDescent="0.2">
      <c r="BD1032" s="90"/>
    </row>
    <row r="1033" spans="56:56" x14ac:dyDescent="0.2">
      <c r="BD1033" s="90"/>
    </row>
    <row r="1034" spans="56:56" x14ac:dyDescent="0.2">
      <c r="BD1034" s="90"/>
    </row>
    <row r="1035" spans="56:56" x14ac:dyDescent="0.2">
      <c r="BD1035" s="90"/>
    </row>
    <row r="1036" spans="56:56" x14ac:dyDescent="0.2">
      <c r="BD1036" s="90"/>
    </row>
    <row r="1037" spans="56:56" x14ac:dyDescent="0.2">
      <c r="BD1037" s="90"/>
    </row>
    <row r="1038" spans="56:56" x14ac:dyDescent="0.2">
      <c r="BD1038" s="90"/>
    </row>
    <row r="1039" spans="56:56" x14ac:dyDescent="0.2">
      <c r="BD1039" s="90"/>
    </row>
    <row r="1040" spans="56:56" x14ac:dyDescent="0.2">
      <c r="BD1040" s="90"/>
    </row>
    <row r="1041" spans="56:56" x14ac:dyDescent="0.2">
      <c r="BD1041" s="90"/>
    </row>
    <row r="1042" spans="56:56" x14ac:dyDescent="0.2">
      <c r="BD1042" s="90"/>
    </row>
    <row r="1043" spans="56:56" x14ac:dyDescent="0.2">
      <c r="BD1043" s="90"/>
    </row>
    <row r="1044" spans="56:56" x14ac:dyDescent="0.2">
      <c r="BD1044" s="90"/>
    </row>
    <row r="1045" spans="56:56" x14ac:dyDescent="0.2">
      <c r="BD1045" s="90"/>
    </row>
    <row r="1046" spans="56:56" x14ac:dyDescent="0.2">
      <c r="BD1046" s="90"/>
    </row>
    <row r="1047" spans="56:56" x14ac:dyDescent="0.2">
      <c r="BD1047" s="90"/>
    </row>
    <row r="1048" spans="56:56" x14ac:dyDescent="0.2">
      <c r="BD1048" s="90"/>
    </row>
    <row r="1049" spans="56:56" x14ac:dyDescent="0.2">
      <c r="BD1049" s="90"/>
    </row>
    <row r="1050" spans="56:56" x14ac:dyDescent="0.2">
      <c r="BD1050" s="90"/>
    </row>
    <row r="1051" spans="56:56" x14ac:dyDescent="0.2">
      <c r="BD1051" s="90"/>
    </row>
    <row r="1052" spans="56:56" x14ac:dyDescent="0.2">
      <c r="BD1052" s="90"/>
    </row>
    <row r="1053" spans="56:56" x14ac:dyDescent="0.2">
      <c r="BD1053" s="90"/>
    </row>
    <row r="1054" spans="56:56" x14ac:dyDescent="0.2">
      <c r="BD1054" s="90"/>
    </row>
    <row r="1055" spans="56:56" x14ac:dyDescent="0.2">
      <c r="BD1055" s="90"/>
    </row>
    <row r="1056" spans="56:56" x14ac:dyDescent="0.2">
      <c r="BD1056" s="90"/>
    </row>
    <row r="1057" spans="56:56" x14ac:dyDescent="0.2">
      <c r="BD1057" s="90"/>
    </row>
    <row r="1058" spans="56:56" x14ac:dyDescent="0.2">
      <c r="BD1058" s="90"/>
    </row>
    <row r="1059" spans="56:56" x14ac:dyDescent="0.2">
      <c r="BD1059" s="90"/>
    </row>
    <row r="1060" spans="56:56" x14ac:dyDescent="0.2">
      <c r="BD1060" s="90"/>
    </row>
    <row r="1061" spans="56:56" x14ac:dyDescent="0.2">
      <c r="BD1061" s="90"/>
    </row>
    <row r="1062" spans="56:56" x14ac:dyDescent="0.2">
      <c r="BD1062" s="90"/>
    </row>
    <row r="1063" spans="56:56" x14ac:dyDescent="0.2">
      <c r="BD1063" s="90"/>
    </row>
    <row r="1064" spans="56:56" x14ac:dyDescent="0.2">
      <c r="BD1064" s="90"/>
    </row>
    <row r="1065" spans="56:56" x14ac:dyDescent="0.2">
      <c r="BD1065" s="90"/>
    </row>
    <row r="1066" spans="56:56" x14ac:dyDescent="0.2">
      <c r="BD1066" s="90"/>
    </row>
    <row r="1067" spans="56:56" x14ac:dyDescent="0.2">
      <c r="BD1067" s="90"/>
    </row>
    <row r="1068" spans="56:56" x14ac:dyDescent="0.2">
      <c r="BD1068" s="90"/>
    </row>
    <row r="1069" spans="56:56" x14ac:dyDescent="0.2">
      <c r="BD1069" s="90"/>
    </row>
    <row r="1070" spans="56:56" x14ac:dyDescent="0.2">
      <c r="BD1070" s="90"/>
    </row>
    <row r="1071" spans="56:56" x14ac:dyDescent="0.2">
      <c r="BD1071" s="90"/>
    </row>
    <row r="1072" spans="56:56" x14ac:dyDescent="0.2">
      <c r="BD1072" s="90"/>
    </row>
    <row r="1073" spans="56:56" x14ac:dyDescent="0.2">
      <c r="BD1073" s="90"/>
    </row>
    <row r="1074" spans="56:56" x14ac:dyDescent="0.2">
      <c r="BD1074" s="90"/>
    </row>
    <row r="1075" spans="56:56" x14ac:dyDescent="0.2">
      <c r="BD1075" s="90"/>
    </row>
    <row r="1076" spans="56:56" x14ac:dyDescent="0.2">
      <c r="BD1076" s="90"/>
    </row>
    <row r="1077" spans="56:56" x14ac:dyDescent="0.2">
      <c r="BD1077" s="90"/>
    </row>
    <row r="1078" spans="56:56" x14ac:dyDescent="0.2">
      <c r="BD1078" s="90"/>
    </row>
    <row r="1079" spans="56:56" x14ac:dyDescent="0.2">
      <c r="BD1079" s="90"/>
    </row>
    <row r="1080" spans="56:56" x14ac:dyDescent="0.2">
      <c r="BD1080" s="90"/>
    </row>
    <row r="1081" spans="56:56" x14ac:dyDescent="0.2">
      <c r="BD1081" s="90"/>
    </row>
    <row r="1082" spans="56:56" x14ac:dyDescent="0.2">
      <c r="BD1082" s="90"/>
    </row>
    <row r="1083" spans="56:56" x14ac:dyDescent="0.2">
      <c r="BD1083" s="90"/>
    </row>
    <row r="1084" spans="56:56" x14ac:dyDescent="0.2">
      <c r="BD1084" s="90"/>
    </row>
    <row r="1085" spans="56:56" x14ac:dyDescent="0.2">
      <c r="BD1085" s="90"/>
    </row>
    <row r="1086" spans="56:56" x14ac:dyDescent="0.2">
      <c r="BD1086" s="90"/>
    </row>
    <row r="1087" spans="56:56" x14ac:dyDescent="0.2">
      <c r="BD1087" s="90"/>
    </row>
    <row r="1088" spans="56:56" x14ac:dyDescent="0.2">
      <c r="BD1088" s="90"/>
    </row>
    <row r="1089" spans="56:56" x14ac:dyDescent="0.2">
      <c r="BD1089" s="90"/>
    </row>
    <row r="1090" spans="56:56" x14ac:dyDescent="0.2">
      <c r="BD1090" s="90"/>
    </row>
    <row r="1091" spans="56:56" x14ac:dyDescent="0.2">
      <c r="BD1091" s="90"/>
    </row>
    <row r="1092" spans="56:56" x14ac:dyDescent="0.2">
      <c r="BD1092" s="90"/>
    </row>
    <row r="1093" spans="56:56" x14ac:dyDescent="0.2">
      <c r="BD1093" s="90"/>
    </row>
    <row r="1094" spans="56:56" x14ac:dyDescent="0.2">
      <c r="BD1094" s="90"/>
    </row>
    <row r="1095" spans="56:56" x14ac:dyDescent="0.2">
      <c r="BD1095" s="90"/>
    </row>
    <row r="1096" spans="56:56" x14ac:dyDescent="0.2">
      <c r="BD1096" s="90"/>
    </row>
    <row r="1097" spans="56:56" x14ac:dyDescent="0.2">
      <c r="BD1097" s="90"/>
    </row>
    <row r="1098" spans="56:56" x14ac:dyDescent="0.2">
      <c r="BD1098" s="90"/>
    </row>
    <row r="1099" spans="56:56" x14ac:dyDescent="0.2">
      <c r="BD1099" s="90"/>
    </row>
    <row r="1100" spans="56:56" x14ac:dyDescent="0.2">
      <c r="BD1100" s="90"/>
    </row>
    <row r="1101" spans="56:56" x14ac:dyDescent="0.2">
      <c r="BD1101" s="90"/>
    </row>
    <row r="1102" spans="56:56" x14ac:dyDescent="0.2">
      <c r="BD1102" s="90"/>
    </row>
    <row r="1103" spans="56:56" x14ac:dyDescent="0.2">
      <c r="BD1103" s="90"/>
    </row>
    <row r="1104" spans="56:56" x14ac:dyDescent="0.2">
      <c r="BD1104" s="90"/>
    </row>
    <row r="1105" spans="56:56" x14ac:dyDescent="0.2">
      <c r="BD1105" s="90"/>
    </row>
    <row r="1106" spans="56:56" x14ac:dyDescent="0.2">
      <c r="BD1106" s="90"/>
    </row>
    <row r="1107" spans="56:56" x14ac:dyDescent="0.2">
      <c r="BD1107" s="90"/>
    </row>
    <row r="1108" spans="56:56" x14ac:dyDescent="0.2">
      <c r="BD1108" s="90"/>
    </row>
    <row r="1109" spans="56:56" x14ac:dyDescent="0.2">
      <c r="BD1109" s="90"/>
    </row>
    <row r="1110" spans="56:56" x14ac:dyDescent="0.2">
      <c r="BD1110" s="90"/>
    </row>
    <row r="1111" spans="56:56" x14ac:dyDescent="0.2">
      <c r="BD1111" s="90"/>
    </row>
    <row r="1112" spans="56:56" x14ac:dyDescent="0.2">
      <c r="BD1112" s="90"/>
    </row>
    <row r="1113" spans="56:56" x14ac:dyDescent="0.2">
      <c r="BD1113" s="90"/>
    </row>
    <row r="1114" spans="56:56" x14ac:dyDescent="0.2">
      <c r="BD1114" s="90"/>
    </row>
    <row r="1115" spans="56:56" x14ac:dyDescent="0.2">
      <c r="BD1115" s="90"/>
    </row>
    <row r="1116" spans="56:56" x14ac:dyDescent="0.2">
      <c r="BD1116" s="90"/>
    </row>
    <row r="1117" spans="56:56" x14ac:dyDescent="0.2">
      <c r="BD1117" s="90"/>
    </row>
    <row r="1118" spans="56:56" x14ac:dyDescent="0.2">
      <c r="BD1118" s="90"/>
    </row>
    <row r="1119" spans="56:56" x14ac:dyDescent="0.2">
      <c r="BD1119" s="90"/>
    </row>
    <row r="1120" spans="56:56" x14ac:dyDescent="0.2">
      <c r="BD1120" s="90"/>
    </row>
    <row r="1121" spans="56:56" x14ac:dyDescent="0.2">
      <c r="BD1121" s="90"/>
    </row>
    <row r="1122" spans="56:56" x14ac:dyDescent="0.2">
      <c r="BD1122" s="90"/>
    </row>
    <row r="1123" spans="56:56" x14ac:dyDescent="0.2">
      <c r="BD1123" s="90"/>
    </row>
    <row r="1124" spans="56:56" x14ac:dyDescent="0.2">
      <c r="BD1124" s="90"/>
    </row>
    <row r="1125" spans="56:56" x14ac:dyDescent="0.2">
      <c r="BD1125" s="90"/>
    </row>
    <row r="1126" spans="56:56" x14ac:dyDescent="0.2">
      <c r="BD1126" s="90"/>
    </row>
    <row r="1127" spans="56:56" x14ac:dyDescent="0.2">
      <c r="BD1127" s="90"/>
    </row>
    <row r="1128" spans="56:56" x14ac:dyDescent="0.2">
      <c r="BD1128" s="90"/>
    </row>
    <row r="1129" spans="56:56" x14ac:dyDescent="0.2">
      <c r="BD1129" s="90"/>
    </row>
    <row r="1130" spans="56:56" x14ac:dyDescent="0.2">
      <c r="BD1130" s="90"/>
    </row>
    <row r="1131" spans="56:56" x14ac:dyDescent="0.2">
      <c r="BD1131" s="90"/>
    </row>
    <row r="1132" spans="56:56" x14ac:dyDescent="0.2">
      <c r="BD1132" s="90"/>
    </row>
    <row r="1133" spans="56:56" x14ac:dyDescent="0.2">
      <c r="BD1133" s="90"/>
    </row>
    <row r="1134" spans="56:56" x14ac:dyDescent="0.2">
      <c r="BD1134" s="90"/>
    </row>
    <row r="1135" spans="56:56" x14ac:dyDescent="0.2">
      <c r="BD1135" s="90"/>
    </row>
    <row r="1136" spans="56:56" x14ac:dyDescent="0.2">
      <c r="BD1136" s="90"/>
    </row>
    <row r="1137" spans="56:56" x14ac:dyDescent="0.2">
      <c r="BD1137" s="90"/>
    </row>
    <row r="1138" spans="56:56" x14ac:dyDescent="0.2">
      <c r="BD1138" s="90"/>
    </row>
    <row r="1139" spans="56:56" x14ac:dyDescent="0.2">
      <c r="BD1139" s="90"/>
    </row>
    <row r="1140" spans="56:56" x14ac:dyDescent="0.2">
      <c r="BD1140" s="90"/>
    </row>
    <row r="1141" spans="56:56" x14ac:dyDescent="0.2">
      <c r="BD1141" s="90"/>
    </row>
    <row r="1142" spans="56:56" x14ac:dyDescent="0.2">
      <c r="BD1142" s="90"/>
    </row>
    <row r="1143" spans="56:56" x14ac:dyDescent="0.2">
      <c r="BD1143" s="90"/>
    </row>
    <row r="1144" spans="56:56" x14ac:dyDescent="0.2">
      <c r="BD1144" s="90"/>
    </row>
    <row r="1145" spans="56:56" x14ac:dyDescent="0.2">
      <c r="BD1145" s="90"/>
    </row>
    <row r="1146" spans="56:56" x14ac:dyDescent="0.2">
      <c r="BD1146" s="90"/>
    </row>
    <row r="1147" spans="56:56" x14ac:dyDescent="0.2">
      <c r="BD1147" s="90"/>
    </row>
    <row r="1148" spans="56:56" x14ac:dyDescent="0.2">
      <c r="BD1148" s="90"/>
    </row>
    <row r="1149" spans="56:56" x14ac:dyDescent="0.2">
      <c r="BD1149" s="90"/>
    </row>
    <row r="1150" spans="56:56" x14ac:dyDescent="0.2">
      <c r="BD1150" s="90"/>
    </row>
    <row r="1151" spans="56:56" x14ac:dyDescent="0.2">
      <c r="BD1151" s="90"/>
    </row>
    <row r="1152" spans="56:56" x14ac:dyDescent="0.2">
      <c r="BD1152" s="90"/>
    </row>
    <row r="1153" spans="56:56" x14ac:dyDescent="0.2">
      <c r="BD1153" s="90"/>
    </row>
    <row r="1154" spans="56:56" x14ac:dyDescent="0.2">
      <c r="BD1154" s="90"/>
    </row>
    <row r="1155" spans="56:56" x14ac:dyDescent="0.2">
      <c r="BD1155" s="90"/>
    </row>
    <row r="1156" spans="56:56" x14ac:dyDescent="0.2">
      <c r="BD1156" s="90"/>
    </row>
    <row r="1157" spans="56:56" x14ac:dyDescent="0.2">
      <c r="BD1157" s="90"/>
    </row>
    <row r="1158" spans="56:56" x14ac:dyDescent="0.2">
      <c r="BD1158" s="90"/>
    </row>
    <row r="1159" spans="56:56" x14ac:dyDescent="0.2">
      <c r="BD1159" s="90"/>
    </row>
    <row r="1160" spans="56:56" x14ac:dyDescent="0.2">
      <c r="BD1160" s="90"/>
    </row>
    <row r="1161" spans="56:56" x14ac:dyDescent="0.2">
      <c r="BD1161" s="90"/>
    </row>
    <row r="1162" spans="56:56" x14ac:dyDescent="0.2">
      <c r="BD1162" s="90"/>
    </row>
    <row r="1163" spans="56:56" x14ac:dyDescent="0.2">
      <c r="BD1163" s="90"/>
    </row>
    <row r="1164" spans="56:56" x14ac:dyDescent="0.2">
      <c r="BD1164" s="90"/>
    </row>
    <row r="1165" spans="56:56" x14ac:dyDescent="0.2">
      <c r="BD1165" s="90"/>
    </row>
    <row r="1166" spans="56:56" x14ac:dyDescent="0.2">
      <c r="BD1166" s="90"/>
    </row>
    <row r="1167" spans="56:56" x14ac:dyDescent="0.2">
      <c r="BD1167" s="90"/>
    </row>
    <row r="1168" spans="56:56" x14ac:dyDescent="0.2">
      <c r="BD1168" s="90"/>
    </row>
    <row r="1169" spans="56:56" x14ac:dyDescent="0.2">
      <c r="BD1169" s="90"/>
    </row>
    <row r="1170" spans="56:56" x14ac:dyDescent="0.2">
      <c r="BD1170" s="90"/>
    </row>
    <row r="1171" spans="56:56" x14ac:dyDescent="0.2">
      <c r="BD1171" s="90"/>
    </row>
    <row r="1172" spans="56:56" x14ac:dyDescent="0.2">
      <c r="BD1172" s="90"/>
    </row>
    <row r="1173" spans="56:56" x14ac:dyDescent="0.2">
      <c r="BD1173" s="90"/>
    </row>
    <row r="1174" spans="56:56" x14ac:dyDescent="0.2">
      <c r="BD1174" s="90"/>
    </row>
    <row r="1175" spans="56:56" x14ac:dyDescent="0.2">
      <c r="BD1175" s="90"/>
    </row>
    <row r="1176" spans="56:56" x14ac:dyDescent="0.2">
      <c r="BD1176" s="90"/>
    </row>
    <row r="1177" spans="56:56" x14ac:dyDescent="0.2">
      <c r="BD1177" s="90"/>
    </row>
    <row r="1178" spans="56:56" x14ac:dyDescent="0.2">
      <c r="BD1178" s="90"/>
    </row>
    <row r="1179" spans="56:56" x14ac:dyDescent="0.2">
      <c r="BD1179" s="90"/>
    </row>
    <row r="1180" spans="56:56" x14ac:dyDescent="0.2">
      <c r="BD1180" s="90"/>
    </row>
    <row r="1181" spans="56:56" x14ac:dyDescent="0.2">
      <c r="BD1181" s="90"/>
    </row>
    <row r="1182" spans="56:56" x14ac:dyDescent="0.2">
      <c r="BD1182" s="90"/>
    </row>
    <row r="1183" spans="56:56" x14ac:dyDescent="0.2">
      <c r="BD1183" s="90"/>
    </row>
    <row r="1184" spans="56:56" x14ac:dyDescent="0.2">
      <c r="BD1184" s="90"/>
    </row>
    <row r="1185" spans="56:56" x14ac:dyDescent="0.2">
      <c r="BD1185" s="90"/>
    </row>
    <row r="1186" spans="56:56" x14ac:dyDescent="0.2">
      <c r="BD1186" s="90"/>
    </row>
    <row r="1187" spans="56:56" x14ac:dyDescent="0.2">
      <c r="BD1187" s="90"/>
    </row>
    <row r="1188" spans="56:56" x14ac:dyDescent="0.2">
      <c r="BD1188" s="90"/>
    </row>
    <row r="1189" spans="56:56" x14ac:dyDescent="0.2">
      <c r="BD1189" s="90"/>
    </row>
    <row r="1190" spans="56:56" x14ac:dyDescent="0.2">
      <c r="BD1190" s="90"/>
    </row>
    <row r="1191" spans="56:56" x14ac:dyDescent="0.2">
      <c r="BD1191" s="90"/>
    </row>
    <row r="1192" spans="56:56" x14ac:dyDescent="0.2">
      <c r="BD1192" s="90"/>
    </row>
    <row r="1193" spans="56:56" x14ac:dyDescent="0.2">
      <c r="BD1193" s="90"/>
    </row>
    <row r="1194" spans="56:56" x14ac:dyDescent="0.2">
      <c r="BD1194" s="90"/>
    </row>
    <row r="1195" spans="56:56" x14ac:dyDescent="0.2">
      <c r="BD1195" s="90"/>
    </row>
    <row r="1196" spans="56:56" x14ac:dyDescent="0.2">
      <c r="BD1196" s="90"/>
    </row>
    <row r="1197" spans="56:56" x14ac:dyDescent="0.2">
      <c r="BD1197" s="90"/>
    </row>
    <row r="1198" spans="56:56" x14ac:dyDescent="0.2">
      <c r="BD1198" s="90"/>
    </row>
    <row r="1199" spans="56:56" x14ac:dyDescent="0.2">
      <c r="BD1199" s="90"/>
    </row>
    <row r="1200" spans="56:56" x14ac:dyDescent="0.2">
      <c r="BD1200" s="90"/>
    </row>
    <row r="1201" spans="56:56" x14ac:dyDescent="0.2">
      <c r="BD1201" s="90"/>
    </row>
    <row r="1202" spans="56:56" x14ac:dyDescent="0.2">
      <c r="BD1202" s="90"/>
    </row>
    <row r="1203" spans="56:56" x14ac:dyDescent="0.2">
      <c r="BD1203" s="90"/>
    </row>
    <row r="1204" spans="56:56" x14ac:dyDescent="0.2">
      <c r="BD1204" s="90"/>
    </row>
    <row r="1205" spans="56:56" x14ac:dyDescent="0.2">
      <c r="BD1205" s="90"/>
    </row>
    <row r="1206" spans="56:56" x14ac:dyDescent="0.2">
      <c r="BD1206" s="90"/>
    </row>
    <row r="1207" spans="56:56" x14ac:dyDescent="0.2">
      <c r="BD1207" s="90"/>
    </row>
    <row r="1208" spans="56:56" x14ac:dyDescent="0.2">
      <c r="BD1208" s="90"/>
    </row>
    <row r="1209" spans="56:56" x14ac:dyDescent="0.2">
      <c r="BD1209" s="90"/>
    </row>
    <row r="1210" spans="56:56" x14ac:dyDescent="0.2">
      <c r="BD1210" s="90"/>
    </row>
    <row r="1211" spans="56:56" x14ac:dyDescent="0.2">
      <c r="BD1211" s="90"/>
    </row>
    <row r="1212" spans="56:56" x14ac:dyDescent="0.2">
      <c r="BD1212" s="90"/>
    </row>
    <row r="1213" spans="56:56" x14ac:dyDescent="0.2">
      <c r="BD1213" s="90"/>
    </row>
    <row r="1214" spans="56:56" x14ac:dyDescent="0.2">
      <c r="BD1214" s="90"/>
    </row>
    <row r="1215" spans="56:56" x14ac:dyDescent="0.2">
      <c r="BD1215" s="90"/>
    </row>
    <row r="1216" spans="56:56" x14ac:dyDescent="0.2">
      <c r="BD1216" s="90"/>
    </row>
    <row r="1217" spans="56:56" x14ac:dyDescent="0.2">
      <c r="BD1217" s="90"/>
    </row>
    <row r="1218" spans="56:56" x14ac:dyDescent="0.2">
      <c r="BD1218" s="90"/>
    </row>
    <row r="1219" spans="56:56" x14ac:dyDescent="0.2">
      <c r="BD1219" s="90"/>
    </row>
    <row r="1220" spans="56:56" x14ac:dyDescent="0.2">
      <c r="BD1220" s="90"/>
    </row>
    <row r="1221" spans="56:56" x14ac:dyDescent="0.2">
      <c r="BD1221" s="90"/>
    </row>
    <row r="1222" spans="56:56" x14ac:dyDescent="0.2">
      <c r="BD1222" s="90"/>
    </row>
    <row r="1223" spans="56:56" x14ac:dyDescent="0.2">
      <c r="BD1223" s="90"/>
    </row>
    <row r="1224" spans="56:56" x14ac:dyDescent="0.2">
      <c r="BD1224" s="90"/>
    </row>
    <row r="1225" spans="56:56" x14ac:dyDescent="0.2">
      <c r="BD1225" s="90"/>
    </row>
    <row r="1226" spans="56:56" x14ac:dyDescent="0.2">
      <c r="BD1226" s="90"/>
    </row>
    <row r="1227" spans="56:56" x14ac:dyDescent="0.2">
      <c r="BD1227" s="90"/>
    </row>
    <row r="1228" spans="56:56" x14ac:dyDescent="0.2">
      <c r="BD1228" s="90"/>
    </row>
    <row r="1229" spans="56:56" x14ac:dyDescent="0.2">
      <c r="BD1229" s="90"/>
    </row>
    <row r="1230" spans="56:56" x14ac:dyDescent="0.2">
      <c r="BD1230" s="90"/>
    </row>
    <row r="1231" spans="56:56" x14ac:dyDescent="0.2">
      <c r="BD1231" s="90"/>
    </row>
    <row r="1232" spans="56:56" x14ac:dyDescent="0.2">
      <c r="BD1232" s="90"/>
    </row>
    <row r="1233" spans="56:56" x14ac:dyDescent="0.2">
      <c r="BD1233" s="90"/>
    </row>
    <row r="1234" spans="56:56" x14ac:dyDescent="0.2">
      <c r="BD1234" s="90"/>
    </row>
    <row r="1235" spans="56:56" x14ac:dyDescent="0.2">
      <c r="BD1235" s="90"/>
    </row>
    <row r="1236" spans="56:56" x14ac:dyDescent="0.2">
      <c r="BD1236" s="90"/>
    </row>
    <row r="1237" spans="56:56" x14ac:dyDescent="0.2">
      <c r="BD1237" s="90"/>
    </row>
    <row r="1238" spans="56:56" x14ac:dyDescent="0.2">
      <c r="BD1238" s="90"/>
    </row>
    <row r="1239" spans="56:56" x14ac:dyDescent="0.2">
      <c r="BD1239" s="90"/>
    </row>
    <row r="1240" spans="56:56" x14ac:dyDescent="0.2">
      <c r="BD1240" s="90"/>
    </row>
    <row r="1241" spans="56:56" x14ac:dyDescent="0.2">
      <c r="BD1241" s="90"/>
    </row>
    <row r="1242" spans="56:56" x14ac:dyDescent="0.2">
      <c r="BD1242" s="90"/>
    </row>
    <row r="1243" spans="56:56" x14ac:dyDescent="0.2">
      <c r="BD1243" s="90"/>
    </row>
    <row r="1244" spans="56:56" x14ac:dyDescent="0.2">
      <c r="BD1244" s="90"/>
    </row>
    <row r="1245" spans="56:56" x14ac:dyDescent="0.2">
      <c r="BD1245" s="90"/>
    </row>
    <row r="1246" spans="56:56" x14ac:dyDescent="0.2">
      <c r="BD1246" s="90"/>
    </row>
    <row r="1247" spans="56:56" x14ac:dyDescent="0.2">
      <c r="BD1247" s="90"/>
    </row>
    <row r="1248" spans="56:56" x14ac:dyDescent="0.2">
      <c r="BD1248" s="90"/>
    </row>
    <row r="1249" spans="56:56" x14ac:dyDescent="0.2">
      <c r="BD1249" s="90"/>
    </row>
    <row r="1250" spans="56:56" x14ac:dyDescent="0.2">
      <c r="BD1250" s="90"/>
    </row>
    <row r="1251" spans="56:56" x14ac:dyDescent="0.2">
      <c r="BD1251" s="90"/>
    </row>
    <row r="1252" spans="56:56" x14ac:dyDescent="0.2">
      <c r="BD1252" s="90"/>
    </row>
    <row r="1253" spans="56:56" x14ac:dyDescent="0.2">
      <c r="BD1253" s="90"/>
    </row>
    <row r="1254" spans="56:56" x14ac:dyDescent="0.2">
      <c r="BD1254" s="90"/>
    </row>
    <row r="1255" spans="56:56" x14ac:dyDescent="0.2">
      <c r="BD1255" s="90"/>
    </row>
    <row r="1256" spans="56:56" x14ac:dyDescent="0.2">
      <c r="BD1256" s="90"/>
    </row>
    <row r="1257" spans="56:56" x14ac:dyDescent="0.2">
      <c r="BD1257" s="90"/>
    </row>
    <row r="1258" spans="56:56" x14ac:dyDescent="0.2">
      <c r="BD1258" s="90"/>
    </row>
    <row r="1259" spans="56:56" x14ac:dyDescent="0.2">
      <c r="BD1259" s="90"/>
    </row>
    <row r="1260" spans="56:56" x14ac:dyDescent="0.2">
      <c r="BD1260" s="90"/>
    </row>
    <row r="1261" spans="56:56" x14ac:dyDescent="0.2">
      <c r="BD1261" s="90"/>
    </row>
    <row r="1262" spans="56:56" x14ac:dyDescent="0.2">
      <c r="BD1262" s="90"/>
    </row>
    <row r="1263" spans="56:56" x14ac:dyDescent="0.2">
      <c r="BD1263" s="90"/>
    </row>
    <row r="1264" spans="56:56" x14ac:dyDescent="0.2">
      <c r="BD1264" s="90"/>
    </row>
    <row r="1265" spans="56:56" x14ac:dyDescent="0.2">
      <c r="BD1265" s="90"/>
    </row>
    <row r="1266" spans="56:56" x14ac:dyDescent="0.2">
      <c r="BD1266" s="90"/>
    </row>
    <row r="1267" spans="56:56" x14ac:dyDescent="0.2">
      <c r="BD1267" s="90"/>
    </row>
    <row r="1268" spans="56:56" x14ac:dyDescent="0.2">
      <c r="BD1268" s="90"/>
    </row>
    <row r="1269" spans="56:56" x14ac:dyDescent="0.2">
      <c r="BD1269" s="90"/>
    </row>
    <row r="1270" spans="56:56" x14ac:dyDescent="0.2">
      <c r="BD1270" s="90"/>
    </row>
    <row r="1271" spans="56:56" x14ac:dyDescent="0.2">
      <c r="BD1271" s="90"/>
    </row>
    <row r="1272" spans="56:56" x14ac:dyDescent="0.2">
      <c r="BD1272" s="90"/>
    </row>
    <row r="1273" spans="56:56" x14ac:dyDescent="0.2">
      <c r="BD1273" s="90"/>
    </row>
    <row r="1274" spans="56:56" x14ac:dyDescent="0.2">
      <c r="BD1274" s="90"/>
    </row>
    <row r="1275" spans="56:56" x14ac:dyDescent="0.2">
      <c r="BD1275" s="90"/>
    </row>
    <row r="1276" spans="56:56" x14ac:dyDescent="0.2">
      <c r="BD1276" s="90"/>
    </row>
    <row r="1277" spans="56:56" x14ac:dyDescent="0.2">
      <c r="BD1277" s="90"/>
    </row>
    <row r="1278" spans="56:56" x14ac:dyDescent="0.2">
      <c r="BD1278" s="90"/>
    </row>
    <row r="1279" spans="56:56" x14ac:dyDescent="0.2">
      <c r="BD1279" s="90"/>
    </row>
    <row r="1280" spans="56:56" x14ac:dyDescent="0.2">
      <c r="BD1280" s="90"/>
    </row>
    <row r="1281" spans="56:56" x14ac:dyDescent="0.2">
      <c r="BD1281" s="90"/>
    </row>
    <row r="1282" spans="56:56" x14ac:dyDescent="0.2">
      <c r="BD1282" s="90"/>
    </row>
    <row r="1283" spans="56:56" x14ac:dyDescent="0.2">
      <c r="BD1283" s="90"/>
    </row>
    <row r="1284" spans="56:56" x14ac:dyDescent="0.2">
      <c r="BD1284" s="90"/>
    </row>
    <row r="1285" spans="56:56" x14ac:dyDescent="0.2">
      <c r="BD1285" s="90"/>
    </row>
    <row r="1286" spans="56:56" x14ac:dyDescent="0.2">
      <c r="BD1286" s="90"/>
    </row>
    <row r="1287" spans="56:56" x14ac:dyDescent="0.2">
      <c r="BD1287" s="90"/>
    </row>
    <row r="1288" spans="56:56" x14ac:dyDescent="0.2">
      <c r="BD1288" s="90"/>
    </row>
    <row r="1289" spans="56:56" x14ac:dyDescent="0.2">
      <c r="BD1289" s="90"/>
    </row>
    <row r="1290" spans="56:56" x14ac:dyDescent="0.2">
      <c r="BD1290" s="90"/>
    </row>
    <row r="1291" spans="56:56" x14ac:dyDescent="0.2">
      <c r="BD1291" s="90"/>
    </row>
    <row r="1292" spans="56:56" x14ac:dyDescent="0.2">
      <c r="BD1292" s="90"/>
    </row>
    <row r="1293" spans="56:56" x14ac:dyDescent="0.2">
      <c r="BD1293" s="90"/>
    </row>
    <row r="1294" spans="56:56" x14ac:dyDescent="0.2">
      <c r="BD1294" s="90"/>
    </row>
    <row r="1295" spans="56:56" x14ac:dyDescent="0.2">
      <c r="BD1295" s="90"/>
    </row>
    <row r="1296" spans="56:56" x14ac:dyDescent="0.2">
      <c r="BD1296" s="90"/>
    </row>
    <row r="1297" spans="56:56" x14ac:dyDescent="0.2">
      <c r="BD1297" s="90"/>
    </row>
    <row r="1298" spans="56:56" x14ac:dyDescent="0.2">
      <c r="BD1298" s="90"/>
    </row>
    <row r="1299" spans="56:56" x14ac:dyDescent="0.2">
      <c r="BD1299" s="90"/>
    </row>
    <row r="1300" spans="56:56" x14ac:dyDescent="0.2">
      <c r="BD1300" s="90"/>
    </row>
    <row r="1301" spans="56:56" x14ac:dyDescent="0.2">
      <c r="BD1301" s="90"/>
    </row>
    <row r="1302" spans="56:56" x14ac:dyDescent="0.2">
      <c r="BD1302" s="90"/>
    </row>
    <row r="1303" spans="56:56" x14ac:dyDescent="0.2">
      <c r="BD1303" s="90"/>
    </row>
  </sheetData>
  <mergeCells count="34">
    <mergeCell ref="A1:S1"/>
    <mergeCell ref="A7:S7"/>
    <mergeCell ref="A8:D9"/>
    <mergeCell ref="E8:H9"/>
    <mergeCell ref="I8:I10"/>
    <mergeCell ref="J8:M9"/>
    <mergeCell ref="A3:S3"/>
    <mergeCell ref="A2:S2"/>
    <mergeCell ref="R9:R10"/>
    <mergeCell ref="S8:S10"/>
    <mergeCell ref="N8:N10"/>
    <mergeCell ref="Q8:R8"/>
    <mergeCell ref="P9:P10"/>
    <mergeCell ref="Q9:Q10"/>
    <mergeCell ref="AA8:AA10"/>
    <mergeCell ref="AB8:AB10"/>
    <mergeCell ref="AC8:AC10"/>
    <mergeCell ref="U8:U10"/>
    <mergeCell ref="V8:V10"/>
    <mergeCell ref="W8:W10"/>
    <mergeCell ref="X8:Y9"/>
    <mergeCell ref="AM8:AN9"/>
    <mergeCell ref="BB8:BC9"/>
    <mergeCell ref="AV8:AW9"/>
    <mergeCell ref="AS8:AT9"/>
    <mergeCell ref="AY8:AZ9"/>
    <mergeCell ref="AP8:AP10"/>
    <mergeCell ref="AQ8:AQ10"/>
    <mergeCell ref="AR8:AR10"/>
    <mergeCell ref="AD8:AE9"/>
    <mergeCell ref="AJ8:AJ10"/>
    <mergeCell ref="AK8:AK10"/>
    <mergeCell ref="AL8:AL10"/>
    <mergeCell ref="AG8:AH9"/>
  </mergeCells>
  <phoneticPr fontId="0" type="noConversion"/>
  <printOptions horizontalCentered="1"/>
  <pageMargins left="0.35433070866141736" right="0.15748031496062992" top="0.39370078740157483" bottom="0.62992125984251968" header="0.51181102362204722" footer="0.51181102362204722"/>
  <pageSetup paperSize="8" scale="40" orientation="landscape" horizontalDpi="300" verticalDpi="300" r:id="rId1"/>
  <headerFooter alignWithMargins="0">
    <oddFooter>Sayfa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C22"/>
  <sheetViews>
    <sheetView zoomScale="70" zoomScaleNormal="70" workbookViewId="0">
      <selection activeCell="R10" sqref="R10"/>
    </sheetView>
  </sheetViews>
  <sheetFormatPr defaultRowHeight="12.75" x14ac:dyDescent="0.2"/>
  <cols>
    <col min="1" max="13" width="4.7109375" customWidth="1"/>
    <col min="14" max="14" width="18.7109375" customWidth="1"/>
    <col min="15" max="17" width="0" hidden="1" customWidth="1"/>
    <col min="18" max="18" width="16.28515625" customWidth="1"/>
    <col min="24" max="24" width="0" hidden="1" customWidth="1"/>
    <col min="30" max="30" width="0" hidden="1" customWidth="1"/>
    <col min="33" max="33" width="0" hidden="1" customWidth="1"/>
    <col min="39" max="39" width="0" hidden="1" customWidth="1"/>
    <col min="45" max="45" width="0" hidden="1" customWidth="1"/>
    <col min="48" max="48" width="0" hidden="1" customWidth="1"/>
    <col min="51" max="51" width="0" hidden="1" customWidth="1"/>
  </cols>
  <sheetData>
    <row r="1" spans="1:55" s="359" customFormat="1" ht="18.95" customHeight="1" x14ac:dyDescent="0.2">
      <c r="A1" s="615" t="s">
        <v>179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</row>
    <row r="2" spans="1:55" s="359" customFormat="1" ht="18.95" customHeight="1" x14ac:dyDescent="0.2">
      <c r="A2" s="615" t="s">
        <v>247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</row>
    <row r="3" spans="1:55" s="359" customFormat="1" ht="18.95" customHeight="1" x14ac:dyDescent="0.2">
      <c r="A3" s="616" t="s">
        <v>180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</row>
    <row r="4" spans="1:55" s="321" customFormat="1" ht="12.75" customHeight="1" thickBo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60"/>
      <c r="P4" s="360"/>
      <c r="Q4" s="360"/>
    </row>
    <row r="5" spans="1:55" s="320" customFormat="1" ht="15" customHeight="1" thickBot="1" x14ac:dyDescent="0.25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61"/>
      <c r="P5" s="361"/>
      <c r="Q5" s="61"/>
      <c r="AV5" s="362"/>
    </row>
    <row r="6" spans="1:55" s="323" customFormat="1" ht="15.75" customHeight="1" thickBot="1" x14ac:dyDescent="0.25">
      <c r="A6" s="557" t="s">
        <v>117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9"/>
      <c r="AV6" s="363"/>
    </row>
    <row r="7" spans="1:55" s="320" customFormat="1" ht="41.25" customHeight="1" thickBot="1" x14ac:dyDescent="0.25">
      <c r="A7" s="560" t="s">
        <v>181</v>
      </c>
      <c r="B7" s="617"/>
      <c r="C7" s="617"/>
      <c r="D7" s="618"/>
      <c r="E7" s="560" t="s">
        <v>182</v>
      </c>
      <c r="F7" s="617"/>
      <c r="G7" s="617"/>
      <c r="H7" s="618"/>
      <c r="I7" s="575" t="s">
        <v>98</v>
      </c>
      <c r="J7" s="560" t="s">
        <v>177</v>
      </c>
      <c r="K7" s="617"/>
      <c r="L7" s="617"/>
      <c r="M7" s="618"/>
      <c r="N7" s="549" t="s">
        <v>7</v>
      </c>
      <c r="O7" s="548" t="s">
        <v>116</v>
      </c>
      <c r="P7" s="587" t="s">
        <v>130</v>
      </c>
      <c r="Q7" s="588"/>
      <c r="R7" s="548" t="s">
        <v>235</v>
      </c>
      <c r="S7" s="602" t="s">
        <v>77</v>
      </c>
      <c r="T7" s="602" t="s">
        <v>78</v>
      </c>
      <c r="U7" s="606" t="s">
        <v>79</v>
      </c>
      <c r="V7" s="581" t="s">
        <v>91</v>
      </c>
      <c r="W7" s="609"/>
      <c r="X7" s="322"/>
      <c r="Y7" s="602" t="s">
        <v>80</v>
      </c>
      <c r="Z7" s="602" t="s">
        <v>81</v>
      </c>
      <c r="AA7" s="606" t="s">
        <v>82</v>
      </c>
      <c r="AB7" s="581" t="s">
        <v>92</v>
      </c>
      <c r="AC7" s="609"/>
      <c r="AD7" s="322"/>
      <c r="AE7" s="581" t="s">
        <v>95</v>
      </c>
      <c r="AF7" s="609"/>
      <c r="AG7" s="322"/>
      <c r="AH7" s="602" t="s">
        <v>83</v>
      </c>
      <c r="AI7" s="602" t="s">
        <v>84</v>
      </c>
      <c r="AJ7" s="606" t="s">
        <v>85</v>
      </c>
      <c r="AK7" s="581" t="s">
        <v>93</v>
      </c>
      <c r="AL7" s="609"/>
      <c r="AM7" s="322"/>
      <c r="AN7" s="602" t="s">
        <v>86</v>
      </c>
      <c r="AO7" s="602" t="s">
        <v>87</v>
      </c>
      <c r="AP7" s="606" t="s">
        <v>88</v>
      </c>
      <c r="AQ7" s="581" t="s">
        <v>94</v>
      </c>
      <c r="AR7" s="609"/>
      <c r="AS7" s="322"/>
      <c r="AT7" s="581" t="s">
        <v>96</v>
      </c>
      <c r="AU7" s="609"/>
      <c r="AV7" s="364"/>
      <c r="AW7" s="581" t="s">
        <v>25</v>
      </c>
      <c r="AX7" s="609"/>
      <c r="AY7" s="322"/>
      <c r="AZ7" s="581" t="s">
        <v>124</v>
      </c>
      <c r="BA7" s="609"/>
    </row>
    <row r="8" spans="1:55" s="320" customFormat="1" ht="33.75" customHeight="1" thickBot="1" x14ac:dyDescent="0.25">
      <c r="A8" s="619"/>
      <c r="B8" s="620"/>
      <c r="C8" s="620"/>
      <c r="D8" s="621"/>
      <c r="E8" s="622"/>
      <c r="F8" s="623"/>
      <c r="G8" s="623"/>
      <c r="H8" s="624"/>
      <c r="I8" s="585"/>
      <c r="J8" s="619"/>
      <c r="K8" s="620"/>
      <c r="L8" s="620"/>
      <c r="M8" s="621"/>
      <c r="N8" s="550"/>
      <c r="O8" s="569" t="s">
        <v>162</v>
      </c>
      <c r="P8" s="569" t="s">
        <v>163</v>
      </c>
      <c r="Q8" s="569" t="s">
        <v>167</v>
      </c>
      <c r="R8" s="569" t="s">
        <v>167</v>
      </c>
      <c r="S8" s="603"/>
      <c r="T8" s="603"/>
      <c r="U8" s="607"/>
      <c r="V8" s="612"/>
      <c r="W8" s="613"/>
      <c r="X8" s="322"/>
      <c r="Y8" s="603"/>
      <c r="Z8" s="603"/>
      <c r="AA8" s="607"/>
      <c r="AB8" s="610"/>
      <c r="AC8" s="611"/>
      <c r="AD8" s="322"/>
      <c r="AE8" s="610"/>
      <c r="AF8" s="611"/>
      <c r="AG8" s="322"/>
      <c r="AH8" s="603"/>
      <c r="AI8" s="603"/>
      <c r="AJ8" s="607"/>
      <c r="AK8" s="610"/>
      <c r="AL8" s="611"/>
      <c r="AM8" s="322"/>
      <c r="AN8" s="603"/>
      <c r="AO8" s="603"/>
      <c r="AP8" s="607"/>
      <c r="AQ8" s="610"/>
      <c r="AR8" s="611"/>
      <c r="AS8" s="322"/>
      <c r="AT8" s="610"/>
      <c r="AU8" s="611"/>
      <c r="AV8" s="431"/>
      <c r="AW8" s="610"/>
      <c r="AX8" s="611"/>
      <c r="AY8" s="322"/>
      <c r="AZ8" s="625"/>
      <c r="BA8" s="611"/>
    </row>
    <row r="9" spans="1:55" s="323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586"/>
      <c r="J9" s="152" t="s">
        <v>8</v>
      </c>
      <c r="K9" s="154" t="s">
        <v>9</v>
      </c>
      <c r="L9" s="154" t="s">
        <v>10</v>
      </c>
      <c r="M9" s="153" t="s">
        <v>11</v>
      </c>
      <c r="N9" s="551"/>
      <c r="O9" s="605"/>
      <c r="P9" s="605"/>
      <c r="Q9" s="605"/>
      <c r="R9" s="605"/>
      <c r="S9" s="604"/>
      <c r="T9" s="604"/>
      <c r="U9" s="608"/>
      <c r="V9" s="553" t="s">
        <v>89</v>
      </c>
      <c r="W9" s="421" t="s">
        <v>109</v>
      </c>
      <c r="X9" s="322"/>
      <c r="Y9" s="604"/>
      <c r="Z9" s="604"/>
      <c r="AA9" s="608"/>
      <c r="AB9" s="55" t="s">
        <v>89</v>
      </c>
      <c r="AC9" s="421" t="s">
        <v>109</v>
      </c>
      <c r="AD9" s="322"/>
      <c r="AE9" s="55" t="s">
        <v>89</v>
      </c>
      <c r="AF9" s="421" t="s">
        <v>109</v>
      </c>
      <c r="AG9" s="322"/>
      <c r="AH9" s="603"/>
      <c r="AI9" s="603"/>
      <c r="AJ9" s="607"/>
      <c r="AK9" s="55" t="s">
        <v>89</v>
      </c>
      <c r="AL9" s="421" t="s">
        <v>109</v>
      </c>
      <c r="AM9" s="322"/>
      <c r="AN9" s="604"/>
      <c r="AO9" s="604"/>
      <c r="AP9" s="607"/>
      <c r="AQ9" s="55" t="s">
        <v>89</v>
      </c>
      <c r="AR9" s="421" t="s">
        <v>109</v>
      </c>
      <c r="AS9" s="322"/>
      <c r="AT9" s="55" t="s">
        <v>89</v>
      </c>
      <c r="AU9" s="421" t="s">
        <v>109</v>
      </c>
      <c r="AV9" s="434"/>
      <c r="AW9" s="55" t="s">
        <v>89</v>
      </c>
      <c r="AX9" s="421" t="s">
        <v>109</v>
      </c>
      <c r="AY9" s="322"/>
      <c r="AZ9" s="552" t="s">
        <v>89</v>
      </c>
      <c r="BA9" s="421" t="s">
        <v>109</v>
      </c>
    </row>
    <row r="10" spans="1:55" s="9" customFormat="1" ht="29.1" customHeight="1" thickBot="1" x14ac:dyDescent="0.25">
      <c r="A10" s="32">
        <v>38</v>
      </c>
      <c r="B10" s="33"/>
      <c r="C10" s="33"/>
      <c r="D10" s="34"/>
      <c r="E10" s="35"/>
      <c r="F10" s="33"/>
      <c r="G10" s="36"/>
      <c r="H10" s="37"/>
      <c r="I10" s="38"/>
      <c r="J10" s="35"/>
      <c r="K10" s="33"/>
      <c r="L10" s="33"/>
      <c r="M10" s="34"/>
      <c r="N10" s="554" t="s">
        <v>12</v>
      </c>
      <c r="O10" s="362" t="e">
        <f t="shared" ref="O10:U11" si="0">O11</f>
        <v>#REF!</v>
      </c>
      <c r="P10" s="362" t="e">
        <f t="shared" si="0"/>
        <v>#REF!</v>
      </c>
      <c r="Q10" s="42" t="e">
        <f t="shared" si="0"/>
        <v>#REF!</v>
      </c>
      <c r="R10" s="362">
        <f t="shared" si="0"/>
        <v>10000</v>
      </c>
      <c r="S10" s="362">
        <f t="shared" si="0"/>
        <v>0</v>
      </c>
      <c r="T10" s="362">
        <f t="shared" si="0"/>
        <v>0</v>
      </c>
      <c r="U10" s="362">
        <f t="shared" si="0"/>
        <v>10000</v>
      </c>
      <c r="V10" s="42">
        <f>S10+T10+U10</f>
        <v>10000</v>
      </c>
      <c r="W10" s="424">
        <f>V10/(R10/100)</f>
        <v>100</v>
      </c>
      <c r="X10" s="322"/>
      <c r="Y10" s="362">
        <f t="shared" ref="Y10:AA11" si="1">Y11</f>
        <v>0</v>
      </c>
      <c r="Z10" s="422">
        <f t="shared" si="1"/>
        <v>0</v>
      </c>
      <c r="AA10" s="422">
        <f t="shared" si="1"/>
        <v>0</v>
      </c>
      <c r="AB10" s="423">
        <f>AB11</f>
        <v>0</v>
      </c>
      <c r="AC10" s="424">
        <f t="shared" ref="AC10:AC21" si="2">AB10/(R10/100)</f>
        <v>0</v>
      </c>
      <c r="AD10" s="322"/>
      <c r="AE10" s="42">
        <f>V10+AB10</f>
        <v>10000</v>
      </c>
      <c r="AF10" s="424">
        <f t="shared" ref="AF10:AF21" si="3">AE10/(R10/100)</f>
        <v>100</v>
      </c>
      <c r="AG10" s="322"/>
      <c r="AH10" s="362">
        <f t="shared" ref="AH10:AJ11" si="4">AH11</f>
        <v>0</v>
      </c>
      <c r="AI10" s="422">
        <f t="shared" si="4"/>
        <v>0</v>
      </c>
      <c r="AJ10" s="422">
        <f t="shared" si="4"/>
        <v>0</v>
      </c>
      <c r="AK10" s="423">
        <f>AK11</f>
        <v>0</v>
      </c>
      <c r="AL10" s="424">
        <f t="shared" ref="AL10:AL21" si="5">AK10/(R10/100)</f>
        <v>0</v>
      </c>
      <c r="AM10" s="322"/>
      <c r="AN10" s="362">
        <f t="shared" ref="AN10:AP11" si="6">AN11</f>
        <v>0</v>
      </c>
      <c r="AO10" s="422">
        <f t="shared" si="6"/>
        <v>0</v>
      </c>
      <c r="AP10" s="422">
        <f t="shared" si="6"/>
        <v>0</v>
      </c>
      <c r="AQ10" s="422">
        <f>AQ11</f>
        <v>0</v>
      </c>
      <c r="AR10" s="424">
        <f t="shared" ref="AR10:AR21" si="7">AQ10/(R10/100)</f>
        <v>0</v>
      </c>
      <c r="AS10" s="322"/>
      <c r="AT10" s="362">
        <f>AK10+AQ10</f>
        <v>0</v>
      </c>
      <c r="AU10" s="362">
        <f t="shared" ref="AU10:AU22" si="8">AT10/(R10/100)</f>
        <v>0</v>
      </c>
      <c r="AV10" s="428"/>
      <c r="AW10" s="42">
        <f>AE10+AT10</f>
        <v>10000</v>
      </c>
      <c r="AX10" s="424">
        <f t="shared" ref="AX10:AX21" si="9">AW10/(R10/100)</f>
        <v>100</v>
      </c>
      <c r="AY10" s="322"/>
      <c r="AZ10" s="42">
        <f>R10-AW10</f>
        <v>0</v>
      </c>
      <c r="BA10" s="424">
        <f>AW10/(R10/100)</f>
        <v>100</v>
      </c>
      <c r="BB10" s="42">
        <f>AW10-AZ10</f>
        <v>10000</v>
      </c>
      <c r="BC10" s="424"/>
    </row>
    <row r="11" spans="1:55" s="9" customFormat="1" ht="29.1" customHeight="1" thickBot="1" x14ac:dyDescent="0.25">
      <c r="A11" s="12"/>
      <c r="B11" s="2">
        <v>10</v>
      </c>
      <c r="C11" s="3"/>
      <c r="D11" s="8"/>
      <c r="E11" s="7"/>
      <c r="F11" s="3"/>
      <c r="G11" s="4"/>
      <c r="H11" s="5"/>
      <c r="I11" s="6"/>
      <c r="J11" s="7"/>
      <c r="K11" s="3"/>
      <c r="L11" s="3"/>
      <c r="M11" s="8"/>
      <c r="N11" s="528" t="s">
        <v>13</v>
      </c>
      <c r="O11" s="363" t="e">
        <f t="shared" si="0"/>
        <v>#REF!</v>
      </c>
      <c r="P11" s="363" t="e">
        <f t="shared" si="0"/>
        <v>#REF!</v>
      </c>
      <c r="Q11" s="49" t="e">
        <f t="shared" si="0"/>
        <v>#REF!</v>
      </c>
      <c r="R11" s="546">
        <f t="shared" si="0"/>
        <v>10000</v>
      </c>
      <c r="S11" s="363">
        <f t="shared" si="0"/>
        <v>0</v>
      </c>
      <c r="T11" s="478">
        <f t="shared" si="0"/>
        <v>0</v>
      </c>
      <c r="U11" s="363">
        <f t="shared" si="0"/>
        <v>10000</v>
      </c>
      <c r="V11" s="49">
        <f t="shared" ref="V11:V22" si="10">S11+T11+U11</f>
        <v>10000</v>
      </c>
      <c r="W11" s="424">
        <f t="shared" ref="W11:W22" si="11">V11/(R11/100)</f>
        <v>100</v>
      </c>
      <c r="X11" s="322"/>
      <c r="Y11" s="363">
        <f t="shared" si="1"/>
        <v>0</v>
      </c>
      <c r="Z11" s="425">
        <f t="shared" si="1"/>
        <v>0</v>
      </c>
      <c r="AA11" s="425">
        <f t="shared" si="1"/>
        <v>0</v>
      </c>
      <c r="AB11" s="426">
        <f>AB12</f>
        <v>0</v>
      </c>
      <c r="AC11" s="427">
        <f t="shared" si="2"/>
        <v>0</v>
      </c>
      <c r="AD11" s="322"/>
      <c r="AE11" s="49">
        <f t="shared" ref="AE11:AE22" si="12">V11+AB11</f>
        <v>10000</v>
      </c>
      <c r="AF11" s="427">
        <f t="shared" si="3"/>
        <v>100</v>
      </c>
      <c r="AG11" s="322"/>
      <c r="AH11" s="363">
        <f t="shared" si="4"/>
        <v>0</v>
      </c>
      <c r="AI11" s="425">
        <f t="shared" si="4"/>
        <v>0</v>
      </c>
      <c r="AJ11" s="425">
        <f t="shared" si="4"/>
        <v>0</v>
      </c>
      <c r="AK11" s="426">
        <f>AK12</f>
        <v>0</v>
      </c>
      <c r="AL11" s="427">
        <f t="shared" si="5"/>
        <v>0</v>
      </c>
      <c r="AM11" s="322"/>
      <c r="AN11" s="363">
        <f t="shared" si="6"/>
        <v>0</v>
      </c>
      <c r="AO11" s="425">
        <f t="shared" si="6"/>
        <v>0</v>
      </c>
      <c r="AP11" s="425">
        <f t="shared" si="6"/>
        <v>0</v>
      </c>
      <c r="AQ11" s="425">
        <f>AQ12</f>
        <v>0</v>
      </c>
      <c r="AR11" s="427">
        <f t="shared" si="7"/>
        <v>0</v>
      </c>
      <c r="AS11" s="322"/>
      <c r="AT11" s="363">
        <f t="shared" ref="AT11:AT22" si="13">AK11+AQ11</f>
        <v>0</v>
      </c>
      <c r="AU11" s="363">
        <f t="shared" si="8"/>
        <v>0</v>
      </c>
      <c r="AV11" s="428"/>
      <c r="AW11" s="49">
        <f t="shared" ref="AW11:AW22" si="14">AE11+AT11</f>
        <v>10000</v>
      </c>
      <c r="AX11" s="427">
        <f t="shared" si="9"/>
        <v>100</v>
      </c>
      <c r="AY11" s="322"/>
      <c r="AZ11" s="49">
        <f t="shared" ref="AZ11:AZ22" si="15">R11-AW11</f>
        <v>0</v>
      </c>
      <c r="BA11" s="427">
        <f t="shared" ref="BA11:BA22" si="16">AW11/(R11/100)</f>
        <v>100</v>
      </c>
      <c r="BB11" s="49">
        <f t="shared" ref="BB11:BB22" si="17">AW11-AZ11</f>
        <v>10000</v>
      </c>
      <c r="BC11" s="427"/>
    </row>
    <row r="12" spans="1:55" s="9" customFormat="1" ht="29.1" customHeight="1" thickBot="1" x14ac:dyDescent="0.25">
      <c r="A12" s="12"/>
      <c r="B12" s="3"/>
      <c r="C12" s="13" t="s">
        <v>73</v>
      </c>
      <c r="D12" s="8"/>
      <c r="E12" s="7"/>
      <c r="F12" s="3"/>
      <c r="G12" s="4"/>
      <c r="H12" s="5"/>
      <c r="I12" s="6"/>
      <c r="J12" s="7"/>
      <c r="K12" s="3"/>
      <c r="L12" s="3"/>
      <c r="M12" s="8"/>
      <c r="N12" s="31" t="s">
        <v>132</v>
      </c>
      <c r="O12" s="364" t="e">
        <f t="shared" ref="O12:U12" si="18">O13+O38+O97+O110+O127</f>
        <v>#REF!</v>
      </c>
      <c r="P12" s="364" t="e">
        <f t="shared" si="18"/>
        <v>#REF!</v>
      </c>
      <c r="Q12" s="44" t="e">
        <f t="shared" si="18"/>
        <v>#REF!</v>
      </c>
      <c r="R12" s="364">
        <f>R13+R38+R97+R110+R127</f>
        <v>10000</v>
      </c>
      <c r="S12" s="364">
        <f>S13+S97+S110+S127</f>
        <v>0</v>
      </c>
      <c r="T12" s="364">
        <f>T13+T38+T97+T110+T127</f>
        <v>0</v>
      </c>
      <c r="U12" s="364">
        <f t="shared" si="18"/>
        <v>10000</v>
      </c>
      <c r="V12" s="44">
        <f t="shared" si="10"/>
        <v>10000</v>
      </c>
      <c r="W12" s="424">
        <f t="shared" si="11"/>
        <v>100</v>
      </c>
      <c r="X12" s="322"/>
      <c r="Y12" s="364">
        <f>Y13+Y97+Y110+Y127+Y38</f>
        <v>0</v>
      </c>
      <c r="Z12" s="364">
        <f t="shared" ref="Z12:AA12" si="19">Z13+Z97+Z110+Z127+Z38</f>
        <v>0</v>
      </c>
      <c r="AA12" s="364">
        <f t="shared" si="19"/>
        <v>0</v>
      </c>
      <c r="AB12" s="429">
        <f>AB13+AB97+AB110+AB127+AB38</f>
        <v>0</v>
      </c>
      <c r="AC12" s="430">
        <f t="shared" si="2"/>
        <v>0</v>
      </c>
      <c r="AD12" s="322"/>
      <c r="AE12" s="44">
        <f t="shared" si="12"/>
        <v>10000</v>
      </c>
      <c r="AF12" s="430">
        <f t="shared" si="3"/>
        <v>100</v>
      </c>
      <c r="AG12" s="322"/>
      <c r="AH12" s="364">
        <f>AH13+AH97+AH110+AH127+AH38</f>
        <v>0</v>
      </c>
      <c r="AI12" s="364">
        <f t="shared" ref="AI12:AJ12" si="20">AI13+AI97+AI110+AI127+AI38</f>
        <v>0</v>
      </c>
      <c r="AJ12" s="364">
        <f t="shared" si="20"/>
        <v>0</v>
      </c>
      <c r="AK12" s="429">
        <f>AK13+AK97+AK110+AK127+AK38</f>
        <v>0</v>
      </c>
      <c r="AL12" s="430">
        <f t="shared" si="5"/>
        <v>0</v>
      </c>
      <c r="AM12" s="322"/>
      <c r="AN12" s="364">
        <f>AN13+AN97+AN110+AN127+AN38</f>
        <v>0</v>
      </c>
      <c r="AO12" s="364">
        <f t="shared" ref="AO12:AP12" si="21">AO13+AO97+AO110+AO127+AO38</f>
        <v>0</v>
      </c>
      <c r="AP12" s="364">
        <f t="shared" si="21"/>
        <v>0</v>
      </c>
      <c r="AQ12" s="428">
        <f>AQ13+AQ97+AQ110+AQ127+AQ38</f>
        <v>0</v>
      </c>
      <c r="AR12" s="430">
        <f t="shared" si="7"/>
        <v>0</v>
      </c>
      <c r="AS12" s="322"/>
      <c r="AT12" s="364">
        <f t="shared" si="13"/>
        <v>0</v>
      </c>
      <c r="AU12" s="364">
        <f t="shared" si="8"/>
        <v>0</v>
      </c>
      <c r="AV12" s="428"/>
      <c r="AW12" s="44">
        <f t="shared" si="14"/>
        <v>10000</v>
      </c>
      <c r="AX12" s="430">
        <f t="shared" si="9"/>
        <v>100</v>
      </c>
      <c r="AY12" s="322"/>
      <c r="AZ12" s="44">
        <f t="shared" si="15"/>
        <v>0</v>
      </c>
      <c r="BA12" s="430">
        <f t="shared" si="16"/>
        <v>100</v>
      </c>
      <c r="BB12" s="44">
        <f t="shared" si="17"/>
        <v>10000</v>
      </c>
      <c r="BC12" s="430"/>
    </row>
    <row r="13" spans="1:55" s="9" customFormat="1" ht="29.1" customHeight="1" thickBot="1" x14ac:dyDescent="0.25">
      <c r="A13" s="12"/>
      <c r="B13" s="3"/>
      <c r="C13" s="3"/>
      <c r="D13" s="14" t="s">
        <v>74</v>
      </c>
      <c r="E13" s="7"/>
      <c r="F13" s="3"/>
      <c r="G13" s="4"/>
      <c r="H13" s="5"/>
      <c r="I13" s="6"/>
      <c r="J13" s="7"/>
      <c r="K13" s="3"/>
      <c r="L13" s="3"/>
      <c r="M13" s="8"/>
      <c r="N13" s="41" t="s">
        <v>133</v>
      </c>
      <c r="O13" s="324" t="e">
        <f t="shared" ref="O13:U18" si="22">O14</f>
        <v>#REF!</v>
      </c>
      <c r="P13" s="324" t="e">
        <f t="shared" si="22"/>
        <v>#REF!</v>
      </c>
      <c r="Q13" s="45" t="e">
        <f t="shared" si="22"/>
        <v>#REF!</v>
      </c>
      <c r="R13" s="324">
        <f t="shared" si="22"/>
        <v>10000</v>
      </c>
      <c r="S13" s="324">
        <f t="shared" si="22"/>
        <v>0</v>
      </c>
      <c r="T13" s="431">
        <f t="shared" si="22"/>
        <v>0</v>
      </c>
      <c r="U13" s="431">
        <f t="shared" si="22"/>
        <v>10000</v>
      </c>
      <c r="V13" s="431">
        <f t="shared" si="10"/>
        <v>10000</v>
      </c>
      <c r="W13" s="424">
        <f t="shared" si="11"/>
        <v>100</v>
      </c>
      <c r="X13" s="322"/>
      <c r="Y13" s="324">
        <f t="shared" ref="Y13:AB18" si="23">Y14</f>
        <v>0</v>
      </c>
      <c r="Z13" s="431">
        <f t="shared" si="23"/>
        <v>0</v>
      </c>
      <c r="AA13" s="431">
        <f t="shared" si="23"/>
        <v>0</v>
      </c>
      <c r="AB13" s="432">
        <f t="shared" si="23"/>
        <v>0</v>
      </c>
      <c r="AC13" s="433">
        <f t="shared" si="2"/>
        <v>0</v>
      </c>
      <c r="AD13" s="322"/>
      <c r="AE13" s="431">
        <f t="shared" si="12"/>
        <v>10000</v>
      </c>
      <c r="AF13" s="433">
        <f t="shared" si="3"/>
        <v>100</v>
      </c>
      <c r="AG13" s="322"/>
      <c r="AH13" s="324">
        <f t="shared" ref="AH13:AK18" si="24">AH14</f>
        <v>0</v>
      </c>
      <c r="AI13" s="431">
        <f t="shared" si="24"/>
        <v>0</v>
      </c>
      <c r="AJ13" s="431">
        <f t="shared" si="24"/>
        <v>0</v>
      </c>
      <c r="AK13" s="432">
        <f t="shared" si="24"/>
        <v>0</v>
      </c>
      <c r="AL13" s="433">
        <f t="shared" si="5"/>
        <v>0</v>
      </c>
      <c r="AM13" s="322"/>
      <c r="AN13" s="324">
        <f t="shared" ref="AN13:AQ18" si="25">AN14</f>
        <v>0</v>
      </c>
      <c r="AO13" s="431">
        <f t="shared" si="25"/>
        <v>0</v>
      </c>
      <c r="AP13" s="431">
        <f t="shared" si="25"/>
        <v>0</v>
      </c>
      <c r="AQ13" s="431">
        <f t="shared" si="25"/>
        <v>0</v>
      </c>
      <c r="AR13" s="433">
        <f t="shared" si="7"/>
        <v>0</v>
      </c>
      <c r="AS13" s="322"/>
      <c r="AT13" s="431">
        <f t="shared" si="13"/>
        <v>0</v>
      </c>
      <c r="AU13" s="431">
        <f t="shared" si="8"/>
        <v>0</v>
      </c>
      <c r="AV13" s="297"/>
      <c r="AW13" s="431">
        <f t="shared" si="14"/>
        <v>10000</v>
      </c>
      <c r="AX13" s="433">
        <f t="shared" si="9"/>
        <v>100</v>
      </c>
      <c r="AY13" s="322"/>
      <c r="AZ13" s="431">
        <f t="shared" si="15"/>
        <v>0</v>
      </c>
      <c r="BA13" s="433">
        <f t="shared" si="16"/>
        <v>100</v>
      </c>
      <c r="BB13" s="431">
        <f t="shared" si="17"/>
        <v>10000</v>
      </c>
      <c r="BC13" s="433"/>
    </row>
    <row r="14" spans="1:55" s="320" customFormat="1" ht="29.1" customHeight="1" thickBot="1" x14ac:dyDescent="0.25">
      <c r="A14" s="15"/>
      <c r="B14" s="10"/>
      <c r="C14" s="10"/>
      <c r="D14" s="11"/>
      <c r="E14" s="1" t="s">
        <v>73</v>
      </c>
      <c r="F14" s="3"/>
      <c r="G14" s="4"/>
      <c r="H14" s="5"/>
      <c r="I14" s="6"/>
      <c r="J14" s="7"/>
      <c r="K14" s="3"/>
      <c r="L14" s="3"/>
      <c r="M14" s="8"/>
      <c r="N14" s="528" t="s">
        <v>14</v>
      </c>
      <c r="O14" s="326" t="e">
        <f t="shared" si="22"/>
        <v>#REF!</v>
      </c>
      <c r="P14" s="326" t="e">
        <f t="shared" si="22"/>
        <v>#REF!</v>
      </c>
      <c r="Q14" s="43" t="e">
        <f t="shared" si="22"/>
        <v>#REF!</v>
      </c>
      <c r="R14" s="326">
        <f t="shared" si="22"/>
        <v>10000</v>
      </c>
      <c r="S14" s="326">
        <f t="shared" si="22"/>
        <v>0</v>
      </c>
      <c r="T14" s="434">
        <f t="shared" si="22"/>
        <v>0</v>
      </c>
      <c r="U14" s="434">
        <f t="shared" si="22"/>
        <v>10000</v>
      </c>
      <c r="V14" s="434">
        <f t="shared" si="10"/>
        <v>10000</v>
      </c>
      <c r="W14" s="424">
        <f t="shared" si="11"/>
        <v>100</v>
      </c>
      <c r="X14" s="322"/>
      <c r="Y14" s="326">
        <f t="shared" si="23"/>
        <v>0</v>
      </c>
      <c r="Z14" s="434">
        <f t="shared" si="23"/>
        <v>0</v>
      </c>
      <c r="AA14" s="434">
        <f t="shared" si="23"/>
        <v>0</v>
      </c>
      <c r="AB14" s="435">
        <f t="shared" si="23"/>
        <v>0</v>
      </c>
      <c r="AC14" s="436">
        <f t="shared" si="2"/>
        <v>0</v>
      </c>
      <c r="AD14" s="322"/>
      <c r="AE14" s="434">
        <f t="shared" si="12"/>
        <v>10000</v>
      </c>
      <c r="AF14" s="436">
        <f t="shared" si="3"/>
        <v>100</v>
      </c>
      <c r="AG14" s="322"/>
      <c r="AH14" s="326">
        <f t="shared" si="24"/>
        <v>0</v>
      </c>
      <c r="AI14" s="434">
        <f t="shared" si="24"/>
        <v>0</v>
      </c>
      <c r="AJ14" s="434">
        <f t="shared" si="24"/>
        <v>0</v>
      </c>
      <c r="AK14" s="435">
        <f t="shared" si="24"/>
        <v>0</v>
      </c>
      <c r="AL14" s="436">
        <f t="shared" si="5"/>
        <v>0</v>
      </c>
      <c r="AM14" s="322"/>
      <c r="AN14" s="326">
        <f t="shared" si="25"/>
        <v>0</v>
      </c>
      <c r="AO14" s="434">
        <f t="shared" si="25"/>
        <v>0</v>
      </c>
      <c r="AP14" s="434">
        <f t="shared" si="25"/>
        <v>0</v>
      </c>
      <c r="AQ14" s="42">
        <f t="shared" si="25"/>
        <v>0</v>
      </c>
      <c r="AR14" s="436">
        <f t="shared" si="7"/>
        <v>0</v>
      </c>
      <c r="AS14" s="322"/>
      <c r="AT14" s="434">
        <f t="shared" si="13"/>
        <v>0</v>
      </c>
      <c r="AU14" s="434">
        <f t="shared" si="8"/>
        <v>0</v>
      </c>
      <c r="AV14" s="364"/>
      <c r="AW14" s="434">
        <f t="shared" si="14"/>
        <v>10000</v>
      </c>
      <c r="AX14" s="436">
        <f t="shared" si="9"/>
        <v>100</v>
      </c>
      <c r="AY14" s="322"/>
      <c r="AZ14" s="434">
        <f t="shared" si="15"/>
        <v>0</v>
      </c>
      <c r="BA14" s="436">
        <f t="shared" si="16"/>
        <v>100</v>
      </c>
      <c r="BB14" s="434">
        <f t="shared" si="17"/>
        <v>10000</v>
      </c>
      <c r="BC14" s="436"/>
    </row>
    <row r="15" spans="1:55" s="320" customFormat="1" ht="29.1" customHeight="1" thickBot="1" x14ac:dyDescent="0.25">
      <c r="A15" s="15"/>
      <c r="B15" s="10"/>
      <c r="C15" s="10"/>
      <c r="D15" s="11"/>
      <c r="E15" s="16"/>
      <c r="F15" s="17">
        <v>8</v>
      </c>
      <c r="G15" s="18"/>
      <c r="H15" s="19"/>
      <c r="I15" s="20"/>
      <c r="J15" s="16"/>
      <c r="K15" s="10"/>
      <c r="L15" s="10"/>
      <c r="M15" s="11"/>
      <c r="N15" s="31" t="s">
        <v>15</v>
      </c>
      <c r="O15" s="364" t="e">
        <f t="shared" si="22"/>
        <v>#REF!</v>
      </c>
      <c r="P15" s="364" t="e">
        <f t="shared" si="22"/>
        <v>#REF!</v>
      </c>
      <c r="Q15" s="44" t="e">
        <f t="shared" si="22"/>
        <v>#REF!</v>
      </c>
      <c r="R15" s="364">
        <f t="shared" si="22"/>
        <v>10000</v>
      </c>
      <c r="S15" s="364">
        <f t="shared" si="22"/>
        <v>0</v>
      </c>
      <c r="T15" s="428">
        <f t="shared" si="22"/>
        <v>0</v>
      </c>
      <c r="U15" s="428">
        <f t="shared" si="22"/>
        <v>10000</v>
      </c>
      <c r="V15" s="428">
        <f t="shared" si="10"/>
        <v>10000</v>
      </c>
      <c r="W15" s="424">
        <f t="shared" si="11"/>
        <v>100</v>
      </c>
      <c r="X15" s="322"/>
      <c r="Y15" s="364">
        <f t="shared" si="23"/>
        <v>0</v>
      </c>
      <c r="Z15" s="428">
        <f t="shared" si="23"/>
        <v>0</v>
      </c>
      <c r="AA15" s="428">
        <f t="shared" si="23"/>
        <v>0</v>
      </c>
      <c r="AB15" s="429">
        <f t="shared" si="23"/>
        <v>0</v>
      </c>
      <c r="AC15" s="430">
        <f t="shared" si="2"/>
        <v>0</v>
      </c>
      <c r="AD15" s="322"/>
      <c r="AE15" s="428">
        <f t="shared" si="12"/>
        <v>10000</v>
      </c>
      <c r="AF15" s="430">
        <f t="shared" si="3"/>
        <v>100</v>
      </c>
      <c r="AG15" s="322"/>
      <c r="AH15" s="364">
        <f t="shared" si="24"/>
        <v>0</v>
      </c>
      <c r="AI15" s="428">
        <f t="shared" si="24"/>
        <v>0</v>
      </c>
      <c r="AJ15" s="428">
        <f t="shared" si="24"/>
        <v>0</v>
      </c>
      <c r="AK15" s="429">
        <f t="shared" si="24"/>
        <v>0</v>
      </c>
      <c r="AL15" s="430">
        <f t="shared" si="5"/>
        <v>0</v>
      </c>
      <c r="AM15" s="322"/>
      <c r="AN15" s="364">
        <f t="shared" si="25"/>
        <v>0</v>
      </c>
      <c r="AO15" s="428">
        <f t="shared" si="25"/>
        <v>0</v>
      </c>
      <c r="AP15" s="428">
        <f t="shared" si="25"/>
        <v>0</v>
      </c>
      <c r="AQ15" s="49">
        <f t="shared" si="25"/>
        <v>0</v>
      </c>
      <c r="AR15" s="430">
        <f t="shared" si="7"/>
        <v>0</v>
      </c>
      <c r="AS15" s="322"/>
      <c r="AT15" s="428">
        <f t="shared" si="13"/>
        <v>0</v>
      </c>
      <c r="AU15" s="428">
        <f t="shared" si="8"/>
        <v>0</v>
      </c>
      <c r="AV15" s="440"/>
      <c r="AW15" s="428">
        <f t="shared" si="14"/>
        <v>10000</v>
      </c>
      <c r="AX15" s="430">
        <f t="shared" si="9"/>
        <v>100</v>
      </c>
      <c r="AY15" s="322"/>
      <c r="AZ15" s="428">
        <f t="shared" si="15"/>
        <v>0</v>
      </c>
      <c r="BA15" s="430">
        <f t="shared" si="16"/>
        <v>100</v>
      </c>
      <c r="BB15" s="428">
        <f t="shared" si="17"/>
        <v>10000</v>
      </c>
      <c r="BC15" s="430"/>
    </row>
    <row r="16" spans="1:55" s="320" customFormat="1" ht="29.1" customHeight="1" thickBot="1" x14ac:dyDescent="0.25">
      <c r="A16" s="15"/>
      <c r="B16" s="10"/>
      <c r="C16" s="10"/>
      <c r="D16" s="11"/>
      <c r="E16" s="16"/>
      <c r="F16" s="10"/>
      <c r="G16" s="21">
        <v>8</v>
      </c>
      <c r="H16" s="22"/>
      <c r="I16" s="20"/>
      <c r="J16" s="16"/>
      <c r="K16" s="10"/>
      <c r="L16" s="10"/>
      <c r="M16" s="11"/>
      <c r="N16" s="31" t="s">
        <v>15</v>
      </c>
      <c r="O16" s="364" t="e">
        <f>O17+#REF!</f>
        <v>#REF!</v>
      </c>
      <c r="P16" s="364" t="e">
        <f>P17+#REF!</f>
        <v>#REF!</v>
      </c>
      <c r="Q16" s="44" t="e">
        <f t="shared" si="22"/>
        <v>#REF!</v>
      </c>
      <c r="R16" s="364">
        <f t="shared" si="22"/>
        <v>10000</v>
      </c>
      <c r="S16" s="364">
        <f t="shared" si="22"/>
        <v>0</v>
      </c>
      <c r="T16" s="428">
        <f t="shared" si="22"/>
        <v>0</v>
      </c>
      <c r="U16" s="428">
        <f t="shared" si="22"/>
        <v>10000</v>
      </c>
      <c r="V16" s="428">
        <f t="shared" si="10"/>
        <v>10000</v>
      </c>
      <c r="W16" s="424">
        <f t="shared" si="11"/>
        <v>100</v>
      </c>
      <c r="X16" s="322"/>
      <c r="Y16" s="364">
        <f>Y17</f>
        <v>0</v>
      </c>
      <c r="Z16" s="428">
        <f t="shared" si="23"/>
        <v>0</v>
      </c>
      <c r="AA16" s="428">
        <f t="shared" si="23"/>
        <v>0</v>
      </c>
      <c r="AB16" s="429">
        <f t="shared" si="23"/>
        <v>0</v>
      </c>
      <c r="AC16" s="430">
        <f t="shared" si="2"/>
        <v>0</v>
      </c>
      <c r="AD16" s="322"/>
      <c r="AE16" s="428">
        <f t="shared" si="12"/>
        <v>10000</v>
      </c>
      <c r="AF16" s="430">
        <f t="shared" si="3"/>
        <v>100</v>
      </c>
      <c r="AG16" s="322"/>
      <c r="AH16" s="364">
        <f>AH17</f>
        <v>0</v>
      </c>
      <c r="AI16" s="428">
        <f t="shared" si="24"/>
        <v>0</v>
      </c>
      <c r="AJ16" s="428">
        <f t="shared" si="24"/>
        <v>0</v>
      </c>
      <c r="AK16" s="429">
        <f t="shared" si="24"/>
        <v>0</v>
      </c>
      <c r="AL16" s="430">
        <f t="shared" si="5"/>
        <v>0</v>
      </c>
      <c r="AM16" s="322"/>
      <c r="AN16" s="364">
        <f>AN17</f>
        <v>0</v>
      </c>
      <c r="AO16" s="428">
        <f t="shared" si="25"/>
        <v>0</v>
      </c>
      <c r="AP16" s="428">
        <f t="shared" si="25"/>
        <v>0</v>
      </c>
      <c r="AQ16" s="44">
        <f t="shared" si="25"/>
        <v>0</v>
      </c>
      <c r="AR16" s="430">
        <f t="shared" si="7"/>
        <v>0</v>
      </c>
      <c r="AS16" s="322"/>
      <c r="AT16" s="428">
        <f t="shared" si="13"/>
        <v>0</v>
      </c>
      <c r="AU16" s="428">
        <f t="shared" si="8"/>
        <v>0</v>
      </c>
      <c r="AV16" s="442"/>
      <c r="AW16" s="428">
        <f t="shared" si="14"/>
        <v>10000</v>
      </c>
      <c r="AX16" s="430">
        <f t="shared" si="9"/>
        <v>100</v>
      </c>
      <c r="AY16" s="322"/>
      <c r="AZ16" s="428">
        <f t="shared" si="15"/>
        <v>0</v>
      </c>
      <c r="BA16" s="430">
        <f t="shared" si="16"/>
        <v>100</v>
      </c>
      <c r="BB16" s="428">
        <f t="shared" si="17"/>
        <v>10000</v>
      </c>
      <c r="BC16" s="430"/>
    </row>
    <row r="17" spans="1:55" s="320" customFormat="1" ht="29.1" customHeight="1" thickBot="1" x14ac:dyDescent="0.25">
      <c r="A17" s="15"/>
      <c r="B17" s="10"/>
      <c r="C17" s="10"/>
      <c r="D17" s="11"/>
      <c r="E17" s="16"/>
      <c r="F17" s="10"/>
      <c r="G17" s="21"/>
      <c r="H17" s="92" t="s">
        <v>97</v>
      </c>
      <c r="I17" s="20"/>
      <c r="J17" s="16"/>
      <c r="K17" s="10"/>
      <c r="L17" s="10"/>
      <c r="M17" s="11"/>
      <c r="N17" s="31" t="s">
        <v>15</v>
      </c>
      <c r="O17" s="364" t="e">
        <f>O18</f>
        <v>#REF!</v>
      </c>
      <c r="P17" s="364" t="e">
        <f>P18</f>
        <v>#REF!</v>
      </c>
      <c r="Q17" s="44" t="e">
        <f t="shared" si="22"/>
        <v>#REF!</v>
      </c>
      <c r="R17" s="364">
        <f t="shared" si="22"/>
        <v>10000</v>
      </c>
      <c r="S17" s="364">
        <f t="shared" si="22"/>
        <v>0</v>
      </c>
      <c r="T17" s="428">
        <f>T18</f>
        <v>0</v>
      </c>
      <c r="U17" s="428">
        <f>U18</f>
        <v>10000</v>
      </c>
      <c r="V17" s="428">
        <f t="shared" si="10"/>
        <v>10000</v>
      </c>
      <c r="W17" s="424">
        <f t="shared" si="11"/>
        <v>100</v>
      </c>
      <c r="X17" s="322"/>
      <c r="Y17" s="364">
        <f>Y18</f>
        <v>0</v>
      </c>
      <c r="Z17" s="428">
        <f>Z18</f>
        <v>0</v>
      </c>
      <c r="AA17" s="428">
        <f>AA18</f>
        <v>0</v>
      </c>
      <c r="AB17" s="429">
        <f t="shared" si="23"/>
        <v>0</v>
      </c>
      <c r="AC17" s="430">
        <f t="shared" si="2"/>
        <v>0</v>
      </c>
      <c r="AD17" s="322"/>
      <c r="AE17" s="428">
        <f t="shared" si="12"/>
        <v>10000</v>
      </c>
      <c r="AF17" s="430">
        <f t="shared" si="3"/>
        <v>100</v>
      </c>
      <c r="AG17" s="322"/>
      <c r="AH17" s="364">
        <f>AH18</f>
        <v>0</v>
      </c>
      <c r="AI17" s="428">
        <f>AI18</f>
        <v>0</v>
      </c>
      <c r="AJ17" s="428">
        <f>AJ18</f>
        <v>0</v>
      </c>
      <c r="AK17" s="429">
        <f t="shared" si="24"/>
        <v>0</v>
      </c>
      <c r="AL17" s="430">
        <f t="shared" si="5"/>
        <v>0</v>
      </c>
      <c r="AM17" s="322"/>
      <c r="AN17" s="364">
        <f>AN18</f>
        <v>0</v>
      </c>
      <c r="AO17" s="428">
        <f>AO18</f>
        <v>0</v>
      </c>
      <c r="AP17" s="428">
        <f>AP18</f>
        <v>0</v>
      </c>
      <c r="AQ17" s="431">
        <f t="shared" si="25"/>
        <v>0</v>
      </c>
      <c r="AR17" s="430">
        <f t="shared" si="7"/>
        <v>0</v>
      </c>
      <c r="AS17" s="322"/>
      <c r="AT17" s="428">
        <f t="shared" si="13"/>
        <v>0</v>
      </c>
      <c r="AU17" s="428">
        <f t="shared" si="8"/>
        <v>0</v>
      </c>
      <c r="AV17" s="444"/>
      <c r="AW17" s="428">
        <f t="shared" si="14"/>
        <v>10000</v>
      </c>
      <c r="AX17" s="430">
        <f t="shared" si="9"/>
        <v>100</v>
      </c>
      <c r="AY17" s="322"/>
      <c r="AZ17" s="428">
        <f t="shared" si="15"/>
        <v>0</v>
      </c>
      <c r="BA17" s="430">
        <f t="shared" si="16"/>
        <v>100</v>
      </c>
      <c r="BB17" s="428">
        <f t="shared" si="17"/>
        <v>10000</v>
      </c>
      <c r="BC17" s="430"/>
    </row>
    <row r="18" spans="1:55" s="9" customFormat="1" ht="29.1" customHeight="1" thickBot="1" x14ac:dyDescent="0.25">
      <c r="A18" s="12"/>
      <c r="B18" s="3"/>
      <c r="C18" s="3"/>
      <c r="D18" s="8"/>
      <c r="E18" s="7"/>
      <c r="F18" s="3"/>
      <c r="G18" s="4"/>
      <c r="H18" s="5"/>
      <c r="I18" s="23">
        <v>2</v>
      </c>
      <c r="J18" s="7"/>
      <c r="K18" s="3"/>
      <c r="L18" s="3"/>
      <c r="M18" s="8"/>
      <c r="N18" s="30" t="s">
        <v>126</v>
      </c>
      <c r="O18" s="297" t="e">
        <f>O19+#REF!</f>
        <v>#REF!</v>
      </c>
      <c r="P18" s="297" t="e">
        <f>P19+#REF!</f>
        <v>#REF!</v>
      </c>
      <c r="Q18" s="46" t="e">
        <f t="shared" si="22"/>
        <v>#REF!</v>
      </c>
      <c r="R18" s="297">
        <f t="shared" si="22"/>
        <v>10000</v>
      </c>
      <c r="S18" s="297">
        <f t="shared" si="22"/>
        <v>0</v>
      </c>
      <c r="T18" s="297">
        <f>T19</f>
        <v>0</v>
      </c>
      <c r="U18" s="297">
        <f>U19</f>
        <v>10000</v>
      </c>
      <c r="V18" s="46">
        <f t="shared" si="10"/>
        <v>10000</v>
      </c>
      <c r="W18" s="424">
        <f t="shared" si="11"/>
        <v>100</v>
      </c>
      <c r="X18" s="322"/>
      <c r="Y18" s="297">
        <f>Y19</f>
        <v>0</v>
      </c>
      <c r="Z18" s="297">
        <f>Z19</f>
        <v>0</v>
      </c>
      <c r="AA18" s="297">
        <f>AA19</f>
        <v>0</v>
      </c>
      <c r="AB18" s="438">
        <f t="shared" si="23"/>
        <v>0</v>
      </c>
      <c r="AC18" s="439">
        <f t="shared" si="2"/>
        <v>0</v>
      </c>
      <c r="AD18" s="322"/>
      <c r="AE18" s="46">
        <f t="shared" si="12"/>
        <v>10000</v>
      </c>
      <c r="AF18" s="439">
        <f t="shared" si="3"/>
        <v>100</v>
      </c>
      <c r="AG18" s="322"/>
      <c r="AH18" s="297">
        <f>AH19</f>
        <v>0</v>
      </c>
      <c r="AI18" s="297">
        <f>AI19</f>
        <v>0</v>
      </c>
      <c r="AJ18" s="297">
        <f>AJ19</f>
        <v>0</v>
      </c>
      <c r="AK18" s="438">
        <f t="shared" si="24"/>
        <v>0</v>
      </c>
      <c r="AL18" s="439">
        <f t="shared" si="5"/>
        <v>0</v>
      </c>
      <c r="AM18" s="322"/>
      <c r="AN18" s="297">
        <f>AN19</f>
        <v>0</v>
      </c>
      <c r="AO18" s="297">
        <f>AO19</f>
        <v>0</v>
      </c>
      <c r="AP18" s="297">
        <f>AP19</f>
        <v>0</v>
      </c>
      <c r="AQ18" s="434">
        <f t="shared" si="25"/>
        <v>0</v>
      </c>
      <c r="AR18" s="439">
        <f t="shared" si="7"/>
        <v>0</v>
      </c>
      <c r="AS18" s="322"/>
      <c r="AT18" s="297">
        <f t="shared" si="13"/>
        <v>0</v>
      </c>
      <c r="AU18" s="297">
        <f t="shared" si="8"/>
        <v>0</v>
      </c>
      <c r="AV18" s="440"/>
      <c r="AW18" s="46">
        <f t="shared" si="14"/>
        <v>10000</v>
      </c>
      <c r="AX18" s="439">
        <f t="shared" si="9"/>
        <v>100</v>
      </c>
      <c r="AY18" s="322"/>
      <c r="AZ18" s="46">
        <f t="shared" si="15"/>
        <v>0</v>
      </c>
      <c r="BA18" s="439">
        <f t="shared" si="16"/>
        <v>100</v>
      </c>
      <c r="BB18" s="46">
        <f t="shared" si="17"/>
        <v>10000</v>
      </c>
      <c r="BC18" s="439"/>
    </row>
    <row r="19" spans="1:55" s="320" customFormat="1" ht="29.1" customHeight="1" thickBot="1" x14ac:dyDescent="0.25">
      <c r="A19" s="15"/>
      <c r="B19" s="10"/>
      <c r="C19" s="10"/>
      <c r="D19" s="11"/>
      <c r="E19" s="16"/>
      <c r="F19" s="10"/>
      <c r="G19" s="18"/>
      <c r="H19" s="19"/>
      <c r="I19" s="20"/>
      <c r="J19" s="24" t="s">
        <v>76</v>
      </c>
      <c r="K19" s="10"/>
      <c r="L19" s="10"/>
      <c r="M19" s="11"/>
      <c r="N19" s="31" t="s">
        <v>20</v>
      </c>
      <c r="O19" s="364" t="e">
        <f t="shared" ref="O19:U19" si="26">O20+O23+O26+O29+O32</f>
        <v>#REF!</v>
      </c>
      <c r="P19" s="364" t="e">
        <f t="shared" si="26"/>
        <v>#REF!</v>
      </c>
      <c r="Q19" s="44" t="e">
        <f t="shared" si="26"/>
        <v>#REF!</v>
      </c>
      <c r="R19" s="364">
        <f t="shared" si="26"/>
        <v>10000</v>
      </c>
      <c r="S19" s="364">
        <f t="shared" si="26"/>
        <v>0</v>
      </c>
      <c r="T19" s="364">
        <f t="shared" si="26"/>
        <v>0</v>
      </c>
      <c r="U19" s="364">
        <f t="shared" si="26"/>
        <v>10000</v>
      </c>
      <c r="V19" s="44">
        <f t="shared" si="10"/>
        <v>10000</v>
      </c>
      <c r="W19" s="424">
        <f t="shared" si="11"/>
        <v>100</v>
      </c>
      <c r="X19" s="322"/>
      <c r="Y19" s="364">
        <f>Y20+Y23+Y26+Y29+Y32</f>
        <v>0</v>
      </c>
      <c r="Z19" s="428">
        <f>Z20+Z23+Z26+Z29+Z32</f>
        <v>0</v>
      </c>
      <c r="AA19" s="428">
        <f>AA20+AA23+AA26+AA29+AA32</f>
        <v>0</v>
      </c>
      <c r="AB19" s="429">
        <f>AB20+AB23+AB26+AB29+AB32</f>
        <v>0</v>
      </c>
      <c r="AC19" s="430">
        <f t="shared" si="2"/>
        <v>0</v>
      </c>
      <c r="AD19" s="322"/>
      <c r="AE19" s="44">
        <f t="shared" si="12"/>
        <v>10000</v>
      </c>
      <c r="AF19" s="430">
        <f t="shared" si="3"/>
        <v>100</v>
      </c>
      <c r="AG19" s="322"/>
      <c r="AH19" s="364">
        <f>AH20+AH23+AH26+AH29+AH32</f>
        <v>0</v>
      </c>
      <c r="AI19" s="428">
        <f>AI20+AI23+AI26+AI29+AI32</f>
        <v>0</v>
      </c>
      <c r="AJ19" s="428">
        <f>AJ20+AJ23+AJ26+AJ29+AJ32</f>
        <v>0</v>
      </c>
      <c r="AK19" s="429">
        <f>AK20+AK23+AK26+AK29+AK32</f>
        <v>0</v>
      </c>
      <c r="AL19" s="430">
        <f t="shared" si="5"/>
        <v>0</v>
      </c>
      <c r="AM19" s="322"/>
      <c r="AN19" s="364">
        <f>AN20+AN23+AN26+AN29+AN32</f>
        <v>0</v>
      </c>
      <c r="AO19" s="428">
        <f>AO20+AO23+AO26+AO29+AO32</f>
        <v>0</v>
      </c>
      <c r="AP19" s="428">
        <f>AP20+AP23+AP26+AP29+AP32</f>
        <v>0</v>
      </c>
      <c r="AQ19" s="428">
        <f>AQ20+AQ23+AQ26+AQ29+AQ32</f>
        <v>0</v>
      </c>
      <c r="AR19" s="430">
        <f t="shared" si="7"/>
        <v>0</v>
      </c>
      <c r="AS19" s="322"/>
      <c r="AT19" s="364">
        <f t="shared" si="13"/>
        <v>0</v>
      </c>
      <c r="AU19" s="364">
        <f t="shared" si="8"/>
        <v>0</v>
      </c>
      <c r="AV19" s="442"/>
      <c r="AW19" s="44">
        <f t="shared" si="14"/>
        <v>10000</v>
      </c>
      <c r="AX19" s="430">
        <f t="shared" si="9"/>
        <v>100</v>
      </c>
      <c r="AY19" s="322"/>
      <c r="AZ19" s="44">
        <f t="shared" si="15"/>
        <v>0</v>
      </c>
      <c r="BA19" s="430">
        <f t="shared" si="16"/>
        <v>100</v>
      </c>
      <c r="BB19" s="44">
        <f t="shared" si="17"/>
        <v>10000</v>
      </c>
      <c r="BC19" s="430"/>
    </row>
    <row r="20" spans="1:55" s="320" customFormat="1" ht="29.1" customHeight="1" thickBot="1" x14ac:dyDescent="0.25">
      <c r="A20" s="15"/>
      <c r="B20" s="10"/>
      <c r="C20" s="10"/>
      <c r="D20" s="11"/>
      <c r="E20" s="16"/>
      <c r="F20" s="10"/>
      <c r="G20" s="18"/>
      <c r="H20" s="19"/>
      <c r="I20" s="20"/>
      <c r="J20" s="16"/>
      <c r="K20" s="365">
        <v>1</v>
      </c>
      <c r="L20" s="10"/>
      <c r="M20" s="11"/>
      <c r="N20" s="366" t="s">
        <v>21</v>
      </c>
      <c r="O20" s="368" t="e">
        <f>O21+#REF!+#REF!+#REF!</f>
        <v>#REF!</v>
      </c>
      <c r="P20" s="368" t="e">
        <f>P21+#REF!+#REF!+#REF!</f>
        <v>#REF!</v>
      </c>
      <c r="Q20" s="367" t="e">
        <f>Q21+#REF!+#REF!+#REF!</f>
        <v>#REF!</v>
      </c>
      <c r="R20" s="368">
        <f t="shared" ref="R20:U21" si="27">R21</f>
        <v>10000</v>
      </c>
      <c r="S20" s="368">
        <f t="shared" si="27"/>
        <v>0</v>
      </c>
      <c r="T20" s="440">
        <f t="shared" si="27"/>
        <v>0</v>
      </c>
      <c r="U20" s="440">
        <f t="shared" si="27"/>
        <v>10000</v>
      </c>
      <c r="V20" s="440">
        <f t="shared" si="10"/>
        <v>10000</v>
      </c>
      <c r="W20" s="424">
        <f t="shared" si="11"/>
        <v>100</v>
      </c>
      <c r="X20" s="322"/>
      <c r="Y20" s="368">
        <f t="shared" ref="Y20:AB21" si="28">Y21</f>
        <v>0</v>
      </c>
      <c r="Z20" s="440">
        <f t="shared" si="28"/>
        <v>0</v>
      </c>
      <c r="AA20" s="440">
        <f t="shared" si="28"/>
        <v>0</v>
      </c>
      <c r="AB20" s="440">
        <f t="shared" si="28"/>
        <v>0</v>
      </c>
      <c r="AC20" s="441">
        <f t="shared" si="2"/>
        <v>0</v>
      </c>
      <c r="AD20" s="322"/>
      <c r="AE20" s="440">
        <f t="shared" si="12"/>
        <v>10000</v>
      </c>
      <c r="AF20" s="441">
        <f t="shared" si="3"/>
        <v>100</v>
      </c>
      <c r="AG20" s="322"/>
      <c r="AH20" s="368">
        <f t="shared" ref="AH20:AJ21" si="29">AH21</f>
        <v>0</v>
      </c>
      <c r="AI20" s="440">
        <f t="shared" si="29"/>
        <v>0</v>
      </c>
      <c r="AJ20" s="440">
        <f t="shared" si="29"/>
        <v>0</v>
      </c>
      <c r="AK20" s="440">
        <f>AK21</f>
        <v>0</v>
      </c>
      <c r="AL20" s="441">
        <f t="shared" si="5"/>
        <v>0</v>
      </c>
      <c r="AM20" s="322"/>
      <c r="AN20" s="368">
        <f t="shared" ref="AN20:AP21" si="30">AN21</f>
        <v>0</v>
      </c>
      <c r="AO20" s="440">
        <f t="shared" si="30"/>
        <v>0</v>
      </c>
      <c r="AP20" s="440">
        <f t="shared" si="30"/>
        <v>0</v>
      </c>
      <c r="AQ20" s="428">
        <f>AQ21</f>
        <v>0</v>
      </c>
      <c r="AR20" s="441">
        <f t="shared" si="7"/>
        <v>0</v>
      </c>
      <c r="AS20" s="322"/>
      <c r="AT20" s="440">
        <f t="shared" si="13"/>
        <v>0</v>
      </c>
      <c r="AU20" s="440">
        <f t="shared" si="8"/>
        <v>0</v>
      </c>
      <c r="AV20" s="444"/>
      <c r="AW20" s="440">
        <f t="shared" si="14"/>
        <v>10000</v>
      </c>
      <c r="AX20" s="441">
        <f t="shared" si="9"/>
        <v>100</v>
      </c>
      <c r="AY20" s="322"/>
      <c r="AZ20" s="440">
        <f t="shared" si="15"/>
        <v>0</v>
      </c>
      <c r="BA20" s="441">
        <f t="shared" si="16"/>
        <v>100</v>
      </c>
      <c r="BB20" s="440">
        <f t="shared" si="17"/>
        <v>10000</v>
      </c>
      <c r="BC20" s="441"/>
    </row>
    <row r="21" spans="1:55" s="320" customFormat="1" ht="29.1" customHeight="1" thickBot="1" x14ac:dyDescent="0.25">
      <c r="A21" s="15"/>
      <c r="B21" s="10"/>
      <c r="C21" s="10"/>
      <c r="D21" s="11"/>
      <c r="E21" s="16"/>
      <c r="F21" s="10"/>
      <c r="G21" s="18"/>
      <c r="H21" s="19"/>
      <c r="I21" s="20"/>
      <c r="J21" s="16"/>
      <c r="K21" s="10"/>
      <c r="L21" s="377">
        <v>1</v>
      </c>
      <c r="M21" s="11"/>
      <c r="N21" s="378" t="s">
        <v>184</v>
      </c>
      <c r="O21" s="380" t="e">
        <f>#REF!+#REF!+O22+#REF!</f>
        <v>#REF!</v>
      </c>
      <c r="P21" s="380" t="e">
        <f>#REF!+#REF!+P22+#REF!</f>
        <v>#REF!</v>
      </c>
      <c r="Q21" s="379" t="e">
        <f>#REF!+#REF!+Q22+#REF!</f>
        <v>#REF!</v>
      </c>
      <c r="R21" s="380">
        <f t="shared" si="27"/>
        <v>10000</v>
      </c>
      <c r="S21" s="380">
        <f t="shared" si="27"/>
        <v>0</v>
      </c>
      <c r="T21" s="442">
        <f t="shared" si="27"/>
        <v>0</v>
      </c>
      <c r="U21" s="442">
        <f t="shared" si="27"/>
        <v>10000</v>
      </c>
      <c r="V21" s="442">
        <f t="shared" si="10"/>
        <v>10000</v>
      </c>
      <c r="W21" s="424">
        <f t="shared" si="11"/>
        <v>100</v>
      </c>
      <c r="X21" s="322"/>
      <c r="Y21" s="380">
        <f t="shared" si="28"/>
        <v>0</v>
      </c>
      <c r="Z21" s="442">
        <f t="shared" si="28"/>
        <v>0</v>
      </c>
      <c r="AA21" s="442">
        <f t="shared" si="28"/>
        <v>0</v>
      </c>
      <c r="AB21" s="442">
        <f t="shared" si="28"/>
        <v>0</v>
      </c>
      <c r="AC21" s="443">
        <f t="shared" si="2"/>
        <v>0</v>
      </c>
      <c r="AD21" s="322"/>
      <c r="AE21" s="442">
        <f t="shared" si="12"/>
        <v>10000</v>
      </c>
      <c r="AF21" s="443">
        <f t="shared" si="3"/>
        <v>100</v>
      </c>
      <c r="AG21" s="322"/>
      <c r="AH21" s="380">
        <f t="shared" si="29"/>
        <v>0</v>
      </c>
      <c r="AI21" s="442">
        <f t="shared" si="29"/>
        <v>0</v>
      </c>
      <c r="AJ21" s="442">
        <f t="shared" si="29"/>
        <v>0</v>
      </c>
      <c r="AK21" s="442">
        <f>AK22</f>
        <v>0</v>
      </c>
      <c r="AL21" s="443">
        <f t="shared" si="5"/>
        <v>0</v>
      </c>
      <c r="AM21" s="322"/>
      <c r="AN21" s="380">
        <f t="shared" si="30"/>
        <v>0</v>
      </c>
      <c r="AO21" s="442">
        <f t="shared" si="30"/>
        <v>0</v>
      </c>
      <c r="AP21" s="442">
        <f t="shared" si="30"/>
        <v>0</v>
      </c>
      <c r="AQ21" s="428">
        <f>AQ22</f>
        <v>0</v>
      </c>
      <c r="AR21" s="443">
        <f t="shared" si="7"/>
        <v>0</v>
      </c>
      <c r="AS21" s="322"/>
      <c r="AT21" s="442">
        <f t="shared" si="13"/>
        <v>0</v>
      </c>
      <c r="AU21" s="442">
        <f t="shared" si="8"/>
        <v>0</v>
      </c>
      <c r="AV21" s="440"/>
      <c r="AW21" s="442">
        <f t="shared" si="14"/>
        <v>10000</v>
      </c>
      <c r="AX21" s="443">
        <f t="shared" si="9"/>
        <v>100</v>
      </c>
      <c r="AY21" s="322"/>
      <c r="AZ21" s="442">
        <f t="shared" si="15"/>
        <v>0</v>
      </c>
      <c r="BA21" s="443">
        <f t="shared" si="16"/>
        <v>100</v>
      </c>
      <c r="BB21" s="442">
        <f t="shared" si="17"/>
        <v>10000</v>
      </c>
      <c r="BC21" s="443"/>
    </row>
    <row r="22" spans="1:55" s="320" customFormat="1" ht="29.1" customHeight="1" x14ac:dyDescent="0.2">
      <c r="A22" s="15"/>
      <c r="B22" s="10"/>
      <c r="C22" s="10"/>
      <c r="D22" s="11"/>
      <c r="E22" s="16"/>
      <c r="F22" s="10"/>
      <c r="G22" s="18"/>
      <c r="H22" s="19"/>
      <c r="I22" s="20"/>
      <c r="J22" s="16"/>
      <c r="K22" s="10"/>
      <c r="L22" s="10"/>
      <c r="M22" s="381" t="s">
        <v>74</v>
      </c>
      <c r="N22" s="382" t="s">
        <v>169</v>
      </c>
      <c r="O22" s="384">
        <f>[2]ÖD1!P2248</f>
        <v>100000</v>
      </c>
      <c r="P22" s="384">
        <f>[2]ÖD1!Q2248</f>
        <v>1074000</v>
      </c>
      <c r="Q22" s="383">
        <f>[2]ÖD1!R2248</f>
        <v>3376000</v>
      </c>
      <c r="R22" s="384">
        <v>10000</v>
      </c>
      <c r="S22" s="384"/>
      <c r="T22" s="444"/>
      <c r="U22" s="444">
        <v>10000</v>
      </c>
      <c r="V22" s="444">
        <f t="shared" si="10"/>
        <v>10000</v>
      </c>
      <c r="W22" s="424">
        <f t="shared" si="11"/>
        <v>100</v>
      </c>
      <c r="X22" s="322"/>
      <c r="Y22" s="384"/>
      <c r="Z22" s="444"/>
      <c r="AA22" s="444"/>
      <c r="AB22" s="445">
        <f>SUM(Y22:AA22)</f>
        <v>0</v>
      </c>
      <c r="AC22" s="446">
        <f t="shared" ref="AC22" si="31">AB22/(Q22/100)</f>
        <v>0</v>
      </c>
      <c r="AD22" s="322"/>
      <c r="AE22" s="444">
        <f t="shared" si="12"/>
        <v>10000</v>
      </c>
      <c r="AF22" s="446">
        <f t="shared" ref="AF22" si="32">AE22/(Q22/100)</f>
        <v>0.29620853080568721</v>
      </c>
      <c r="AG22" s="322"/>
      <c r="AH22" s="384"/>
      <c r="AI22" s="444"/>
      <c r="AJ22" s="444"/>
      <c r="AK22" s="445">
        <f>SUM(AH22:AJ22)</f>
        <v>0</v>
      </c>
      <c r="AL22" s="446">
        <f>AK22/(Q22/100)</f>
        <v>0</v>
      </c>
      <c r="AM22" s="322"/>
      <c r="AN22" s="384"/>
      <c r="AO22" s="444"/>
      <c r="AP22" s="444"/>
      <c r="AQ22" s="46">
        <f>SUM(AN22:AP22)</f>
        <v>0</v>
      </c>
      <c r="AR22" s="446">
        <f>AQ22/(Q22/100)</f>
        <v>0</v>
      </c>
      <c r="AS22" s="322"/>
      <c r="AT22" s="444">
        <f t="shared" si="13"/>
        <v>0</v>
      </c>
      <c r="AU22" s="444">
        <f t="shared" si="8"/>
        <v>0</v>
      </c>
      <c r="AV22" s="442"/>
      <c r="AW22" s="444">
        <f t="shared" si="14"/>
        <v>10000</v>
      </c>
      <c r="AX22" s="446">
        <f>AW22/(Q22/100)</f>
        <v>0.29620853080568721</v>
      </c>
      <c r="AY22" s="322"/>
      <c r="AZ22" s="444">
        <f t="shared" si="15"/>
        <v>0</v>
      </c>
      <c r="BA22" s="446">
        <f t="shared" si="16"/>
        <v>100</v>
      </c>
      <c r="BB22" s="444">
        <f t="shared" si="17"/>
        <v>10000</v>
      </c>
      <c r="BC22" s="446"/>
    </row>
  </sheetData>
  <mergeCells count="33">
    <mergeCell ref="AW7:AX8"/>
    <mergeCell ref="AZ7:BA8"/>
    <mergeCell ref="O8:O9"/>
    <mergeCell ref="P8:P9"/>
    <mergeCell ref="Q8:Q9"/>
    <mergeCell ref="R8:R9"/>
    <mergeCell ref="AK7:AL8"/>
    <mergeCell ref="AN7:AN9"/>
    <mergeCell ref="AO7:AO9"/>
    <mergeCell ref="AP7:AP9"/>
    <mergeCell ref="AQ7:AR8"/>
    <mergeCell ref="AT7:AU8"/>
    <mergeCell ref="AA7:AA9"/>
    <mergeCell ref="AB7:AC8"/>
    <mergeCell ref="AE7:AF8"/>
    <mergeCell ref="AH7:AH9"/>
    <mergeCell ref="AI7:AI9"/>
    <mergeCell ref="AJ7:AJ9"/>
    <mergeCell ref="S7:S9"/>
    <mergeCell ref="T7:T9"/>
    <mergeCell ref="U7:U9"/>
    <mergeCell ref="V7:W8"/>
    <mergeCell ref="Y7:Y9"/>
    <mergeCell ref="Z7:Z9"/>
    <mergeCell ref="A1:Q1"/>
    <mergeCell ref="A2:Q2"/>
    <mergeCell ref="A3:Q3"/>
    <mergeCell ref="A6:Q6"/>
    <mergeCell ref="A7:D8"/>
    <mergeCell ref="E7:H8"/>
    <mergeCell ref="I7:I9"/>
    <mergeCell ref="J7:M8"/>
    <mergeCell ref="P7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C51"/>
  <sheetViews>
    <sheetView zoomScale="70" zoomScaleNormal="70" workbookViewId="0">
      <selection activeCell="BB11" sqref="BB11"/>
    </sheetView>
  </sheetViews>
  <sheetFormatPr defaultRowHeight="12.75" x14ac:dyDescent="0.2"/>
  <cols>
    <col min="1" max="13" width="4.7109375" customWidth="1"/>
    <col min="14" max="14" width="21" customWidth="1"/>
    <col min="15" max="17" width="0" hidden="1" customWidth="1"/>
    <col min="18" max="18" width="16.140625" customWidth="1"/>
    <col min="20" max="20" width="12.42578125" customWidth="1"/>
    <col min="21" max="21" width="12.140625" customWidth="1"/>
    <col min="22" max="23" width="11.85546875" customWidth="1"/>
    <col min="24" max="24" width="0" hidden="1" customWidth="1"/>
    <col min="25" max="25" width="14.42578125" customWidth="1"/>
    <col min="26" max="26" width="17.140625" customWidth="1"/>
    <col min="27" max="27" width="15.28515625" customWidth="1"/>
    <col min="28" max="28" width="12.42578125" customWidth="1"/>
    <col min="29" max="29" width="12.85546875" customWidth="1"/>
    <col min="30" max="30" width="0" hidden="1" customWidth="1"/>
    <col min="31" max="31" width="17.140625" customWidth="1"/>
    <col min="32" max="32" width="13" customWidth="1"/>
    <col min="33" max="33" width="0" hidden="1" customWidth="1"/>
    <col min="34" max="34" width="14.28515625" customWidth="1"/>
    <col min="35" max="35" width="15.42578125" customWidth="1"/>
    <col min="36" max="36" width="13.42578125" customWidth="1"/>
    <col min="37" max="37" width="16.42578125" customWidth="1"/>
    <col min="38" max="38" width="11.85546875" customWidth="1"/>
    <col min="39" max="39" width="0" hidden="1" customWidth="1"/>
    <col min="40" max="40" width="12.42578125" customWidth="1"/>
    <col min="41" max="41" width="13.42578125" customWidth="1"/>
    <col min="42" max="42" width="12.85546875" customWidth="1"/>
    <col min="43" max="43" width="12.42578125" customWidth="1"/>
    <col min="44" max="44" width="11.42578125" customWidth="1"/>
    <col min="45" max="45" width="0" hidden="1" customWidth="1"/>
    <col min="46" max="46" width="13" customWidth="1"/>
    <col min="47" max="47" width="13.85546875" customWidth="1"/>
    <col min="48" max="48" width="0" hidden="1" customWidth="1"/>
    <col min="49" max="49" width="15" customWidth="1"/>
    <col min="50" max="50" width="12" customWidth="1"/>
    <col min="51" max="51" width="0" hidden="1" customWidth="1"/>
    <col min="53" max="53" width="12.5703125" customWidth="1"/>
    <col min="54" max="54" width="12.140625" customWidth="1"/>
  </cols>
  <sheetData>
    <row r="1" spans="1:55" s="359" customFormat="1" ht="18.95" customHeight="1" x14ac:dyDescent="0.2">
      <c r="A1" s="615" t="s">
        <v>179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</row>
    <row r="2" spans="1:55" s="359" customFormat="1" ht="18.95" customHeight="1" x14ac:dyDescent="0.2">
      <c r="A2" s="615" t="s">
        <v>247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</row>
    <row r="3" spans="1:55" s="359" customFormat="1" ht="18.95" customHeight="1" x14ac:dyDescent="0.2">
      <c r="A3" s="616" t="s">
        <v>180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</row>
    <row r="4" spans="1:55" s="321" customFormat="1" ht="12.75" customHeight="1" thickBo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60"/>
      <c r="P4" s="360"/>
      <c r="Q4" s="360"/>
    </row>
    <row r="5" spans="1:55" s="320" customFormat="1" ht="15" customHeight="1" thickBot="1" x14ac:dyDescent="0.25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61"/>
      <c r="P5" s="361"/>
      <c r="Q5" s="61"/>
      <c r="AV5" s="362"/>
    </row>
    <row r="6" spans="1:55" s="323" customFormat="1" ht="15.75" customHeight="1" thickBot="1" x14ac:dyDescent="0.25">
      <c r="A6" s="557" t="s">
        <v>117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9"/>
      <c r="AV6" s="363"/>
    </row>
    <row r="7" spans="1:55" s="320" customFormat="1" ht="41.25" customHeight="1" thickBot="1" x14ac:dyDescent="0.25">
      <c r="A7" s="560" t="s">
        <v>181</v>
      </c>
      <c r="B7" s="617"/>
      <c r="C7" s="617"/>
      <c r="D7" s="618"/>
      <c r="E7" s="560" t="s">
        <v>182</v>
      </c>
      <c r="F7" s="617"/>
      <c r="G7" s="617"/>
      <c r="H7" s="618"/>
      <c r="I7" s="575" t="s">
        <v>98</v>
      </c>
      <c r="J7" s="560" t="s">
        <v>177</v>
      </c>
      <c r="K7" s="617"/>
      <c r="L7" s="617"/>
      <c r="M7" s="618"/>
      <c r="N7" s="549" t="s">
        <v>7</v>
      </c>
      <c r="O7" s="548" t="s">
        <v>116</v>
      </c>
      <c r="P7" s="587" t="s">
        <v>130</v>
      </c>
      <c r="Q7" s="588"/>
      <c r="R7" s="548" t="s">
        <v>235</v>
      </c>
      <c r="S7" s="602" t="s">
        <v>77</v>
      </c>
      <c r="T7" s="602" t="s">
        <v>78</v>
      </c>
      <c r="U7" s="606" t="s">
        <v>79</v>
      </c>
      <c r="V7" s="581" t="s">
        <v>91</v>
      </c>
      <c r="W7" s="609"/>
      <c r="X7" s="322"/>
      <c r="Y7" s="602" t="s">
        <v>80</v>
      </c>
      <c r="Z7" s="602" t="s">
        <v>81</v>
      </c>
      <c r="AA7" s="606" t="s">
        <v>82</v>
      </c>
      <c r="AB7" s="581" t="s">
        <v>92</v>
      </c>
      <c r="AC7" s="609"/>
      <c r="AD7" s="322"/>
      <c r="AE7" s="581" t="s">
        <v>95</v>
      </c>
      <c r="AF7" s="609"/>
      <c r="AG7" s="322"/>
      <c r="AH7" s="602" t="s">
        <v>83</v>
      </c>
      <c r="AI7" s="602" t="s">
        <v>84</v>
      </c>
      <c r="AJ7" s="606" t="s">
        <v>85</v>
      </c>
      <c r="AK7" s="581" t="s">
        <v>93</v>
      </c>
      <c r="AL7" s="609"/>
      <c r="AM7" s="322"/>
      <c r="AN7" s="602" t="s">
        <v>86</v>
      </c>
      <c r="AO7" s="602" t="s">
        <v>87</v>
      </c>
      <c r="AP7" s="606" t="s">
        <v>88</v>
      </c>
      <c r="AQ7" s="581" t="s">
        <v>94</v>
      </c>
      <c r="AR7" s="609"/>
      <c r="AS7" s="322"/>
      <c r="AT7" s="581" t="s">
        <v>96</v>
      </c>
      <c r="AU7" s="609"/>
      <c r="AV7" s="364"/>
      <c r="AW7" s="581" t="s">
        <v>25</v>
      </c>
      <c r="AX7" s="609"/>
      <c r="AY7" s="322"/>
      <c r="AZ7" s="581" t="s">
        <v>124</v>
      </c>
      <c r="BA7" s="609"/>
    </row>
    <row r="8" spans="1:55" s="320" customFormat="1" ht="33.75" customHeight="1" thickBot="1" x14ac:dyDescent="0.25">
      <c r="A8" s="619"/>
      <c r="B8" s="620"/>
      <c r="C8" s="620"/>
      <c r="D8" s="621"/>
      <c r="E8" s="622"/>
      <c r="F8" s="623"/>
      <c r="G8" s="623"/>
      <c r="H8" s="624"/>
      <c r="I8" s="585"/>
      <c r="J8" s="619"/>
      <c r="K8" s="620"/>
      <c r="L8" s="620"/>
      <c r="M8" s="621"/>
      <c r="N8" s="550"/>
      <c r="O8" s="569" t="s">
        <v>162</v>
      </c>
      <c r="P8" s="569" t="s">
        <v>163</v>
      </c>
      <c r="Q8" s="569" t="s">
        <v>167</v>
      </c>
      <c r="R8" s="569" t="s">
        <v>167</v>
      </c>
      <c r="S8" s="603"/>
      <c r="T8" s="603"/>
      <c r="U8" s="607"/>
      <c r="V8" s="612"/>
      <c r="W8" s="613"/>
      <c r="X8" s="322"/>
      <c r="Y8" s="603"/>
      <c r="Z8" s="603"/>
      <c r="AA8" s="607"/>
      <c r="AB8" s="610"/>
      <c r="AC8" s="611"/>
      <c r="AD8" s="322"/>
      <c r="AE8" s="610"/>
      <c r="AF8" s="611"/>
      <c r="AG8" s="322"/>
      <c r="AH8" s="603"/>
      <c r="AI8" s="603"/>
      <c r="AJ8" s="607"/>
      <c r="AK8" s="610"/>
      <c r="AL8" s="611"/>
      <c r="AM8" s="322"/>
      <c r="AN8" s="603"/>
      <c r="AO8" s="603"/>
      <c r="AP8" s="607"/>
      <c r="AQ8" s="610"/>
      <c r="AR8" s="611"/>
      <c r="AS8" s="322"/>
      <c r="AT8" s="610"/>
      <c r="AU8" s="611"/>
      <c r="AV8" s="431"/>
      <c r="AW8" s="610"/>
      <c r="AX8" s="611"/>
      <c r="AY8" s="322"/>
      <c r="AZ8" s="625"/>
      <c r="BA8" s="611"/>
    </row>
    <row r="9" spans="1:55" s="323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586"/>
      <c r="J9" s="152" t="s">
        <v>8</v>
      </c>
      <c r="K9" s="154" t="s">
        <v>9</v>
      </c>
      <c r="L9" s="154" t="s">
        <v>10</v>
      </c>
      <c r="M9" s="153" t="s">
        <v>11</v>
      </c>
      <c r="N9" s="551"/>
      <c r="O9" s="605"/>
      <c r="P9" s="605"/>
      <c r="Q9" s="605"/>
      <c r="R9" s="605"/>
      <c r="S9" s="604"/>
      <c r="T9" s="604"/>
      <c r="U9" s="608"/>
      <c r="V9" s="553" t="s">
        <v>89</v>
      </c>
      <c r="W9" s="421" t="s">
        <v>109</v>
      </c>
      <c r="X9" s="322"/>
      <c r="Y9" s="604"/>
      <c r="Z9" s="604"/>
      <c r="AA9" s="608"/>
      <c r="AB9" s="55" t="s">
        <v>89</v>
      </c>
      <c r="AC9" s="421" t="s">
        <v>109</v>
      </c>
      <c r="AD9" s="322"/>
      <c r="AE9" s="55" t="s">
        <v>89</v>
      </c>
      <c r="AF9" s="421" t="s">
        <v>109</v>
      </c>
      <c r="AG9" s="322"/>
      <c r="AH9" s="603"/>
      <c r="AI9" s="603"/>
      <c r="AJ9" s="607"/>
      <c r="AK9" s="55" t="s">
        <v>89</v>
      </c>
      <c r="AL9" s="421" t="s">
        <v>109</v>
      </c>
      <c r="AM9" s="322"/>
      <c r="AN9" s="604"/>
      <c r="AO9" s="604"/>
      <c r="AP9" s="607"/>
      <c r="AQ9" s="55" t="s">
        <v>89</v>
      </c>
      <c r="AR9" s="421" t="s">
        <v>109</v>
      </c>
      <c r="AS9" s="322"/>
      <c r="AT9" s="55" t="s">
        <v>89</v>
      </c>
      <c r="AU9" s="421" t="s">
        <v>109</v>
      </c>
      <c r="AV9" s="434"/>
      <c r="AW9" s="55" t="s">
        <v>89</v>
      </c>
      <c r="AX9" s="421" t="s">
        <v>109</v>
      </c>
      <c r="AY9" s="322"/>
      <c r="AZ9" s="552" t="s">
        <v>89</v>
      </c>
      <c r="BA9" s="421" t="s">
        <v>109</v>
      </c>
    </row>
    <row r="10" spans="1:55" s="9" customFormat="1" ht="29.1" customHeight="1" thickBot="1" x14ac:dyDescent="0.25">
      <c r="A10" s="32">
        <v>38</v>
      </c>
      <c r="B10" s="33"/>
      <c r="C10" s="33"/>
      <c r="D10" s="34"/>
      <c r="E10" s="35"/>
      <c r="F10" s="33"/>
      <c r="G10" s="36"/>
      <c r="H10" s="37"/>
      <c r="I10" s="38"/>
      <c r="J10" s="35"/>
      <c r="K10" s="33"/>
      <c r="L10" s="33"/>
      <c r="M10" s="34"/>
      <c r="N10" s="554" t="s">
        <v>12</v>
      </c>
      <c r="O10" s="362" t="e">
        <v>#REF!</v>
      </c>
      <c r="P10" s="362" t="e">
        <v>#REF!</v>
      </c>
      <c r="Q10" s="42" t="e">
        <v>#REF!</v>
      </c>
      <c r="R10" s="362">
        <f>R11</f>
        <v>10181000</v>
      </c>
      <c r="S10" s="362">
        <f t="shared" ref="S10:U10" si="0">S11</f>
        <v>0</v>
      </c>
      <c r="T10" s="362">
        <f t="shared" si="0"/>
        <v>20000</v>
      </c>
      <c r="U10" s="362">
        <f t="shared" si="0"/>
        <v>809000</v>
      </c>
      <c r="V10" s="42">
        <v>4864000</v>
      </c>
      <c r="W10" s="424">
        <v>15.942313995411341</v>
      </c>
      <c r="X10" s="322"/>
      <c r="Y10" s="362">
        <f>Y11</f>
        <v>1013000</v>
      </c>
      <c r="Z10" s="362">
        <f t="shared" ref="Z10:AB10" si="1">Z11</f>
        <v>1003000</v>
      </c>
      <c r="AA10" s="362">
        <f t="shared" si="1"/>
        <v>1003000</v>
      </c>
      <c r="AB10" s="362">
        <f t="shared" si="1"/>
        <v>7729000</v>
      </c>
      <c r="AC10" s="424">
        <v>25.332677810553918</v>
      </c>
      <c r="AD10" s="322"/>
      <c r="AE10" s="42">
        <f>AE11</f>
        <v>3848000</v>
      </c>
      <c r="AF10" s="424">
        <v>41.274991805965257</v>
      </c>
      <c r="AG10" s="322"/>
      <c r="AH10" s="362">
        <f>AH11</f>
        <v>1233000</v>
      </c>
      <c r="AI10" s="362">
        <f t="shared" ref="AI10:AK10" si="2">AI11</f>
        <v>1228000</v>
      </c>
      <c r="AJ10" s="362">
        <f t="shared" si="2"/>
        <v>1300000</v>
      </c>
      <c r="AK10" s="362">
        <f t="shared" si="2"/>
        <v>3761000</v>
      </c>
      <c r="AL10" s="424">
        <v>32.648312028843002</v>
      </c>
      <c r="AM10" s="322"/>
      <c r="AN10" s="362">
        <f>AN11</f>
        <v>833000</v>
      </c>
      <c r="AO10" s="362">
        <f t="shared" ref="AO10:AQ10" si="3">AO11</f>
        <v>833000</v>
      </c>
      <c r="AP10" s="362">
        <f t="shared" si="3"/>
        <v>906000</v>
      </c>
      <c r="AQ10" s="362">
        <f t="shared" si="3"/>
        <v>2572000</v>
      </c>
      <c r="AR10" s="424">
        <v>26.076696165191741</v>
      </c>
      <c r="AS10" s="322"/>
      <c r="AT10" s="362">
        <v>17917000</v>
      </c>
      <c r="AU10" s="362">
        <v>58.725008194034743</v>
      </c>
      <c r="AV10" s="428"/>
      <c r="AW10" s="42">
        <v>30510000</v>
      </c>
      <c r="AX10" s="424">
        <v>100</v>
      </c>
      <c r="AY10" s="322"/>
      <c r="AZ10" s="42">
        <v>0</v>
      </c>
      <c r="BA10" s="424">
        <v>100</v>
      </c>
      <c r="BB10" s="42">
        <f>BB11</f>
        <v>10181000</v>
      </c>
      <c r="BC10" s="424"/>
    </row>
    <row r="11" spans="1:55" s="9" customFormat="1" ht="29.1" customHeight="1" thickBot="1" x14ac:dyDescent="0.25">
      <c r="A11" s="12"/>
      <c r="B11" s="2">
        <v>10</v>
      </c>
      <c r="C11" s="3"/>
      <c r="D11" s="8"/>
      <c r="E11" s="7"/>
      <c r="F11" s="3"/>
      <c r="G11" s="4"/>
      <c r="H11" s="5"/>
      <c r="I11" s="6"/>
      <c r="J11" s="7"/>
      <c r="K11" s="3"/>
      <c r="L11" s="3"/>
      <c r="M11" s="8"/>
      <c r="N11" s="528" t="s">
        <v>13</v>
      </c>
      <c r="O11" s="363" t="e">
        <v>#REF!</v>
      </c>
      <c r="P11" s="363" t="e">
        <v>#REF!</v>
      </c>
      <c r="Q11" s="49" t="e">
        <v>#REF!</v>
      </c>
      <c r="R11" s="546">
        <f>R12</f>
        <v>10181000</v>
      </c>
      <c r="S11" s="546">
        <f t="shared" ref="S11:U11" si="4">S12</f>
        <v>0</v>
      </c>
      <c r="T11" s="546">
        <f t="shared" si="4"/>
        <v>20000</v>
      </c>
      <c r="U11" s="546">
        <f t="shared" si="4"/>
        <v>809000</v>
      </c>
      <c r="V11" s="49">
        <v>4864000</v>
      </c>
      <c r="W11" s="424">
        <v>15.942313995411341</v>
      </c>
      <c r="X11" s="322"/>
      <c r="Y11" s="363">
        <f>Y12</f>
        <v>1013000</v>
      </c>
      <c r="Z11" s="363">
        <f t="shared" ref="Z11:AB11" si="5">Z12</f>
        <v>1003000</v>
      </c>
      <c r="AA11" s="363">
        <f t="shared" si="5"/>
        <v>1003000</v>
      </c>
      <c r="AB11" s="363">
        <f t="shared" si="5"/>
        <v>7729000</v>
      </c>
      <c r="AC11" s="427">
        <v>25.332677810553918</v>
      </c>
      <c r="AD11" s="322"/>
      <c r="AE11" s="49">
        <f>AE12</f>
        <v>3848000</v>
      </c>
      <c r="AF11" s="427">
        <v>41.274991805965257</v>
      </c>
      <c r="AG11" s="322"/>
      <c r="AH11" s="363">
        <f>AH12</f>
        <v>1233000</v>
      </c>
      <c r="AI11" s="363">
        <f t="shared" ref="AI11:AK11" si="6">AI12</f>
        <v>1228000</v>
      </c>
      <c r="AJ11" s="363">
        <f t="shared" si="6"/>
        <v>1300000</v>
      </c>
      <c r="AK11" s="363">
        <f t="shared" si="6"/>
        <v>3761000</v>
      </c>
      <c r="AL11" s="427">
        <v>32.648312028843002</v>
      </c>
      <c r="AM11" s="322"/>
      <c r="AN11" s="363">
        <f>AN12</f>
        <v>833000</v>
      </c>
      <c r="AO11" s="363">
        <f t="shared" ref="AO11:AQ11" si="7">AO12</f>
        <v>833000</v>
      </c>
      <c r="AP11" s="363">
        <f t="shared" si="7"/>
        <v>906000</v>
      </c>
      <c r="AQ11" s="363">
        <f t="shared" si="7"/>
        <v>2572000</v>
      </c>
      <c r="AR11" s="427">
        <v>26.076696165191741</v>
      </c>
      <c r="AS11" s="322"/>
      <c r="AT11" s="363">
        <v>17917000</v>
      </c>
      <c r="AU11" s="363">
        <v>58.725008194034743</v>
      </c>
      <c r="AV11" s="428"/>
      <c r="AW11" s="49">
        <v>30510000</v>
      </c>
      <c r="AX11" s="427">
        <v>100</v>
      </c>
      <c r="AY11" s="322"/>
      <c r="AZ11" s="49">
        <v>0</v>
      </c>
      <c r="BA11" s="427">
        <v>100</v>
      </c>
      <c r="BB11" s="49">
        <f>BB12</f>
        <v>10181000</v>
      </c>
      <c r="BC11" s="427"/>
    </row>
    <row r="12" spans="1:55" s="9" customFormat="1" ht="29.1" customHeight="1" thickBot="1" x14ac:dyDescent="0.25">
      <c r="A12" s="12"/>
      <c r="B12" s="3"/>
      <c r="C12" s="13" t="s">
        <v>73</v>
      </c>
      <c r="D12" s="8"/>
      <c r="E12" s="7"/>
      <c r="F12" s="3"/>
      <c r="G12" s="4"/>
      <c r="H12" s="5"/>
      <c r="I12" s="6"/>
      <c r="J12" s="7"/>
      <c r="K12" s="3"/>
      <c r="L12" s="3"/>
      <c r="M12" s="8"/>
      <c r="N12" s="31" t="s">
        <v>132</v>
      </c>
      <c r="O12" s="364" t="e">
        <v>#REF!</v>
      </c>
      <c r="P12" s="364" t="e">
        <v>#REF!</v>
      </c>
      <c r="Q12" s="44" t="e">
        <v>#REF!</v>
      </c>
      <c r="R12" s="364">
        <f>R13</f>
        <v>10181000</v>
      </c>
      <c r="S12" s="364">
        <f t="shared" ref="S12:U12" si="8">S13</f>
        <v>0</v>
      </c>
      <c r="T12" s="364">
        <f t="shared" si="8"/>
        <v>20000</v>
      </c>
      <c r="U12" s="364">
        <f t="shared" si="8"/>
        <v>809000</v>
      </c>
      <c r="V12" s="44">
        <v>4864000</v>
      </c>
      <c r="W12" s="424">
        <v>15.942313995411341</v>
      </c>
      <c r="X12" s="322"/>
      <c r="Y12" s="364">
        <f>Y13</f>
        <v>1013000</v>
      </c>
      <c r="Z12" s="364">
        <f t="shared" ref="Z12:AA12" si="9">Z13</f>
        <v>1003000</v>
      </c>
      <c r="AA12" s="364">
        <f t="shared" si="9"/>
        <v>1003000</v>
      </c>
      <c r="AB12" s="429">
        <v>7729000</v>
      </c>
      <c r="AC12" s="430">
        <v>25.332677810553918</v>
      </c>
      <c r="AD12" s="322"/>
      <c r="AE12" s="44">
        <f>AE13</f>
        <v>3848000</v>
      </c>
      <c r="AF12" s="430">
        <v>41.274991805965257</v>
      </c>
      <c r="AG12" s="322"/>
      <c r="AH12" s="364">
        <f>AH13</f>
        <v>1233000</v>
      </c>
      <c r="AI12" s="364">
        <f t="shared" ref="AI12:AJ12" si="10">AI13</f>
        <v>1228000</v>
      </c>
      <c r="AJ12" s="364">
        <f t="shared" si="10"/>
        <v>1300000</v>
      </c>
      <c r="AK12" s="364">
        <f>AK13</f>
        <v>3761000</v>
      </c>
      <c r="AL12" s="430">
        <v>32.648312028843002</v>
      </c>
      <c r="AM12" s="322"/>
      <c r="AN12" s="364">
        <f>AN13</f>
        <v>833000</v>
      </c>
      <c r="AO12" s="364">
        <f t="shared" ref="AO12:AQ12" si="11">AO13</f>
        <v>833000</v>
      </c>
      <c r="AP12" s="364">
        <f t="shared" si="11"/>
        <v>906000</v>
      </c>
      <c r="AQ12" s="364">
        <f t="shared" si="11"/>
        <v>2572000</v>
      </c>
      <c r="AR12" s="430">
        <v>26.076696165191741</v>
      </c>
      <c r="AS12" s="322"/>
      <c r="AT12" s="364">
        <v>17917000</v>
      </c>
      <c r="AU12" s="364">
        <v>58.725008194034743</v>
      </c>
      <c r="AV12" s="428"/>
      <c r="AW12" s="44">
        <v>30510000</v>
      </c>
      <c r="AX12" s="430">
        <v>100</v>
      </c>
      <c r="AY12" s="322"/>
      <c r="AZ12" s="44">
        <v>0</v>
      </c>
      <c r="BA12" s="430">
        <v>100</v>
      </c>
      <c r="BB12" s="44">
        <f>BB13</f>
        <v>10181000</v>
      </c>
      <c r="BC12" s="430"/>
    </row>
    <row r="13" spans="1:55" s="9" customFormat="1" ht="29.1" customHeight="1" thickBot="1" x14ac:dyDescent="0.25">
      <c r="A13" s="12"/>
      <c r="B13" s="3"/>
      <c r="C13" s="3"/>
      <c r="D13" s="14" t="s">
        <v>70</v>
      </c>
      <c r="E13" s="7"/>
      <c r="F13" s="3"/>
      <c r="G13" s="4"/>
      <c r="H13" s="5"/>
      <c r="I13" s="6"/>
      <c r="J13" s="7"/>
      <c r="K13" s="3"/>
      <c r="L13" s="3"/>
      <c r="M13" s="8"/>
      <c r="N13" s="41" t="s">
        <v>135</v>
      </c>
      <c r="O13" s="324" t="e">
        <v>#REF!</v>
      </c>
      <c r="P13" s="324" t="e">
        <v>#REF!</v>
      </c>
      <c r="Q13" s="45" t="e">
        <v>#REF!</v>
      </c>
      <c r="R13" s="324">
        <v>10181000</v>
      </c>
      <c r="S13" s="324">
        <v>0</v>
      </c>
      <c r="T13" s="324">
        <v>20000</v>
      </c>
      <c r="U13" s="324">
        <v>809000</v>
      </c>
      <c r="V13" s="45">
        <v>829000</v>
      </c>
      <c r="W13" s="424">
        <v>8.1426186032806207</v>
      </c>
      <c r="X13" s="322"/>
      <c r="Y13" s="324">
        <v>1013000</v>
      </c>
      <c r="Z13" s="431">
        <v>1003000</v>
      </c>
      <c r="AA13" s="431">
        <v>1003000</v>
      </c>
      <c r="AB13" s="431">
        <v>3019000</v>
      </c>
      <c r="AC13" s="433">
        <v>29.65327570965524</v>
      </c>
      <c r="AD13" s="322"/>
      <c r="AE13" s="45">
        <v>3848000</v>
      </c>
      <c r="AF13" s="433">
        <v>37.795894312935864</v>
      </c>
      <c r="AG13" s="322"/>
      <c r="AH13" s="324">
        <v>1233000</v>
      </c>
      <c r="AI13" s="431">
        <v>1228000</v>
      </c>
      <c r="AJ13" s="431">
        <v>1300000</v>
      </c>
      <c r="AK13" s="431">
        <v>3761000</v>
      </c>
      <c r="AL13" s="433">
        <v>36.941361359394953</v>
      </c>
      <c r="AM13" s="322"/>
      <c r="AN13" s="324">
        <v>833000</v>
      </c>
      <c r="AO13" s="431">
        <v>833000</v>
      </c>
      <c r="AP13" s="431">
        <v>906000</v>
      </c>
      <c r="AQ13" s="431">
        <v>2572000</v>
      </c>
      <c r="AR13" s="433">
        <v>25.262744327669189</v>
      </c>
      <c r="AS13" s="322"/>
      <c r="AT13" s="324">
        <v>6333000</v>
      </c>
      <c r="AU13" s="324">
        <v>62.204105687064136</v>
      </c>
      <c r="AV13" s="437"/>
      <c r="AW13" s="45">
        <v>10181000</v>
      </c>
      <c r="AX13" s="433">
        <v>100</v>
      </c>
      <c r="AY13" s="322"/>
      <c r="AZ13" s="45">
        <v>0</v>
      </c>
      <c r="BA13" s="433">
        <v>100</v>
      </c>
      <c r="BB13" s="45">
        <v>10181000</v>
      </c>
      <c r="BC13" s="433"/>
    </row>
    <row r="14" spans="1:55" s="9" customFormat="1" ht="29.1" customHeight="1" thickBot="1" x14ac:dyDescent="0.25">
      <c r="A14" s="12"/>
      <c r="B14" s="3"/>
      <c r="C14" s="3"/>
      <c r="D14" s="8"/>
      <c r="E14" s="25" t="s">
        <v>73</v>
      </c>
      <c r="F14" s="3"/>
      <c r="G14" s="4"/>
      <c r="H14" s="5"/>
      <c r="I14" s="6"/>
      <c r="J14" s="7"/>
      <c r="K14" s="3"/>
      <c r="L14" s="3"/>
      <c r="M14" s="26"/>
      <c r="N14" s="528" t="s">
        <v>14</v>
      </c>
      <c r="O14" s="326" t="e">
        <v>#REF!</v>
      </c>
      <c r="P14" s="326" t="e">
        <v>#REF!</v>
      </c>
      <c r="Q14" s="43" t="e">
        <v>#REF!</v>
      </c>
      <c r="R14" s="326">
        <v>10181000</v>
      </c>
      <c r="S14" s="326">
        <v>0</v>
      </c>
      <c r="T14" s="434">
        <v>20000</v>
      </c>
      <c r="U14" s="434">
        <v>809000</v>
      </c>
      <c r="V14" s="434">
        <v>829000</v>
      </c>
      <c r="W14" s="424">
        <v>8.1426186032806207</v>
      </c>
      <c r="X14" s="322"/>
      <c r="Y14" s="326">
        <v>1013000</v>
      </c>
      <c r="Z14" s="434">
        <v>1003000</v>
      </c>
      <c r="AA14" s="434">
        <v>1003000</v>
      </c>
      <c r="AB14" s="435">
        <v>3019000</v>
      </c>
      <c r="AC14" s="436">
        <v>29.65327570965524</v>
      </c>
      <c r="AD14" s="322"/>
      <c r="AE14" s="434">
        <v>3848000</v>
      </c>
      <c r="AF14" s="436">
        <v>37.795894312935864</v>
      </c>
      <c r="AG14" s="322"/>
      <c r="AH14" s="326">
        <v>1233000</v>
      </c>
      <c r="AI14" s="434">
        <v>1228000</v>
      </c>
      <c r="AJ14" s="434">
        <v>1300000</v>
      </c>
      <c r="AK14" s="435">
        <v>3761000</v>
      </c>
      <c r="AL14" s="436">
        <v>36.941361359394953</v>
      </c>
      <c r="AM14" s="322"/>
      <c r="AN14" s="326">
        <v>833000</v>
      </c>
      <c r="AO14" s="434">
        <v>833000</v>
      </c>
      <c r="AP14" s="434">
        <v>906000</v>
      </c>
      <c r="AQ14" s="442">
        <v>2572000</v>
      </c>
      <c r="AR14" s="436">
        <v>25.262744327669189</v>
      </c>
      <c r="AS14" s="322"/>
      <c r="AT14" s="434">
        <v>6333000</v>
      </c>
      <c r="AU14" s="434">
        <v>62.204105687064136</v>
      </c>
      <c r="AV14" s="364"/>
      <c r="AW14" s="434">
        <v>10181000</v>
      </c>
      <c r="AX14" s="436">
        <v>100</v>
      </c>
      <c r="AY14" s="322"/>
      <c r="AZ14" s="434">
        <v>0</v>
      </c>
      <c r="BA14" s="436">
        <v>100</v>
      </c>
      <c r="BB14" s="434">
        <v>10181000</v>
      </c>
      <c r="BC14" s="436"/>
    </row>
    <row r="15" spans="1:55" s="320" customFormat="1" ht="29.1" customHeight="1" thickBot="1" x14ac:dyDescent="0.25">
      <c r="A15" s="15"/>
      <c r="B15" s="10"/>
      <c r="C15" s="10"/>
      <c r="D15" s="11"/>
      <c r="E15" s="16"/>
      <c r="F15" s="3">
        <v>4</v>
      </c>
      <c r="G15" s="4"/>
      <c r="H15" s="5"/>
      <c r="I15" s="6"/>
      <c r="J15" s="7"/>
      <c r="K15" s="3"/>
      <c r="L15" s="3"/>
      <c r="M15" s="26"/>
      <c r="N15" s="31" t="s">
        <v>0</v>
      </c>
      <c r="O15" s="364" t="e">
        <v>#REF!</v>
      </c>
      <c r="P15" s="364" t="e">
        <v>#REF!</v>
      </c>
      <c r="Q15" s="44" t="e">
        <v>#REF!</v>
      </c>
      <c r="R15" s="364">
        <v>10181000</v>
      </c>
      <c r="S15" s="364">
        <v>0</v>
      </c>
      <c r="T15" s="428">
        <v>20000</v>
      </c>
      <c r="U15" s="428">
        <v>809000</v>
      </c>
      <c r="V15" s="428">
        <v>829000</v>
      </c>
      <c r="W15" s="424">
        <v>8.1426186032806207</v>
      </c>
      <c r="X15" s="322"/>
      <c r="Y15" s="364">
        <v>1013000</v>
      </c>
      <c r="Z15" s="428">
        <v>1003000</v>
      </c>
      <c r="AA15" s="428">
        <v>1003000</v>
      </c>
      <c r="AB15" s="429">
        <v>3019000</v>
      </c>
      <c r="AC15" s="430">
        <v>29.65327570965524</v>
      </c>
      <c r="AD15" s="322"/>
      <c r="AE15" s="428">
        <v>3848000</v>
      </c>
      <c r="AF15" s="430">
        <v>37.795894312935864</v>
      </c>
      <c r="AG15" s="322"/>
      <c r="AH15" s="364">
        <v>1233000</v>
      </c>
      <c r="AI15" s="428">
        <v>1228000</v>
      </c>
      <c r="AJ15" s="428">
        <v>1300000</v>
      </c>
      <c r="AK15" s="429">
        <v>3761000</v>
      </c>
      <c r="AL15" s="430">
        <v>36.941361359394953</v>
      </c>
      <c r="AM15" s="322"/>
      <c r="AN15" s="364">
        <v>833000</v>
      </c>
      <c r="AO15" s="428">
        <v>833000</v>
      </c>
      <c r="AP15" s="428">
        <v>906000</v>
      </c>
      <c r="AQ15" s="444">
        <v>2572000</v>
      </c>
      <c r="AR15" s="430">
        <v>25.262744327669189</v>
      </c>
      <c r="AS15" s="322"/>
      <c r="AT15" s="428">
        <v>6333000</v>
      </c>
      <c r="AU15" s="428">
        <v>62.204105687064136</v>
      </c>
      <c r="AV15" s="368"/>
      <c r="AW15" s="428">
        <v>10181000</v>
      </c>
      <c r="AX15" s="430">
        <v>100</v>
      </c>
      <c r="AY15" s="322"/>
      <c r="AZ15" s="428">
        <v>0</v>
      </c>
      <c r="BA15" s="430">
        <v>100</v>
      </c>
      <c r="BB15" s="428">
        <v>10181000</v>
      </c>
      <c r="BC15" s="430"/>
    </row>
    <row r="16" spans="1:55" s="320" customFormat="1" ht="29.1" customHeight="1" thickBot="1" x14ac:dyDescent="0.25">
      <c r="A16" s="15"/>
      <c r="B16" s="10"/>
      <c r="C16" s="10"/>
      <c r="D16" s="11"/>
      <c r="E16" s="16"/>
      <c r="F16" s="3"/>
      <c r="G16" s="4">
        <v>1</v>
      </c>
      <c r="H16" s="5"/>
      <c r="I16" s="6"/>
      <c r="J16" s="7"/>
      <c r="K16" s="3"/>
      <c r="L16" s="3"/>
      <c r="M16" s="26"/>
      <c r="N16" s="31" t="s">
        <v>112</v>
      </c>
      <c r="O16" s="364" t="e">
        <v>#REF!</v>
      </c>
      <c r="P16" s="364" t="e">
        <v>#REF!</v>
      </c>
      <c r="Q16" s="44" t="e">
        <v>#REF!</v>
      </c>
      <c r="R16" s="364">
        <v>10181000</v>
      </c>
      <c r="S16" s="364">
        <v>0</v>
      </c>
      <c r="T16" s="428">
        <v>20000</v>
      </c>
      <c r="U16" s="428">
        <v>809000</v>
      </c>
      <c r="V16" s="428">
        <v>829000</v>
      </c>
      <c r="W16" s="424">
        <v>8.1426186032806207</v>
      </c>
      <c r="X16" s="322"/>
      <c r="Y16" s="364">
        <v>1013000</v>
      </c>
      <c r="Z16" s="428">
        <v>1003000</v>
      </c>
      <c r="AA16" s="428">
        <v>1003000</v>
      </c>
      <c r="AB16" s="429">
        <v>3019000</v>
      </c>
      <c r="AC16" s="430">
        <v>29.65327570965524</v>
      </c>
      <c r="AD16" s="322"/>
      <c r="AE16" s="428">
        <v>3848000</v>
      </c>
      <c r="AF16" s="430">
        <v>37.795894312935864</v>
      </c>
      <c r="AG16" s="322"/>
      <c r="AH16" s="364">
        <v>1233000</v>
      </c>
      <c r="AI16" s="428">
        <v>1228000</v>
      </c>
      <c r="AJ16" s="428">
        <v>1300000</v>
      </c>
      <c r="AK16" s="429">
        <v>3761000</v>
      </c>
      <c r="AL16" s="430">
        <v>36.941361359394953</v>
      </c>
      <c r="AM16" s="322"/>
      <c r="AN16" s="364">
        <v>833000</v>
      </c>
      <c r="AO16" s="428">
        <v>833000</v>
      </c>
      <c r="AP16" s="428">
        <v>906000</v>
      </c>
      <c r="AQ16" s="444">
        <v>2572000</v>
      </c>
      <c r="AR16" s="430">
        <v>25.262744327669189</v>
      </c>
      <c r="AS16" s="322"/>
      <c r="AT16" s="428">
        <v>6333000</v>
      </c>
      <c r="AU16" s="428">
        <v>62.204105687064136</v>
      </c>
      <c r="AV16" s="380"/>
      <c r="AW16" s="428">
        <v>10181000</v>
      </c>
      <c r="AX16" s="430">
        <v>100</v>
      </c>
      <c r="AY16" s="322"/>
      <c r="AZ16" s="428">
        <v>0</v>
      </c>
      <c r="BA16" s="430">
        <v>100</v>
      </c>
      <c r="BB16" s="428">
        <v>10181000</v>
      </c>
      <c r="BC16" s="430"/>
    </row>
    <row r="17" spans="1:55" s="320" customFormat="1" ht="29.1" customHeight="1" thickBot="1" x14ac:dyDescent="0.25">
      <c r="A17" s="15"/>
      <c r="B17" s="10"/>
      <c r="C17" s="10"/>
      <c r="D17" s="11"/>
      <c r="E17" s="16"/>
      <c r="F17" s="3"/>
      <c r="G17" s="4"/>
      <c r="H17" s="93" t="s">
        <v>97</v>
      </c>
      <c r="I17" s="6"/>
      <c r="J17" s="7"/>
      <c r="K17" s="3"/>
      <c r="L17" s="3"/>
      <c r="M17" s="26"/>
      <c r="N17" s="31" t="s">
        <v>112</v>
      </c>
      <c r="O17" s="364" t="e">
        <v>#REF!</v>
      </c>
      <c r="P17" s="364" t="e">
        <v>#REF!</v>
      </c>
      <c r="Q17" s="44" t="e">
        <v>#REF!</v>
      </c>
      <c r="R17" s="364">
        <v>10181000</v>
      </c>
      <c r="S17" s="364">
        <v>0</v>
      </c>
      <c r="T17" s="428">
        <v>20000</v>
      </c>
      <c r="U17" s="428">
        <v>809000</v>
      </c>
      <c r="V17" s="428">
        <v>829000</v>
      </c>
      <c r="W17" s="424">
        <v>8.1426186032806207</v>
      </c>
      <c r="X17" s="322"/>
      <c r="Y17" s="364">
        <v>1013000</v>
      </c>
      <c r="Z17" s="428">
        <v>1003000</v>
      </c>
      <c r="AA17" s="428">
        <v>1003000</v>
      </c>
      <c r="AB17" s="429">
        <v>3019000</v>
      </c>
      <c r="AC17" s="430">
        <v>29.65327570965524</v>
      </c>
      <c r="AD17" s="322"/>
      <c r="AE17" s="428">
        <v>3848000</v>
      </c>
      <c r="AF17" s="430">
        <v>37.795894312935864</v>
      </c>
      <c r="AG17" s="322"/>
      <c r="AH17" s="364">
        <v>1233000</v>
      </c>
      <c r="AI17" s="428">
        <v>1228000</v>
      </c>
      <c r="AJ17" s="428">
        <v>1300000</v>
      </c>
      <c r="AK17" s="429">
        <v>3761000</v>
      </c>
      <c r="AL17" s="430">
        <v>36.941361359394953</v>
      </c>
      <c r="AM17" s="322"/>
      <c r="AN17" s="364">
        <v>833000</v>
      </c>
      <c r="AO17" s="428">
        <v>833000</v>
      </c>
      <c r="AP17" s="428">
        <v>906000</v>
      </c>
      <c r="AQ17" s="444">
        <v>2572000</v>
      </c>
      <c r="AR17" s="430">
        <v>25.262744327669189</v>
      </c>
      <c r="AS17" s="322"/>
      <c r="AT17" s="428">
        <v>6333000</v>
      </c>
      <c r="AU17" s="428">
        <v>62.204105687064136</v>
      </c>
      <c r="AV17" s="444"/>
      <c r="AW17" s="428">
        <v>10181000</v>
      </c>
      <c r="AX17" s="430">
        <v>100</v>
      </c>
      <c r="AY17" s="322"/>
      <c r="AZ17" s="428">
        <v>0</v>
      </c>
      <c r="BA17" s="430">
        <v>100</v>
      </c>
      <c r="BB17" s="428">
        <v>10181000</v>
      </c>
      <c r="BC17" s="430"/>
    </row>
    <row r="18" spans="1:55" s="9" customFormat="1" ht="29.1" customHeight="1" thickBot="1" x14ac:dyDescent="0.25">
      <c r="A18" s="12"/>
      <c r="B18" s="3"/>
      <c r="C18" s="3"/>
      <c r="D18" s="8"/>
      <c r="E18" s="7"/>
      <c r="F18" s="3"/>
      <c r="G18" s="4"/>
      <c r="H18" s="5"/>
      <c r="I18" s="23">
        <v>2</v>
      </c>
      <c r="J18" s="7"/>
      <c r="K18" s="3"/>
      <c r="L18" s="3"/>
      <c r="M18" s="8"/>
      <c r="N18" s="30" t="s">
        <v>126</v>
      </c>
      <c r="O18" s="297" t="e">
        <v>#REF!</v>
      </c>
      <c r="P18" s="297" t="e">
        <v>#REF!</v>
      </c>
      <c r="Q18" s="46" t="e">
        <v>#REF!</v>
      </c>
      <c r="R18" s="297">
        <v>10181000</v>
      </c>
      <c r="S18" s="297">
        <v>0</v>
      </c>
      <c r="T18" s="437">
        <v>20000</v>
      </c>
      <c r="U18" s="437">
        <v>809000</v>
      </c>
      <c r="V18" s="437">
        <v>829000</v>
      </c>
      <c r="W18" s="424">
        <v>8.1426186032806207</v>
      </c>
      <c r="X18" s="322"/>
      <c r="Y18" s="297">
        <v>1013000</v>
      </c>
      <c r="Z18" s="437">
        <v>1003000</v>
      </c>
      <c r="AA18" s="437">
        <v>1003000</v>
      </c>
      <c r="AB18" s="438">
        <v>3019000</v>
      </c>
      <c r="AC18" s="439">
        <v>29.65327570965524</v>
      </c>
      <c r="AD18" s="322"/>
      <c r="AE18" s="437">
        <v>3848000</v>
      </c>
      <c r="AF18" s="439">
        <v>37.795894312935864</v>
      </c>
      <c r="AG18" s="322"/>
      <c r="AH18" s="297">
        <v>1233000</v>
      </c>
      <c r="AI18" s="437">
        <v>1228000</v>
      </c>
      <c r="AJ18" s="437">
        <v>1300000</v>
      </c>
      <c r="AK18" s="438">
        <v>3761000</v>
      </c>
      <c r="AL18" s="439">
        <v>36.941361359394953</v>
      </c>
      <c r="AM18" s="322"/>
      <c r="AN18" s="297">
        <v>833000</v>
      </c>
      <c r="AO18" s="437">
        <v>833000</v>
      </c>
      <c r="AP18" s="437">
        <v>906000</v>
      </c>
      <c r="AQ18" s="434">
        <v>2572000</v>
      </c>
      <c r="AR18" s="439">
        <v>25.262744327669189</v>
      </c>
      <c r="AS18" s="322"/>
      <c r="AT18" s="437">
        <v>6333000</v>
      </c>
      <c r="AU18" s="437">
        <v>62.204105687064136</v>
      </c>
      <c r="AV18" s="444"/>
      <c r="AW18" s="437">
        <v>10181000</v>
      </c>
      <c r="AX18" s="439">
        <v>100</v>
      </c>
      <c r="AY18" s="322"/>
      <c r="AZ18" s="437">
        <v>0</v>
      </c>
      <c r="BA18" s="439">
        <v>100</v>
      </c>
      <c r="BB18" s="437">
        <v>10181000</v>
      </c>
      <c r="BC18" s="439"/>
    </row>
    <row r="19" spans="1:55" s="320" customFormat="1" ht="29.1" customHeight="1" thickBot="1" x14ac:dyDescent="0.25">
      <c r="A19" s="15"/>
      <c r="B19" s="10"/>
      <c r="C19" s="10"/>
      <c r="D19" s="11"/>
      <c r="E19" s="16"/>
      <c r="F19" s="10"/>
      <c r="G19" s="18"/>
      <c r="H19" s="19"/>
      <c r="I19" s="20"/>
      <c r="J19" s="24" t="s">
        <v>76</v>
      </c>
      <c r="K19" s="10"/>
      <c r="L19" s="10"/>
      <c r="M19" s="11"/>
      <c r="N19" s="31" t="s">
        <v>20</v>
      </c>
      <c r="O19" s="364" t="e">
        <v>#REF!</v>
      </c>
      <c r="P19" s="364" t="e">
        <v>#REF!</v>
      </c>
      <c r="Q19" s="44" t="e">
        <v>#REF!</v>
      </c>
      <c r="R19" s="364">
        <v>10181000</v>
      </c>
      <c r="S19" s="364">
        <v>0</v>
      </c>
      <c r="T19" s="364">
        <v>20000</v>
      </c>
      <c r="U19" s="364">
        <v>809000</v>
      </c>
      <c r="V19" s="44">
        <v>829000</v>
      </c>
      <c r="W19" s="424">
        <v>8.1426186032806207</v>
      </c>
      <c r="X19" s="322"/>
      <c r="Y19" s="364">
        <v>1013000</v>
      </c>
      <c r="Z19" s="428">
        <v>1003000</v>
      </c>
      <c r="AA19" s="428">
        <v>1003000</v>
      </c>
      <c r="AB19" s="429">
        <v>3019000</v>
      </c>
      <c r="AC19" s="430">
        <v>29.65327570965524</v>
      </c>
      <c r="AD19" s="322"/>
      <c r="AE19" s="44">
        <v>3848000</v>
      </c>
      <c r="AF19" s="430">
        <v>37.795894312935864</v>
      </c>
      <c r="AG19" s="322"/>
      <c r="AH19" s="364">
        <v>1233000</v>
      </c>
      <c r="AI19" s="428">
        <v>1228000</v>
      </c>
      <c r="AJ19" s="428">
        <v>1300000</v>
      </c>
      <c r="AK19" s="429">
        <v>3761000</v>
      </c>
      <c r="AL19" s="430">
        <v>36.941361359394953</v>
      </c>
      <c r="AM19" s="322"/>
      <c r="AN19" s="364">
        <v>833000</v>
      </c>
      <c r="AO19" s="428">
        <v>833000</v>
      </c>
      <c r="AP19" s="428">
        <v>906000</v>
      </c>
      <c r="AQ19" s="428">
        <v>2572000</v>
      </c>
      <c r="AR19" s="430">
        <v>25.262744327669189</v>
      </c>
      <c r="AS19" s="322"/>
      <c r="AT19" s="364">
        <v>6333000</v>
      </c>
      <c r="AU19" s="364">
        <v>62.204105687064136</v>
      </c>
      <c r="AV19" s="380"/>
      <c r="AW19" s="44">
        <v>10181000</v>
      </c>
      <c r="AX19" s="430">
        <v>100</v>
      </c>
      <c r="AY19" s="322"/>
      <c r="AZ19" s="44">
        <v>0</v>
      </c>
      <c r="BA19" s="430">
        <v>100</v>
      </c>
      <c r="BB19" s="44">
        <v>10181000</v>
      </c>
      <c r="BC19" s="430"/>
    </row>
    <row r="20" spans="1:55" s="320" customFormat="1" ht="29.1" customHeight="1" thickBot="1" x14ac:dyDescent="0.25">
      <c r="A20" s="15"/>
      <c r="B20" s="10"/>
      <c r="C20" s="10"/>
      <c r="D20" s="11"/>
      <c r="E20" s="16"/>
      <c r="F20" s="10"/>
      <c r="G20" s="18"/>
      <c r="H20" s="19"/>
      <c r="I20" s="20"/>
      <c r="J20" s="16"/>
      <c r="K20" s="365">
        <v>1</v>
      </c>
      <c r="L20" s="10"/>
      <c r="M20" s="11"/>
      <c r="N20" s="366" t="s">
        <v>21</v>
      </c>
      <c r="O20" s="368" t="e">
        <v>#REF!</v>
      </c>
      <c r="P20" s="368" t="e">
        <v>#REF!</v>
      </c>
      <c r="Q20" s="367" t="e">
        <v>#REF!</v>
      </c>
      <c r="R20" s="368">
        <v>8736000</v>
      </c>
      <c r="S20" s="368">
        <v>0</v>
      </c>
      <c r="T20" s="368">
        <v>2000</v>
      </c>
      <c r="U20" s="368">
        <v>678000</v>
      </c>
      <c r="V20" s="367">
        <v>680000</v>
      </c>
      <c r="W20" s="424">
        <v>7.7838827838827838</v>
      </c>
      <c r="X20" s="322"/>
      <c r="Y20" s="545">
        <v>873000</v>
      </c>
      <c r="Z20" s="440">
        <v>873000</v>
      </c>
      <c r="AA20" s="440">
        <v>873000</v>
      </c>
      <c r="AB20" s="440">
        <v>2619000</v>
      </c>
      <c r="AC20" s="441">
        <v>29.979395604395606</v>
      </c>
      <c r="AD20" s="322"/>
      <c r="AE20" s="367">
        <v>3299000</v>
      </c>
      <c r="AF20" s="441">
        <v>37.763278388278387</v>
      </c>
      <c r="AG20" s="322"/>
      <c r="AH20" s="544">
        <v>1056000</v>
      </c>
      <c r="AI20" s="440">
        <v>1056000</v>
      </c>
      <c r="AJ20" s="440">
        <v>1128000</v>
      </c>
      <c r="AK20" s="440">
        <v>3240000</v>
      </c>
      <c r="AL20" s="441">
        <v>37.087912087912088</v>
      </c>
      <c r="AM20" s="322"/>
      <c r="AN20" s="544">
        <v>708000</v>
      </c>
      <c r="AO20" s="440">
        <v>708000</v>
      </c>
      <c r="AP20" s="440">
        <v>781000</v>
      </c>
      <c r="AQ20" s="428">
        <v>2197000</v>
      </c>
      <c r="AR20" s="441">
        <v>25.148809523809526</v>
      </c>
      <c r="AS20" s="322"/>
      <c r="AT20" s="368">
        <v>5437000</v>
      </c>
      <c r="AU20" s="368">
        <v>62.236721611721613</v>
      </c>
      <c r="AV20" s="444"/>
      <c r="AW20" s="367">
        <v>8736000</v>
      </c>
      <c r="AX20" s="441">
        <v>100</v>
      </c>
      <c r="AY20" s="322"/>
      <c r="AZ20" s="367">
        <v>0</v>
      </c>
      <c r="BA20" s="441">
        <v>100</v>
      </c>
      <c r="BB20" s="367">
        <v>8736000</v>
      </c>
      <c r="BC20" s="441"/>
    </row>
    <row r="21" spans="1:55" s="320" customFormat="1" ht="29.1" customHeight="1" thickBot="1" x14ac:dyDescent="0.25">
      <c r="A21" s="15"/>
      <c r="B21" s="10"/>
      <c r="C21" s="10"/>
      <c r="D21" s="11"/>
      <c r="E21" s="16"/>
      <c r="F21" s="10"/>
      <c r="G21" s="18"/>
      <c r="H21" s="19"/>
      <c r="I21" s="20"/>
      <c r="J21" s="16"/>
      <c r="K21" s="10"/>
      <c r="L21" s="377">
        <v>1</v>
      </c>
      <c r="M21" s="11"/>
      <c r="N21" s="378" t="s">
        <v>183</v>
      </c>
      <c r="O21" s="380" t="e">
        <v>#REF!</v>
      </c>
      <c r="P21" s="380" t="e">
        <v>#REF!</v>
      </c>
      <c r="Q21" s="379" t="e">
        <v>#REF!</v>
      </c>
      <c r="R21" s="380">
        <v>2041000</v>
      </c>
      <c r="S21" s="380">
        <v>0</v>
      </c>
      <c r="T21" s="380">
        <v>2000</v>
      </c>
      <c r="U21" s="380">
        <v>170000</v>
      </c>
      <c r="V21" s="379">
        <v>172000</v>
      </c>
      <c r="W21" s="424">
        <v>8.4272415482606569</v>
      </c>
      <c r="X21" s="322"/>
      <c r="Y21" s="380">
        <v>190000</v>
      </c>
      <c r="Z21" s="380">
        <v>190000</v>
      </c>
      <c r="AA21" s="380">
        <v>190000</v>
      </c>
      <c r="AB21" s="447">
        <v>570000</v>
      </c>
      <c r="AC21" s="443">
        <v>27.92748652621264</v>
      </c>
      <c r="AD21" s="322"/>
      <c r="AE21" s="379">
        <v>742000</v>
      </c>
      <c r="AF21" s="443">
        <v>36.3547280744733</v>
      </c>
      <c r="AG21" s="322"/>
      <c r="AH21" s="380">
        <v>230000</v>
      </c>
      <c r="AI21" s="380">
        <v>239000</v>
      </c>
      <c r="AJ21" s="380">
        <v>240000</v>
      </c>
      <c r="AK21" s="447">
        <v>709000</v>
      </c>
      <c r="AL21" s="443">
        <v>34.737873591376776</v>
      </c>
      <c r="AM21" s="322"/>
      <c r="AN21" s="380">
        <v>190000</v>
      </c>
      <c r="AO21" s="380">
        <v>200000</v>
      </c>
      <c r="AP21" s="380">
        <v>200000</v>
      </c>
      <c r="AQ21" s="428">
        <v>590000</v>
      </c>
      <c r="AR21" s="443">
        <v>28.907398334149928</v>
      </c>
      <c r="AS21" s="322"/>
      <c r="AT21" s="380">
        <v>1299000</v>
      </c>
      <c r="AU21" s="380">
        <v>63.6452719255267</v>
      </c>
      <c r="AV21" s="444"/>
      <c r="AW21" s="379">
        <v>2041000</v>
      </c>
      <c r="AX21" s="443">
        <v>100</v>
      </c>
      <c r="AY21" s="322"/>
      <c r="AZ21" s="379">
        <v>0</v>
      </c>
      <c r="BA21" s="443">
        <v>100</v>
      </c>
      <c r="BB21" s="379">
        <v>2041000</v>
      </c>
      <c r="BC21" s="443"/>
    </row>
    <row r="22" spans="1:55" s="320" customFormat="1" ht="29.1" customHeight="1" thickBot="1" x14ac:dyDescent="0.25">
      <c r="A22" s="15"/>
      <c r="B22" s="10"/>
      <c r="C22" s="10"/>
      <c r="D22" s="11"/>
      <c r="E22" s="16"/>
      <c r="F22" s="10"/>
      <c r="G22" s="18"/>
      <c r="H22" s="19"/>
      <c r="I22" s="20"/>
      <c r="J22" s="16"/>
      <c r="K22" s="10"/>
      <c r="L22" s="10"/>
      <c r="M22" s="381" t="s">
        <v>74</v>
      </c>
      <c r="N22" s="382" t="s">
        <v>199</v>
      </c>
      <c r="O22" s="384">
        <v>180000</v>
      </c>
      <c r="P22" s="384">
        <v>200000</v>
      </c>
      <c r="Q22" s="383">
        <v>300000</v>
      </c>
      <c r="R22" s="384">
        <v>1141000</v>
      </c>
      <c r="S22" s="384"/>
      <c r="T22" s="444">
        <v>2000</v>
      </c>
      <c r="U22" s="444">
        <v>100000</v>
      </c>
      <c r="V22" s="444">
        <v>102000</v>
      </c>
      <c r="W22" s="424">
        <v>8.9395267309377733</v>
      </c>
      <c r="X22" s="322"/>
      <c r="Y22" s="384">
        <v>100000</v>
      </c>
      <c r="Z22" s="384">
        <v>100000</v>
      </c>
      <c r="AA22" s="384">
        <v>100000</v>
      </c>
      <c r="AB22" s="445">
        <v>300000</v>
      </c>
      <c r="AC22" s="446">
        <v>100</v>
      </c>
      <c r="AD22" s="322"/>
      <c r="AE22" s="444">
        <v>402000</v>
      </c>
      <c r="AF22" s="446">
        <v>134</v>
      </c>
      <c r="AG22" s="322"/>
      <c r="AH22" s="384">
        <v>140000</v>
      </c>
      <c r="AI22" s="384">
        <v>149000</v>
      </c>
      <c r="AJ22" s="384">
        <v>150000</v>
      </c>
      <c r="AK22" s="445">
        <v>439000</v>
      </c>
      <c r="AL22" s="446">
        <v>146.33333333333334</v>
      </c>
      <c r="AM22" s="322"/>
      <c r="AN22" s="444">
        <v>100000</v>
      </c>
      <c r="AO22" s="444">
        <v>100000</v>
      </c>
      <c r="AP22" s="444">
        <v>100000</v>
      </c>
      <c r="AQ22" s="437">
        <v>300000</v>
      </c>
      <c r="AR22" s="446">
        <v>100</v>
      </c>
      <c r="AS22" s="322"/>
      <c r="AT22" s="444">
        <v>739000</v>
      </c>
      <c r="AU22" s="444">
        <v>64.767747589833476</v>
      </c>
      <c r="AV22" s="444"/>
      <c r="AW22" s="444">
        <v>1141000</v>
      </c>
      <c r="AX22" s="446">
        <v>380.33333333333331</v>
      </c>
      <c r="AY22" s="322"/>
      <c r="AZ22" s="444">
        <v>0</v>
      </c>
      <c r="BA22" s="446">
        <v>100</v>
      </c>
      <c r="BB22" s="444">
        <v>1141000</v>
      </c>
      <c r="BC22" s="446"/>
    </row>
    <row r="23" spans="1:55" s="320" customFormat="1" ht="29.1" customHeight="1" thickBot="1" x14ac:dyDescent="0.25">
      <c r="A23" s="15"/>
      <c r="B23" s="10"/>
      <c r="C23" s="10"/>
      <c r="D23" s="11"/>
      <c r="E23" s="16"/>
      <c r="F23" s="10"/>
      <c r="G23" s="18"/>
      <c r="H23" s="19"/>
      <c r="I23" s="20"/>
      <c r="J23" s="16"/>
      <c r="K23" s="10"/>
      <c r="L23" s="10"/>
      <c r="M23" s="381" t="s">
        <v>69</v>
      </c>
      <c r="N23" s="382" t="s">
        <v>200</v>
      </c>
      <c r="O23" s="384">
        <v>80000</v>
      </c>
      <c r="P23" s="384">
        <v>100000</v>
      </c>
      <c r="Q23" s="383">
        <v>300000</v>
      </c>
      <c r="R23" s="384">
        <v>900000</v>
      </c>
      <c r="S23" s="384"/>
      <c r="T23" s="444"/>
      <c r="U23" s="444">
        <v>70000</v>
      </c>
      <c r="V23" s="444">
        <v>70000</v>
      </c>
      <c r="W23" s="424">
        <v>7.7777777777777777</v>
      </c>
      <c r="X23" s="322"/>
      <c r="Y23" s="384">
        <v>90000</v>
      </c>
      <c r="Z23" s="384">
        <v>90000</v>
      </c>
      <c r="AA23" s="384">
        <v>90000</v>
      </c>
      <c r="AB23" s="445">
        <v>270000</v>
      </c>
      <c r="AC23" s="446">
        <v>90</v>
      </c>
      <c r="AD23" s="322"/>
      <c r="AE23" s="444">
        <v>340000</v>
      </c>
      <c r="AF23" s="446">
        <v>113.33333333333333</v>
      </c>
      <c r="AG23" s="322"/>
      <c r="AH23" s="384">
        <v>90000</v>
      </c>
      <c r="AI23" s="384">
        <v>90000</v>
      </c>
      <c r="AJ23" s="384">
        <v>90000</v>
      </c>
      <c r="AK23" s="445">
        <v>270000</v>
      </c>
      <c r="AL23" s="446">
        <v>90</v>
      </c>
      <c r="AM23" s="322"/>
      <c r="AN23" s="444">
        <v>90000</v>
      </c>
      <c r="AO23" s="444">
        <v>100000</v>
      </c>
      <c r="AP23" s="444">
        <v>100000</v>
      </c>
      <c r="AQ23" s="44">
        <v>290000</v>
      </c>
      <c r="AR23" s="446">
        <v>96.666666666666671</v>
      </c>
      <c r="AS23" s="322"/>
      <c r="AT23" s="444">
        <v>560000</v>
      </c>
      <c r="AU23" s="444">
        <v>62.222222222222221</v>
      </c>
      <c r="AV23" s="444"/>
      <c r="AW23" s="444">
        <v>900000</v>
      </c>
      <c r="AX23" s="446">
        <v>300</v>
      </c>
      <c r="AY23" s="322"/>
      <c r="AZ23" s="444">
        <v>0</v>
      </c>
      <c r="BA23" s="446">
        <v>100</v>
      </c>
      <c r="BB23" s="444">
        <v>900000</v>
      </c>
      <c r="BC23" s="446"/>
    </row>
    <row r="24" spans="1:55" s="320" customFormat="1" ht="29.1" customHeight="1" thickBot="1" x14ac:dyDescent="0.25">
      <c r="A24" s="15"/>
      <c r="B24" s="10"/>
      <c r="C24" s="10"/>
      <c r="D24" s="11"/>
      <c r="E24" s="16"/>
      <c r="F24" s="10"/>
      <c r="G24" s="18"/>
      <c r="H24" s="19"/>
      <c r="I24" s="20"/>
      <c r="J24" s="16"/>
      <c r="K24" s="10"/>
      <c r="L24" s="377">
        <v>2</v>
      </c>
      <c r="M24" s="11"/>
      <c r="N24" s="378" t="s">
        <v>184</v>
      </c>
      <c r="O24" s="380">
        <v>3100000</v>
      </c>
      <c r="P24" s="380">
        <v>4500000</v>
      </c>
      <c r="Q24" s="379">
        <v>6100000</v>
      </c>
      <c r="R24" s="380">
        <v>6550000</v>
      </c>
      <c r="S24" s="380">
        <v>0</v>
      </c>
      <c r="T24" s="380">
        <v>0</v>
      </c>
      <c r="U24" s="380">
        <v>450000</v>
      </c>
      <c r="V24" s="379">
        <v>450000</v>
      </c>
      <c r="W24" s="424">
        <v>6.8702290076335881</v>
      </c>
      <c r="X24" s="322"/>
      <c r="Y24" s="380">
        <v>650000</v>
      </c>
      <c r="Z24" s="442">
        <v>650000</v>
      </c>
      <c r="AA24" s="442">
        <v>662000</v>
      </c>
      <c r="AB24" s="447">
        <v>1962000</v>
      </c>
      <c r="AC24" s="443">
        <v>32.16393442622951</v>
      </c>
      <c r="AD24" s="322"/>
      <c r="AE24" s="379">
        <v>2412000</v>
      </c>
      <c r="AF24" s="443">
        <v>39.540983606557376</v>
      </c>
      <c r="AG24" s="322"/>
      <c r="AH24" s="380">
        <v>826000</v>
      </c>
      <c r="AI24" s="442">
        <v>817000</v>
      </c>
      <c r="AJ24" s="442">
        <v>888000</v>
      </c>
      <c r="AK24" s="447">
        <v>2531000</v>
      </c>
      <c r="AL24" s="443">
        <v>41.491803278688522</v>
      </c>
      <c r="AM24" s="322"/>
      <c r="AN24" s="380">
        <v>518000</v>
      </c>
      <c r="AO24" s="442">
        <v>508000</v>
      </c>
      <c r="AP24" s="442">
        <v>581000</v>
      </c>
      <c r="AQ24" s="367">
        <v>1607000</v>
      </c>
      <c r="AR24" s="443">
        <v>26.344262295081968</v>
      </c>
      <c r="AS24" s="322"/>
      <c r="AT24" s="380">
        <v>4138000</v>
      </c>
      <c r="AU24" s="380">
        <v>63.175572519083971</v>
      </c>
      <c r="AV24" s="444"/>
      <c r="AW24" s="379">
        <v>6550000</v>
      </c>
      <c r="AX24" s="443">
        <v>107.37704918032787</v>
      </c>
      <c r="AY24" s="322"/>
      <c r="AZ24" s="379">
        <v>0</v>
      </c>
      <c r="BA24" s="443">
        <v>100</v>
      </c>
      <c r="BB24" s="379">
        <v>6550000</v>
      </c>
      <c r="BC24" s="443"/>
    </row>
    <row r="25" spans="1:55" s="320" customFormat="1" ht="29.1" customHeight="1" thickBot="1" x14ac:dyDescent="0.25">
      <c r="A25" s="15"/>
      <c r="B25" s="10"/>
      <c r="C25" s="10"/>
      <c r="D25" s="11"/>
      <c r="E25" s="16"/>
      <c r="F25" s="10"/>
      <c r="G25" s="18"/>
      <c r="H25" s="19"/>
      <c r="I25" s="20"/>
      <c r="J25" s="16"/>
      <c r="K25" s="10"/>
      <c r="L25" s="10"/>
      <c r="M25" s="381" t="s">
        <v>74</v>
      </c>
      <c r="N25" s="382" t="s">
        <v>201</v>
      </c>
      <c r="O25" s="384">
        <v>80000</v>
      </c>
      <c r="P25" s="384">
        <v>100000</v>
      </c>
      <c r="Q25" s="383">
        <v>300000</v>
      </c>
      <c r="R25" s="384">
        <v>250000</v>
      </c>
      <c r="S25" s="384"/>
      <c r="T25" s="444"/>
      <c r="U25" s="444">
        <v>50000</v>
      </c>
      <c r="V25" s="444">
        <v>50000</v>
      </c>
      <c r="W25" s="424">
        <v>20</v>
      </c>
      <c r="X25" s="322"/>
      <c r="Y25" s="384">
        <v>50000</v>
      </c>
      <c r="Z25" s="384">
        <v>50000</v>
      </c>
      <c r="AA25" s="384"/>
      <c r="AB25" s="445">
        <v>100000</v>
      </c>
      <c r="AC25" s="446">
        <v>33.333333333333336</v>
      </c>
      <c r="AD25" s="322"/>
      <c r="AE25" s="444">
        <v>150000</v>
      </c>
      <c r="AF25" s="446">
        <v>50</v>
      </c>
      <c r="AG25" s="322"/>
      <c r="AH25" s="384">
        <v>50000</v>
      </c>
      <c r="AI25" s="384"/>
      <c r="AJ25" s="384"/>
      <c r="AK25" s="445">
        <v>50000</v>
      </c>
      <c r="AL25" s="446">
        <v>16.666666666666668</v>
      </c>
      <c r="AM25" s="322"/>
      <c r="AN25" s="444">
        <v>50000</v>
      </c>
      <c r="AO25" s="444"/>
      <c r="AP25" s="444"/>
      <c r="AQ25" s="379">
        <v>50000</v>
      </c>
      <c r="AR25" s="446">
        <v>16.666666666666668</v>
      </c>
      <c r="AS25" s="322"/>
      <c r="AT25" s="444">
        <v>100000</v>
      </c>
      <c r="AU25" s="444">
        <v>40</v>
      </c>
      <c r="AV25" s="372"/>
      <c r="AW25" s="444">
        <v>250000</v>
      </c>
      <c r="AX25" s="446">
        <v>83.333333333333329</v>
      </c>
      <c r="AY25" s="322"/>
      <c r="AZ25" s="444">
        <v>0</v>
      </c>
      <c r="BA25" s="446">
        <v>100</v>
      </c>
      <c r="BB25" s="444">
        <v>250000</v>
      </c>
      <c r="BC25" s="446"/>
    </row>
    <row r="26" spans="1:55" s="320" customFormat="1" ht="29.1" customHeight="1" thickBot="1" x14ac:dyDescent="0.25">
      <c r="A26" s="15"/>
      <c r="B26" s="10"/>
      <c r="C26" s="10"/>
      <c r="D26" s="11"/>
      <c r="E26" s="16"/>
      <c r="F26" s="10"/>
      <c r="G26" s="18"/>
      <c r="H26" s="19"/>
      <c r="I26" s="20"/>
      <c r="J26" s="16"/>
      <c r="K26" s="10"/>
      <c r="L26" s="10"/>
      <c r="M26" s="381" t="s">
        <v>68</v>
      </c>
      <c r="N26" s="382" t="s">
        <v>202</v>
      </c>
      <c r="O26" s="384">
        <v>1000000</v>
      </c>
      <c r="P26" s="384">
        <v>1500000</v>
      </c>
      <c r="Q26" s="383">
        <v>2000000</v>
      </c>
      <c r="R26" s="384">
        <v>3000000</v>
      </c>
      <c r="S26" s="384"/>
      <c r="T26" s="444"/>
      <c r="U26" s="444">
        <v>150000</v>
      </c>
      <c r="V26" s="444">
        <v>150000</v>
      </c>
      <c r="W26" s="424">
        <v>5</v>
      </c>
      <c r="X26" s="322"/>
      <c r="Y26" s="384">
        <v>250000</v>
      </c>
      <c r="Z26" s="384">
        <v>250000</v>
      </c>
      <c r="AA26" s="384">
        <v>330000</v>
      </c>
      <c r="AB26" s="445">
        <v>830000</v>
      </c>
      <c r="AC26" s="446">
        <v>41.5</v>
      </c>
      <c r="AD26" s="322"/>
      <c r="AE26" s="444">
        <v>980000</v>
      </c>
      <c r="AF26" s="446">
        <v>49</v>
      </c>
      <c r="AG26" s="322"/>
      <c r="AH26" s="384">
        <v>380000</v>
      </c>
      <c r="AI26" s="384">
        <v>400000</v>
      </c>
      <c r="AJ26" s="384">
        <v>400000</v>
      </c>
      <c r="AK26" s="445">
        <v>1180000</v>
      </c>
      <c r="AL26" s="446">
        <v>59</v>
      </c>
      <c r="AM26" s="322"/>
      <c r="AN26" s="444">
        <v>240000</v>
      </c>
      <c r="AO26" s="444">
        <v>300000</v>
      </c>
      <c r="AP26" s="444">
        <v>300000</v>
      </c>
      <c r="AQ26" s="444">
        <v>840000</v>
      </c>
      <c r="AR26" s="446">
        <v>42</v>
      </c>
      <c r="AS26" s="322"/>
      <c r="AT26" s="444">
        <v>2020000</v>
      </c>
      <c r="AU26" s="444">
        <v>67.333333333333329</v>
      </c>
      <c r="AV26" s="444"/>
      <c r="AW26" s="444">
        <v>3000000</v>
      </c>
      <c r="AX26" s="446">
        <v>150</v>
      </c>
      <c r="AY26" s="322"/>
      <c r="AZ26" s="444">
        <v>0</v>
      </c>
      <c r="BA26" s="446">
        <v>100</v>
      </c>
      <c r="BB26" s="444">
        <v>3000000</v>
      </c>
      <c r="BC26" s="446"/>
    </row>
    <row r="27" spans="1:55" s="320" customFormat="1" ht="29.1" customHeight="1" thickBot="1" x14ac:dyDescent="0.25">
      <c r="A27" s="15"/>
      <c r="B27" s="10"/>
      <c r="C27" s="10"/>
      <c r="D27" s="11"/>
      <c r="E27" s="16"/>
      <c r="F27" s="10"/>
      <c r="G27" s="18"/>
      <c r="H27" s="19"/>
      <c r="I27" s="20"/>
      <c r="J27" s="16"/>
      <c r="K27" s="10"/>
      <c r="L27" s="10"/>
      <c r="M27" s="381" t="s">
        <v>70</v>
      </c>
      <c r="N27" s="382" t="s">
        <v>203</v>
      </c>
      <c r="O27" s="384">
        <v>1700000</v>
      </c>
      <c r="P27" s="384">
        <v>2500000</v>
      </c>
      <c r="Q27" s="383">
        <v>3300000</v>
      </c>
      <c r="R27" s="384">
        <v>3000000</v>
      </c>
      <c r="S27" s="384"/>
      <c r="T27" s="444"/>
      <c r="U27" s="444">
        <v>150000</v>
      </c>
      <c r="V27" s="444">
        <v>150000</v>
      </c>
      <c r="W27" s="424">
        <v>5</v>
      </c>
      <c r="X27" s="322"/>
      <c r="Y27" s="384">
        <v>250000</v>
      </c>
      <c r="Z27" s="384">
        <v>250000</v>
      </c>
      <c r="AA27" s="384">
        <v>332000</v>
      </c>
      <c r="AB27" s="445">
        <v>832000</v>
      </c>
      <c r="AC27" s="446">
        <v>25.212121212121211</v>
      </c>
      <c r="AD27" s="322"/>
      <c r="AE27" s="444">
        <v>982000</v>
      </c>
      <c r="AF27" s="446">
        <v>29.757575757575758</v>
      </c>
      <c r="AG27" s="322"/>
      <c r="AH27" s="384">
        <v>396000</v>
      </c>
      <c r="AI27" s="384">
        <v>417000</v>
      </c>
      <c r="AJ27" s="384">
        <v>488000</v>
      </c>
      <c r="AK27" s="445">
        <v>1301000</v>
      </c>
      <c r="AL27" s="446">
        <v>39.424242424242422</v>
      </c>
      <c r="AM27" s="322"/>
      <c r="AN27" s="384">
        <v>228000</v>
      </c>
      <c r="AO27" s="384">
        <v>208000</v>
      </c>
      <c r="AP27" s="384">
        <v>281000</v>
      </c>
      <c r="AQ27" s="444">
        <v>717000</v>
      </c>
      <c r="AR27" s="446">
        <v>21.727272727272727</v>
      </c>
      <c r="AS27" s="322"/>
      <c r="AT27" s="444">
        <v>2018000</v>
      </c>
      <c r="AU27" s="444">
        <v>67.266666666666666</v>
      </c>
      <c r="AV27" s="368"/>
      <c r="AW27" s="444">
        <v>3000000</v>
      </c>
      <c r="AX27" s="446">
        <v>90.909090909090907</v>
      </c>
      <c r="AY27" s="322"/>
      <c r="AZ27" s="444">
        <v>0</v>
      </c>
      <c r="BA27" s="446">
        <v>100</v>
      </c>
      <c r="BB27" s="444">
        <v>3000000</v>
      </c>
      <c r="BC27" s="446"/>
    </row>
    <row r="28" spans="1:55" s="320" customFormat="1" ht="29.1" customHeight="1" thickBot="1" x14ac:dyDescent="0.25">
      <c r="A28" s="15"/>
      <c r="B28" s="10"/>
      <c r="C28" s="10"/>
      <c r="D28" s="11"/>
      <c r="E28" s="16"/>
      <c r="F28" s="10"/>
      <c r="G28" s="18"/>
      <c r="H28" s="19"/>
      <c r="I28" s="20"/>
      <c r="J28" s="16"/>
      <c r="K28" s="10"/>
      <c r="L28" s="10"/>
      <c r="M28" s="381" t="s">
        <v>71</v>
      </c>
      <c r="N28" s="382" t="s">
        <v>204</v>
      </c>
      <c r="O28" s="384">
        <v>160000</v>
      </c>
      <c r="P28" s="384">
        <v>200000</v>
      </c>
      <c r="Q28" s="383">
        <v>200000</v>
      </c>
      <c r="R28" s="384">
        <v>150000</v>
      </c>
      <c r="S28" s="384"/>
      <c r="T28" s="444"/>
      <c r="U28" s="444">
        <v>50000</v>
      </c>
      <c r="V28" s="444">
        <v>50000</v>
      </c>
      <c r="W28" s="424">
        <v>33.333333333333336</v>
      </c>
      <c r="X28" s="322"/>
      <c r="Y28" s="384">
        <v>50000</v>
      </c>
      <c r="Z28" s="384">
        <v>50000</v>
      </c>
      <c r="AA28" s="384"/>
      <c r="AB28" s="445">
        <v>100000</v>
      </c>
      <c r="AC28" s="446">
        <v>50</v>
      </c>
      <c r="AD28" s="322"/>
      <c r="AE28" s="444">
        <v>150000</v>
      </c>
      <c r="AF28" s="446">
        <v>75</v>
      </c>
      <c r="AG28" s="322"/>
      <c r="AH28" s="384"/>
      <c r="AI28" s="384"/>
      <c r="AJ28" s="384"/>
      <c r="AK28" s="445">
        <v>0</v>
      </c>
      <c r="AL28" s="446">
        <v>0</v>
      </c>
      <c r="AM28" s="322"/>
      <c r="AN28" s="444"/>
      <c r="AO28" s="444"/>
      <c r="AP28" s="444"/>
      <c r="AQ28" s="379">
        <v>0</v>
      </c>
      <c r="AR28" s="446">
        <v>0</v>
      </c>
      <c r="AS28" s="322"/>
      <c r="AT28" s="444">
        <v>0</v>
      </c>
      <c r="AU28" s="444">
        <v>0</v>
      </c>
      <c r="AV28" s="442"/>
      <c r="AW28" s="444">
        <v>150000</v>
      </c>
      <c r="AX28" s="446">
        <v>75</v>
      </c>
      <c r="AY28" s="322"/>
      <c r="AZ28" s="444">
        <v>0</v>
      </c>
      <c r="BA28" s="446">
        <v>100</v>
      </c>
      <c r="BB28" s="444">
        <v>150000</v>
      </c>
      <c r="BC28" s="446"/>
    </row>
    <row r="29" spans="1:55" s="320" customFormat="1" ht="29.1" customHeight="1" thickBot="1" x14ac:dyDescent="0.25">
      <c r="A29" s="15"/>
      <c r="B29" s="10"/>
      <c r="C29" s="10"/>
      <c r="D29" s="11"/>
      <c r="E29" s="16"/>
      <c r="F29" s="10"/>
      <c r="G29" s="18"/>
      <c r="H29" s="19"/>
      <c r="I29" s="20"/>
      <c r="J29" s="16"/>
      <c r="K29" s="10"/>
      <c r="L29" s="10"/>
      <c r="M29" s="381">
        <v>90</v>
      </c>
      <c r="N29" s="382" t="s">
        <v>205</v>
      </c>
      <c r="O29" s="384">
        <v>160000</v>
      </c>
      <c r="P29" s="384">
        <v>200000</v>
      </c>
      <c r="Q29" s="383">
        <v>300000</v>
      </c>
      <c r="R29" s="384">
        <v>150000</v>
      </c>
      <c r="S29" s="384"/>
      <c r="T29" s="444"/>
      <c r="U29" s="444">
        <v>50000</v>
      </c>
      <c r="V29" s="444">
        <v>50000</v>
      </c>
      <c r="W29" s="424">
        <v>33.333333333333336</v>
      </c>
      <c r="X29" s="322"/>
      <c r="Y29" s="384">
        <v>50000</v>
      </c>
      <c r="Z29" s="384">
        <v>50000</v>
      </c>
      <c r="AA29" s="384"/>
      <c r="AB29" s="445">
        <v>100000</v>
      </c>
      <c r="AC29" s="446">
        <v>33.333333333333336</v>
      </c>
      <c r="AD29" s="322"/>
      <c r="AE29" s="444">
        <v>150000</v>
      </c>
      <c r="AF29" s="446">
        <v>50</v>
      </c>
      <c r="AG29" s="322"/>
      <c r="AH29" s="384"/>
      <c r="AI29" s="384"/>
      <c r="AJ29" s="384"/>
      <c r="AK29" s="445">
        <v>0</v>
      </c>
      <c r="AL29" s="446">
        <v>0</v>
      </c>
      <c r="AM29" s="322"/>
      <c r="AN29" s="444"/>
      <c r="AO29" s="444"/>
      <c r="AP29" s="444"/>
      <c r="AQ29" s="444">
        <v>0</v>
      </c>
      <c r="AR29" s="446">
        <v>0</v>
      </c>
      <c r="AS29" s="322"/>
      <c r="AT29" s="444">
        <v>0</v>
      </c>
      <c r="AU29" s="444">
        <v>0</v>
      </c>
      <c r="AV29" s="444"/>
      <c r="AW29" s="444">
        <v>150000</v>
      </c>
      <c r="AX29" s="446">
        <v>50</v>
      </c>
      <c r="AY29" s="322"/>
      <c r="AZ29" s="444">
        <v>0</v>
      </c>
      <c r="BA29" s="446">
        <v>100</v>
      </c>
      <c r="BB29" s="444">
        <v>150000</v>
      </c>
      <c r="BC29" s="446"/>
    </row>
    <row r="30" spans="1:55" s="373" customFormat="1" ht="29.1" customHeight="1" thickBot="1" x14ac:dyDescent="0.25">
      <c r="A30" s="291"/>
      <c r="B30" s="292"/>
      <c r="C30" s="292"/>
      <c r="D30" s="293"/>
      <c r="E30" s="294"/>
      <c r="F30" s="292"/>
      <c r="G30" s="295"/>
      <c r="H30" s="298"/>
      <c r="I30" s="299"/>
      <c r="J30" s="294"/>
      <c r="K30" s="292"/>
      <c r="L30" s="369">
        <v>3</v>
      </c>
      <c r="M30" s="293"/>
      <c r="N30" s="370" t="s">
        <v>186</v>
      </c>
      <c r="O30" s="372" t="e">
        <v>#REF!</v>
      </c>
      <c r="P30" s="372" t="e">
        <v>#REF!</v>
      </c>
      <c r="Q30" s="371">
        <v>181000</v>
      </c>
      <c r="R30" s="372">
        <v>145000</v>
      </c>
      <c r="S30" s="372">
        <v>0</v>
      </c>
      <c r="T30" s="372">
        <v>0</v>
      </c>
      <c r="U30" s="372">
        <v>58000</v>
      </c>
      <c r="V30" s="371">
        <v>58000</v>
      </c>
      <c r="W30" s="424">
        <v>40</v>
      </c>
      <c r="X30" s="322"/>
      <c r="Y30" s="372">
        <v>33000</v>
      </c>
      <c r="Z30" s="372">
        <v>33000</v>
      </c>
      <c r="AA30" s="372">
        <v>21000</v>
      </c>
      <c r="AB30" s="371">
        <v>87000</v>
      </c>
      <c r="AC30" s="443">
        <v>48.066298342541437</v>
      </c>
      <c r="AD30" s="322"/>
      <c r="AE30" s="371">
        <v>145000</v>
      </c>
      <c r="AF30" s="443">
        <v>80.110497237569064</v>
      </c>
      <c r="AG30" s="322"/>
      <c r="AH30" s="372">
        <v>0</v>
      </c>
      <c r="AI30" s="372">
        <v>0</v>
      </c>
      <c r="AJ30" s="372">
        <v>0</v>
      </c>
      <c r="AK30" s="447">
        <v>0</v>
      </c>
      <c r="AL30" s="443">
        <v>0</v>
      </c>
      <c r="AM30" s="322"/>
      <c r="AN30" s="372">
        <v>0</v>
      </c>
      <c r="AO30" s="372">
        <v>0</v>
      </c>
      <c r="AP30" s="372">
        <v>0</v>
      </c>
      <c r="AQ30" s="379">
        <v>0</v>
      </c>
      <c r="AR30" s="443">
        <v>0</v>
      </c>
      <c r="AS30" s="322"/>
      <c r="AT30" s="372">
        <v>0</v>
      </c>
      <c r="AU30" s="372">
        <v>0</v>
      </c>
      <c r="AV30" s="442"/>
      <c r="AW30" s="371">
        <v>145000</v>
      </c>
      <c r="AX30" s="443">
        <v>80.110497237569064</v>
      </c>
      <c r="AY30" s="322"/>
      <c r="AZ30" s="371">
        <v>0</v>
      </c>
      <c r="BA30" s="443">
        <v>100</v>
      </c>
      <c r="BB30" s="371">
        <v>145000</v>
      </c>
      <c r="BC30" s="443"/>
    </row>
    <row r="31" spans="1:55" s="373" customFormat="1" ht="29.1" customHeight="1" thickBot="1" x14ac:dyDescent="0.25">
      <c r="A31" s="291"/>
      <c r="B31" s="292"/>
      <c r="C31" s="292"/>
      <c r="D31" s="293"/>
      <c r="E31" s="294"/>
      <c r="F31" s="292"/>
      <c r="G31" s="295"/>
      <c r="H31" s="298"/>
      <c r="I31" s="299"/>
      <c r="J31" s="294"/>
      <c r="K31" s="292"/>
      <c r="L31" s="292"/>
      <c r="M31" s="374" t="s">
        <v>68</v>
      </c>
      <c r="N31" s="375" t="s">
        <v>206</v>
      </c>
      <c r="O31" s="376">
        <v>40000</v>
      </c>
      <c r="P31" s="376">
        <v>93000</v>
      </c>
      <c r="Q31" s="300">
        <v>181000</v>
      </c>
      <c r="R31" s="376">
        <v>100000</v>
      </c>
      <c r="S31" s="376"/>
      <c r="T31" s="444"/>
      <c r="U31" s="444">
        <v>50000</v>
      </c>
      <c r="V31" s="444">
        <v>50000</v>
      </c>
      <c r="W31" s="424">
        <v>50</v>
      </c>
      <c r="X31" s="322"/>
      <c r="Y31" s="376">
        <v>20000</v>
      </c>
      <c r="Z31" s="376">
        <v>20000</v>
      </c>
      <c r="AA31" s="376">
        <v>10000</v>
      </c>
      <c r="AB31" s="445">
        <v>50000</v>
      </c>
      <c r="AC31" s="446">
        <v>27.624309392265193</v>
      </c>
      <c r="AD31" s="322"/>
      <c r="AE31" s="444">
        <v>100000</v>
      </c>
      <c r="AF31" s="446">
        <v>55.248618784530386</v>
      </c>
      <c r="AG31" s="322"/>
      <c r="AH31" s="376"/>
      <c r="AI31" s="376"/>
      <c r="AJ31" s="376"/>
      <c r="AK31" s="445">
        <v>0</v>
      </c>
      <c r="AL31" s="446">
        <v>0</v>
      </c>
      <c r="AM31" s="322"/>
      <c r="AN31" s="444"/>
      <c r="AO31" s="444"/>
      <c r="AP31" s="444"/>
      <c r="AQ31" s="444">
        <v>0</v>
      </c>
      <c r="AR31" s="446">
        <v>0</v>
      </c>
      <c r="AS31" s="322"/>
      <c r="AT31" s="444">
        <v>0</v>
      </c>
      <c r="AU31" s="444">
        <v>0</v>
      </c>
      <c r="AV31" s="444"/>
      <c r="AW31" s="444">
        <v>100000</v>
      </c>
      <c r="AX31" s="446">
        <v>55.248618784530386</v>
      </c>
      <c r="AY31" s="322"/>
      <c r="AZ31" s="444">
        <v>0</v>
      </c>
      <c r="BA31" s="446">
        <v>100</v>
      </c>
      <c r="BB31" s="444">
        <v>100000</v>
      </c>
      <c r="BC31" s="446"/>
    </row>
    <row r="32" spans="1:55" s="373" customFormat="1" ht="29.1" customHeight="1" thickBot="1" x14ac:dyDescent="0.25">
      <c r="A32" s="291"/>
      <c r="B32" s="292"/>
      <c r="C32" s="292"/>
      <c r="D32" s="293"/>
      <c r="E32" s="294"/>
      <c r="F32" s="292"/>
      <c r="G32" s="295"/>
      <c r="H32" s="298"/>
      <c r="I32" s="299"/>
      <c r="J32" s="294"/>
      <c r="K32" s="292"/>
      <c r="L32" s="292"/>
      <c r="M32" s="374" t="s">
        <v>71</v>
      </c>
      <c r="N32" s="375" t="s">
        <v>243</v>
      </c>
      <c r="O32" s="376"/>
      <c r="P32" s="376"/>
      <c r="Q32" s="300"/>
      <c r="R32" s="376">
        <v>45000</v>
      </c>
      <c r="S32" s="376"/>
      <c r="T32" s="531"/>
      <c r="U32" s="531">
        <v>8000</v>
      </c>
      <c r="V32" s="444">
        <v>8000</v>
      </c>
      <c r="W32" s="424">
        <v>17.777777777777779</v>
      </c>
      <c r="X32" s="322"/>
      <c r="Y32" s="376">
        <v>13000</v>
      </c>
      <c r="Z32" s="376">
        <v>13000</v>
      </c>
      <c r="AA32" s="376">
        <v>11000</v>
      </c>
      <c r="AB32" s="445">
        <v>37000</v>
      </c>
      <c r="AC32" s="446" t="e">
        <v>#DIV/0!</v>
      </c>
      <c r="AD32" s="322"/>
      <c r="AE32" s="444">
        <v>45000</v>
      </c>
      <c r="AF32" s="446" t="e">
        <v>#DIV/0!</v>
      </c>
      <c r="AG32" s="322"/>
      <c r="AH32" s="376"/>
      <c r="AI32" s="376"/>
      <c r="AJ32" s="376"/>
      <c r="AK32" s="445">
        <v>0</v>
      </c>
      <c r="AL32" s="446" t="e">
        <v>#DIV/0!</v>
      </c>
      <c r="AM32" s="322"/>
      <c r="AN32" s="531"/>
      <c r="AO32" s="531"/>
      <c r="AP32" s="531"/>
      <c r="AQ32" s="444">
        <v>0</v>
      </c>
      <c r="AR32" s="446" t="e">
        <v>#DIV/0!</v>
      </c>
      <c r="AS32" s="322"/>
      <c r="AT32" s="444">
        <v>0</v>
      </c>
      <c r="AU32" s="444">
        <v>0</v>
      </c>
      <c r="AV32" s="444"/>
      <c r="AW32" s="444">
        <v>45000</v>
      </c>
      <c r="AX32" s="446" t="e">
        <v>#DIV/0!</v>
      </c>
      <c r="AY32" s="322"/>
      <c r="AZ32" s="444">
        <v>0</v>
      </c>
      <c r="BA32" s="446">
        <v>100</v>
      </c>
      <c r="BB32" s="444">
        <v>45000</v>
      </c>
      <c r="BC32" s="446"/>
    </row>
    <row r="33" spans="1:55" s="320" customFormat="1" ht="29.1" customHeight="1" thickBot="1" x14ac:dyDescent="0.25">
      <c r="A33" s="15"/>
      <c r="B33" s="10"/>
      <c r="C33" s="10"/>
      <c r="D33" s="11"/>
      <c r="E33" s="16"/>
      <c r="F33" s="10"/>
      <c r="G33" s="18"/>
      <c r="H33" s="19"/>
      <c r="I33" s="20"/>
      <c r="J33" s="16"/>
      <c r="K33" s="365">
        <v>2</v>
      </c>
      <c r="L33" s="10"/>
      <c r="M33" s="11"/>
      <c r="N33" s="366" t="s">
        <v>22</v>
      </c>
      <c r="O33" s="368" t="e">
        <v>#REF!</v>
      </c>
      <c r="P33" s="368" t="e">
        <v>#REF!</v>
      </c>
      <c r="Q33" s="367">
        <v>400000</v>
      </c>
      <c r="R33" s="368">
        <v>650000</v>
      </c>
      <c r="S33" s="368">
        <v>0</v>
      </c>
      <c r="T33" s="368">
        <v>0</v>
      </c>
      <c r="U33" s="368">
        <v>60000</v>
      </c>
      <c r="V33" s="367">
        <v>60000</v>
      </c>
      <c r="W33" s="424">
        <v>9.2307692307692299</v>
      </c>
      <c r="X33" s="322"/>
      <c r="Y33" s="368">
        <v>60000</v>
      </c>
      <c r="Z33" s="368">
        <v>60000</v>
      </c>
      <c r="AA33" s="368">
        <v>60000</v>
      </c>
      <c r="AB33" s="367">
        <v>180000</v>
      </c>
      <c r="AC33" s="441">
        <v>45</v>
      </c>
      <c r="AD33" s="322"/>
      <c r="AE33" s="367">
        <v>240000</v>
      </c>
      <c r="AF33" s="441">
        <v>60</v>
      </c>
      <c r="AG33" s="322"/>
      <c r="AH33" s="368">
        <v>80000</v>
      </c>
      <c r="AI33" s="368">
        <v>75000</v>
      </c>
      <c r="AJ33" s="368">
        <v>75000</v>
      </c>
      <c r="AK33" s="367">
        <v>230000</v>
      </c>
      <c r="AL33" s="441">
        <v>57.5</v>
      </c>
      <c r="AM33" s="322"/>
      <c r="AN33" s="368">
        <v>60000</v>
      </c>
      <c r="AO33" s="368">
        <v>60000</v>
      </c>
      <c r="AP33" s="368">
        <v>60000</v>
      </c>
      <c r="AQ33" s="367">
        <v>180000</v>
      </c>
      <c r="AR33" s="441">
        <v>45</v>
      </c>
      <c r="AS33" s="322"/>
      <c r="AT33" s="368">
        <v>410000</v>
      </c>
      <c r="AU33" s="368">
        <v>63.07692307692308</v>
      </c>
      <c r="AV33" s="440"/>
      <c r="AW33" s="367">
        <v>650000</v>
      </c>
      <c r="AX33" s="441">
        <v>162.5</v>
      </c>
      <c r="AY33" s="322"/>
      <c r="AZ33" s="367">
        <v>0</v>
      </c>
      <c r="BA33" s="441">
        <v>100</v>
      </c>
      <c r="BB33" s="367">
        <v>650000</v>
      </c>
      <c r="BC33" s="441"/>
    </row>
    <row r="34" spans="1:55" s="320" customFormat="1" ht="29.1" customHeight="1" thickBot="1" x14ac:dyDescent="0.25">
      <c r="A34" s="15"/>
      <c r="B34" s="10"/>
      <c r="C34" s="10"/>
      <c r="D34" s="11"/>
      <c r="E34" s="16"/>
      <c r="F34" s="10"/>
      <c r="G34" s="18"/>
      <c r="H34" s="19"/>
      <c r="I34" s="20"/>
      <c r="J34" s="16"/>
      <c r="K34" s="10"/>
      <c r="L34" s="377">
        <v>2</v>
      </c>
      <c r="M34" s="11"/>
      <c r="N34" s="378" t="s">
        <v>170</v>
      </c>
      <c r="O34" s="380">
        <v>40000</v>
      </c>
      <c r="P34" s="380">
        <v>100000</v>
      </c>
      <c r="Q34" s="379">
        <v>100000</v>
      </c>
      <c r="R34" s="380">
        <v>100000</v>
      </c>
      <c r="S34" s="380">
        <v>0</v>
      </c>
      <c r="T34" s="442">
        <v>0</v>
      </c>
      <c r="U34" s="442">
        <v>10000</v>
      </c>
      <c r="V34" s="442">
        <v>10000</v>
      </c>
      <c r="W34" s="424">
        <v>10</v>
      </c>
      <c r="X34" s="322"/>
      <c r="Y34" s="380">
        <v>10000</v>
      </c>
      <c r="Z34" s="442">
        <v>10000</v>
      </c>
      <c r="AA34" s="442">
        <v>10000</v>
      </c>
      <c r="AB34" s="447">
        <v>30000</v>
      </c>
      <c r="AC34" s="443">
        <v>30</v>
      </c>
      <c r="AD34" s="322"/>
      <c r="AE34" s="442">
        <v>40000</v>
      </c>
      <c r="AF34" s="443">
        <v>40</v>
      </c>
      <c r="AG34" s="322"/>
      <c r="AH34" s="380">
        <v>10000</v>
      </c>
      <c r="AI34" s="442">
        <v>15000</v>
      </c>
      <c r="AJ34" s="442">
        <v>15000</v>
      </c>
      <c r="AK34" s="447">
        <v>40000</v>
      </c>
      <c r="AL34" s="443">
        <v>40</v>
      </c>
      <c r="AM34" s="322"/>
      <c r="AN34" s="380">
        <v>10000</v>
      </c>
      <c r="AO34" s="442">
        <v>10000</v>
      </c>
      <c r="AP34" s="442">
        <v>0</v>
      </c>
      <c r="AQ34" s="447">
        <v>20000</v>
      </c>
      <c r="AR34" s="443">
        <v>20</v>
      </c>
      <c r="AS34" s="322"/>
      <c r="AT34" s="442">
        <v>60000</v>
      </c>
      <c r="AU34" s="442">
        <v>60</v>
      </c>
      <c r="AV34" s="442"/>
      <c r="AW34" s="442">
        <v>100000</v>
      </c>
      <c r="AX34" s="443">
        <v>100</v>
      </c>
      <c r="AY34" s="322"/>
      <c r="AZ34" s="442">
        <v>0</v>
      </c>
      <c r="BA34" s="443">
        <v>100</v>
      </c>
      <c r="BB34" s="442">
        <v>100000</v>
      </c>
      <c r="BC34" s="443"/>
    </row>
    <row r="35" spans="1:55" s="320" customFormat="1" ht="29.1" customHeight="1" thickBot="1" x14ac:dyDescent="0.25">
      <c r="A35" s="15"/>
      <c r="B35" s="10"/>
      <c r="C35" s="10"/>
      <c r="D35" s="11"/>
      <c r="E35" s="16"/>
      <c r="F35" s="10"/>
      <c r="G35" s="18"/>
      <c r="H35" s="19"/>
      <c r="I35" s="20"/>
      <c r="J35" s="16"/>
      <c r="K35" s="10"/>
      <c r="L35" s="10"/>
      <c r="M35" s="381" t="s">
        <v>74</v>
      </c>
      <c r="N35" s="382" t="s">
        <v>207</v>
      </c>
      <c r="O35" s="384">
        <v>40000</v>
      </c>
      <c r="P35" s="384">
        <v>100000</v>
      </c>
      <c r="Q35" s="383">
        <v>100000</v>
      </c>
      <c r="R35" s="384">
        <v>100000</v>
      </c>
      <c r="S35" s="384"/>
      <c r="T35" s="444"/>
      <c r="U35" s="444">
        <v>10000</v>
      </c>
      <c r="V35" s="444">
        <v>10000</v>
      </c>
      <c r="W35" s="424">
        <v>10</v>
      </c>
      <c r="X35" s="322"/>
      <c r="Y35" s="444">
        <v>10000</v>
      </c>
      <c r="Z35" s="444">
        <v>10000</v>
      </c>
      <c r="AA35" s="444">
        <v>10000</v>
      </c>
      <c r="AB35" s="445">
        <v>30000</v>
      </c>
      <c r="AC35" s="446">
        <v>30</v>
      </c>
      <c r="AD35" s="322"/>
      <c r="AE35" s="444">
        <v>40000</v>
      </c>
      <c r="AF35" s="446">
        <v>40</v>
      </c>
      <c r="AG35" s="322"/>
      <c r="AH35" s="384">
        <v>10000</v>
      </c>
      <c r="AI35" s="444">
        <v>15000</v>
      </c>
      <c r="AJ35" s="444">
        <v>15000</v>
      </c>
      <c r="AK35" s="445">
        <v>40000</v>
      </c>
      <c r="AL35" s="446">
        <v>40</v>
      </c>
      <c r="AM35" s="322"/>
      <c r="AN35" s="384">
        <v>10000</v>
      </c>
      <c r="AO35" s="444">
        <v>10000</v>
      </c>
      <c r="AP35" s="444"/>
      <c r="AQ35" s="445">
        <v>20000</v>
      </c>
      <c r="AR35" s="446">
        <v>20</v>
      </c>
      <c r="AS35" s="322"/>
      <c r="AT35" s="444">
        <v>60000</v>
      </c>
      <c r="AU35" s="444">
        <v>60</v>
      </c>
      <c r="AV35" s="444"/>
      <c r="AW35" s="444">
        <v>100000</v>
      </c>
      <c r="AX35" s="446">
        <v>100</v>
      </c>
      <c r="AY35" s="322"/>
      <c r="AZ35" s="444">
        <v>0</v>
      </c>
      <c r="BA35" s="446">
        <v>100</v>
      </c>
      <c r="BB35" s="444">
        <v>100000</v>
      </c>
      <c r="BC35" s="446"/>
    </row>
    <row r="36" spans="1:55" s="320" customFormat="1" ht="29.1" customHeight="1" thickBot="1" x14ac:dyDescent="0.25">
      <c r="A36" s="15"/>
      <c r="B36" s="10"/>
      <c r="C36" s="10"/>
      <c r="D36" s="11"/>
      <c r="E36" s="16"/>
      <c r="F36" s="10"/>
      <c r="G36" s="18"/>
      <c r="H36" s="19"/>
      <c r="I36" s="20"/>
      <c r="J36" s="16"/>
      <c r="K36" s="10"/>
      <c r="L36" s="377">
        <v>5</v>
      </c>
      <c r="M36" s="11"/>
      <c r="N36" s="378" t="s">
        <v>208</v>
      </c>
      <c r="O36" s="380">
        <v>260000</v>
      </c>
      <c r="P36" s="380">
        <v>300000</v>
      </c>
      <c r="Q36" s="379">
        <v>300000</v>
      </c>
      <c r="R36" s="380">
        <v>100000</v>
      </c>
      <c r="S36" s="380">
        <v>0</v>
      </c>
      <c r="T36" s="442">
        <v>0</v>
      </c>
      <c r="U36" s="442">
        <v>10000</v>
      </c>
      <c r="V36" s="442">
        <v>10000</v>
      </c>
      <c r="W36" s="424">
        <v>10</v>
      </c>
      <c r="X36" s="322"/>
      <c r="Y36" s="380">
        <v>10000</v>
      </c>
      <c r="Z36" s="442">
        <v>10000</v>
      </c>
      <c r="AA36" s="442">
        <v>10000</v>
      </c>
      <c r="AB36" s="447">
        <v>30000</v>
      </c>
      <c r="AC36" s="443">
        <v>10</v>
      </c>
      <c r="AD36" s="322"/>
      <c r="AE36" s="442">
        <v>40000</v>
      </c>
      <c r="AF36" s="443">
        <v>13.333333333333334</v>
      </c>
      <c r="AG36" s="322"/>
      <c r="AH36" s="380">
        <v>10000</v>
      </c>
      <c r="AI36" s="442">
        <v>10000</v>
      </c>
      <c r="AJ36" s="442">
        <v>10000</v>
      </c>
      <c r="AK36" s="447">
        <v>30000</v>
      </c>
      <c r="AL36" s="443">
        <v>10</v>
      </c>
      <c r="AM36" s="322"/>
      <c r="AN36" s="380">
        <v>10000</v>
      </c>
      <c r="AO36" s="442">
        <v>10000</v>
      </c>
      <c r="AP36" s="442">
        <v>10000</v>
      </c>
      <c r="AQ36" s="447">
        <v>30000</v>
      </c>
      <c r="AR36" s="443">
        <v>10</v>
      </c>
      <c r="AS36" s="322"/>
      <c r="AT36" s="442">
        <v>60000</v>
      </c>
      <c r="AU36" s="442">
        <v>60</v>
      </c>
      <c r="AV36" s="442"/>
      <c r="AW36" s="442">
        <v>100000</v>
      </c>
      <c r="AX36" s="443">
        <v>33.333333333333336</v>
      </c>
      <c r="AY36" s="322"/>
      <c r="AZ36" s="442">
        <v>0</v>
      </c>
      <c r="BA36" s="443">
        <v>100</v>
      </c>
      <c r="BB36" s="442">
        <v>100000</v>
      </c>
      <c r="BC36" s="443"/>
    </row>
    <row r="37" spans="1:55" s="320" customFormat="1" ht="29.1" customHeight="1" thickBot="1" x14ac:dyDescent="0.25">
      <c r="A37" s="15"/>
      <c r="B37" s="10"/>
      <c r="C37" s="10"/>
      <c r="D37" s="11"/>
      <c r="E37" s="16"/>
      <c r="F37" s="10"/>
      <c r="G37" s="18"/>
      <c r="H37" s="19"/>
      <c r="I37" s="20"/>
      <c r="J37" s="16"/>
      <c r="K37" s="10"/>
      <c r="L37" s="10"/>
      <c r="M37" s="381" t="s">
        <v>74</v>
      </c>
      <c r="N37" s="382" t="s">
        <v>209</v>
      </c>
      <c r="O37" s="384">
        <v>260000</v>
      </c>
      <c r="P37" s="384">
        <v>300000</v>
      </c>
      <c r="Q37" s="383">
        <v>300000</v>
      </c>
      <c r="R37" s="376">
        <v>100000</v>
      </c>
      <c r="S37" s="384"/>
      <c r="T37" s="444"/>
      <c r="U37" s="444">
        <v>10000</v>
      </c>
      <c r="V37" s="444">
        <v>10000</v>
      </c>
      <c r="W37" s="424">
        <v>10</v>
      </c>
      <c r="X37" s="322"/>
      <c r="Y37" s="444">
        <v>10000</v>
      </c>
      <c r="Z37" s="444">
        <v>10000</v>
      </c>
      <c r="AA37" s="444">
        <v>10000</v>
      </c>
      <c r="AB37" s="445">
        <v>30000</v>
      </c>
      <c r="AC37" s="446">
        <v>10</v>
      </c>
      <c r="AD37" s="322"/>
      <c r="AE37" s="444">
        <v>40000</v>
      </c>
      <c r="AF37" s="446">
        <v>13.333333333333334</v>
      </c>
      <c r="AG37" s="322"/>
      <c r="AH37" s="384">
        <v>10000</v>
      </c>
      <c r="AI37" s="444">
        <v>10000</v>
      </c>
      <c r="AJ37" s="444">
        <v>10000</v>
      </c>
      <c r="AK37" s="445">
        <v>30000</v>
      </c>
      <c r="AL37" s="446">
        <v>10</v>
      </c>
      <c r="AM37" s="322"/>
      <c r="AN37" s="384">
        <v>10000</v>
      </c>
      <c r="AO37" s="444">
        <v>10000</v>
      </c>
      <c r="AP37" s="444">
        <v>10000</v>
      </c>
      <c r="AQ37" s="445">
        <v>30000</v>
      </c>
      <c r="AR37" s="446">
        <v>10</v>
      </c>
      <c r="AS37" s="322"/>
      <c r="AT37" s="444">
        <v>60000</v>
      </c>
      <c r="AU37" s="444">
        <v>60</v>
      </c>
      <c r="AV37" s="444"/>
      <c r="AW37" s="444">
        <v>100000</v>
      </c>
      <c r="AX37" s="446">
        <v>33.333333333333336</v>
      </c>
      <c r="AY37" s="322"/>
      <c r="AZ37" s="444">
        <v>0</v>
      </c>
      <c r="BA37" s="446">
        <v>100</v>
      </c>
      <c r="BB37" s="444">
        <v>100000</v>
      </c>
      <c r="BC37" s="446"/>
    </row>
    <row r="38" spans="1:55" s="320" customFormat="1" ht="29.1" customHeight="1" thickBot="1" x14ac:dyDescent="0.25">
      <c r="A38" s="15"/>
      <c r="B38" s="10"/>
      <c r="C38" s="10"/>
      <c r="D38" s="11"/>
      <c r="E38" s="16"/>
      <c r="F38" s="10"/>
      <c r="G38" s="18"/>
      <c r="H38" s="19"/>
      <c r="I38" s="20"/>
      <c r="J38" s="16"/>
      <c r="K38" s="10"/>
      <c r="L38" s="377">
        <v>6</v>
      </c>
      <c r="M38" s="11"/>
      <c r="N38" s="378"/>
      <c r="O38" s="380"/>
      <c r="P38" s="380"/>
      <c r="Q38" s="379"/>
      <c r="R38" s="380">
        <v>100000</v>
      </c>
      <c r="S38" s="380">
        <v>0</v>
      </c>
      <c r="T38" s="442">
        <v>0</v>
      </c>
      <c r="U38" s="442">
        <v>10000</v>
      </c>
      <c r="V38" s="442">
        <v>10000</v>
      </c>
      <c r="W38" s="424"/>
      <c r="X38" s="322"/>
      <c r="Y38" s="442">
        <v>10000</v>
      </c>
      <c r="Z38" s="442">
        <v>10000</v>
      </c>
      <c r="AA38" s="442">
        <v>10000</v>
      </c>
      <c r="AB38" s="442">
        <v>30000</v>
      </c>
      <c r="AC38" s="443" t="e">
        <v>#DIV/0!</v>
      </c>
      <c r="AD38" s="322"/>
      <c r="AE38" s="442">
        <v>40000</v>
      </c>
      <c r="AF38" s="446"/>
      <c r="AG38" s="322"/>
      <c r="AH38" s="442">
        <v>10000</v>
      </c>
      <c r="AI38" s="442">
        <v>10000</v>
      </c>
      <c r="AJ38" s="442">
        <v>10000</v>
      </c>
      <c r="AK38" s="442">
        <v>30000</v>
      </c>
      <c r="AL38" s="446"/>
      <c r="AM38" s="322"/>
      <c r="AN38" s="442">
        <v>10000</v>
      </c>
      <c r="AO38" s="442">
        <v>10000</v>
      </c>
      <c r="AP38" s="442">
        <v>10000</v>
      </c>
      <c r="AQ38" s="442">
        <v>30000</v>
      </c>
      <c r="AR38" s="446"/>
      <c r="AS38" s="322"/>
      <c r="AT38" s="442">
        <v>60000</v>
      </c>
      <c r="AU38" s="444"/>
      <c r="AV38" s="444"/>
      <c r="AW38" s="442">
        <v>100000</v>
      </c>
      <c r="AX38" s="446"/>
      <c r="AY38" s="322"/>
      <c r="AZ38" s="442">
        <v>0</v>
      </c>
      <c r="BA38" s="443">
        <v>100</v>
      </c>
      <c r="BB38" s="442">
        <v>100000</v>
      </c>
      <c r="BC38" s="446"/>
    </row>
    <row r="39" spans="1:55" s="320" customFormat="1" ht="29.1" customHeight="1" thickBot="1" x14ac:dyDescent="0.25">
      <c r="A39" s="15"/>
      <c r="B39" s="10"/>
      <c r="C39" s="10"/>
      <c r="D39" s="11"/>
      <c r="E39" s="16"/>
      <c r="F39" s="10"/>
      <c r="G39" s="18"/>
      <c r="H39" s="19"/>
      <c r="I39" s="20"/>
      <c r="J39" s="16"/>
      <c r="K39" s="10"/>
      <c r="L39" s="10"/>
      <c r="M39" s="381" t="s">
        <v>74</v>
      </c>
      <c r="N39" s="382" t="s">
        <v>244</v>
      </c>
      <c r="O39" s="384"/>
      <c r="P39" s="384"/>
      <c r="Q39" s="383"/>
      <c r="R39" s="376">
        <v>100000</v>
      </c>
      <c r="S39" s="384"/>
      <c r="T39" s="444"/>
      <c r="U39" s="444">
        <v>10000</v>
      </c>
      <c r="V39" s="444">
        <v>10000</v>
      </c>
      <c r="W39" s="424"/>
      <c r="X39" s="322"/>
      <c r="Y39" s="444">
        <v>10000</v>
      </c>
      <c r="Z39" s="444">
        <v>10000</v>
      </c>
      <c r="AA39" s="444">
        <v>10000</v>
      </c>
      <c r="AB39" s="444">
        <v>30000</v>
      </c>
      <c r="AC39" s="446"/>
      <c r="AD39" s="322"/>
      <c r="AE39" s="444">
        <v>40000</v>
      </c>
      <c r="AF39" s="446"/>
      <c r="AG39" s="322"/>
      <c r="AH39" s="444">
        <v>10000</v>
      </c>
      <c r="AI39" s="444">
        <v>10000</v>
      </c>
      <c r="AJ39" s="444">
        <v>10000</v>
      </c>
      <c r="AK39" s="445">
        <v>30000</v>
      </c>
      <c r="AL39" s="446"/>
      <c r="AM39" s="322"/>
      <c r="AN39" s="384">
        <v>10000</v>
      </c>
      <c r="AO39" s="444">
        <v>10000</v>
      </c>
      <c r="AP39" s="444">
        <v>10000</v>
      </c>
      <c r="AQ39" s="445">
        <v>30000</v>
      </c>
      <c r="AR39" s="446"/>
      <c r="AS39" s="322"/>
      <c r="AT39" s="444">
        <v>60000</v>
      </c>
      <c r="AU39" s="444"/>
      <c r="AV39" s="444"/>
      <c r="AW39" s="444">
        <v>100000</v>
      </c>
      <c r="AX39" s="446"/>
      <c r="AY39" s="322"/>
      <c r="AZ39" s="444">
        <v>0</v>
      </c>
      <c r="BA39" s="446">
        <v>100</v>
      </c>
      <c r="BB39" s="444">
        <v>100000</v>
      </c>
      <c r="BC39" s="446"/>
    </row>
    <row r="40" spans="1:55" s="320" customFormat="1" ht="29.1" customHeight="1" thickBot="1" x14ac:dyDescent="0.25">
      <c r="A40" s="15"/>
      <c r="B40" s="10"/>
      <c r="C40" s="10"/>
      <c r="D40" s="11"/>
      <c r="E40" s="16"/>
      <c r="F40" s="10"/>
      <c r="G40" s="18"/>
      <c r="H40" s="19"/>
      <c r="I40" s="20"/>
      <c r="J40" s="16"/>
      <c r="K40" s="10"/>
      <c r="L40" s="377">
        <v>8</v>
      </c>
      <c r="M40" s="11"/>
      <c r="N40" s="378"/>
      <c r="O40" s="380"/>
      <c r="P40" s="380"/>
      <c r="Q40" s="379"/>
      <c r="R40" s="380">
        <v>200000</v>
      </c>
      <c r="S40" s="380">
        <v>0</v>
      </c>
      <c r="T40" s="442">
        <v>0</v>
      </c>
      <c r="U40" s="442">
        <v>20000</v>
      </c>
      <c r="V40" s="442">
        <v>20000</v>
      </c>
      <c r="W40" s="424"/>
      <c r="X40" s="322"/>
      <c r="Y40" s="380">
        <v>20000</v>
      </c>
      <c r="Z40" s="442">
        <v>20000</v>
      </c>
      <c r="AA40" s="442">
        <v>20000</v>
      </c>
      <c r="AB40" s="442">
        <v>60000</v>
      </c>
      <c r="AC40" s="443" t="e">
        <v>#DIV/0!</v>
      </c>
      <c r="AD40" s="322"/>
      <c r="AE40" s="442">
        <v>80000</v>
      </c>
      <c r="AF40" s="446"/>
      <c r="AG40" s="322"/>
      <c r="AH40" s="380">
        <v>30000</v>
      </c>
      <c r="AI40" s="442">
        <v>20000</v>
      </c>
      <c r="AJ40" s="442">
        <v>20000</v>
      </c>
      <c r="AK40" s="442">
        <v>70000</v>
      </c>
      <c r="AL40" s="446"/>
      <c r="AM40" s="322"/>
      <c r="AN40" s="380">
        <v>20000</v>
      </c>
      <c r="AO40" s="442">
        <v>20000</v>
      </c>
      <c r="AP40" s="442">
        <v>10000</v>
      </c>
      <c r="AQ40" s="442">
        <v>50000</v>
      </c>
      <c r="AR40" s="446"/>
      <c r="AS40" s="322"/>
      <c r="AT40" s="442">
        <v>120000</v>
      </c>
      <c r="AU40" s="444"/>
      <c r="AV40" s="444"/>
      <c r="AW40" s="442">
        <v>200000</v>
      </c>
      <c r="AX40" s="446"/>
      <c r="AY40" s="322"/>
      <c r="AZ40" s="442">
        <v>0</v>
      </c>
      <c r="BA40" s="443">
        <v>100</v>
      </c>
      <c r="BB40" s="442">
        <v>200000</v>
      </c>
      <c r="BC40" s="446"/>
    </row>
    <row r="41" spans="1:55" s="320" customFormat="1" ht="29.1" customHeight="1" thickBot="1" x14ac:dyDescent="0.25">
      <c r="A41" s="15"/>
      <c r="B41" s="10"/>
      <c r="C41" s="10"/>
      <c r="D41" s="11"/>
      <c r="E41" s="16"/>
      <c r="F41" s="10"/>
      <c r="G41" s="18"/>
      <c r="H41" s="19"/>
      <c r="I41" s="20"/>
      <c r="J41" s="16"/>
      <c r="K41" s="10"/>
      <c r="L41" s="10"/>
      <c r="M41" s="381" t="s">
        <v>74</v>
      </c>
      <c r="N41" s="382" t="s">
        <v>171</v>
      </c>
      <c r="O41" s="384"/>
      <c r="P41" s="384"/>
      <c r="Q41" s="383"/>
      <c r="R41" s="376">
        <v>200000</v>
      </c>
      <c r="S41" s="384"/>
      <c r="T41" s="444"/>
      <c r="U41" s="444">
        <v>20000</v>
      </c>
      <c r="V41" s="444">
        <v>20000</v>
      </c>
      <c r="W41" s="424"/>
      <c r="X41" s="322"/>
      <c r="Y41" s="444">
        <v>20000</v>
      </c>
      <c r="Z41" s="444">
        <v>20000</v>
      </c>
      <c r="AA41" s="444">
        <v>20000</v>
      </c>
      <c r="AB41" s="444">
        <v>60000</v>
      </c>
      <c r="AC41" s="446"/>
      <c r="AD41" s="322"/>
      <c r="AE41" s="444">
        <v>80000</v>
      </c>
      <c r="AF41" s="446"/>
      <c r="AG41" s="322"/>
      <c r="AH41" s="444">
        <v>30000</v>
      </c>
      <c r="AI41" s="444">
        <v>20000</v>
      </c>
      <c r="AJ41" s="444">
        <v>20000</v>
      </c>
      <c r="AK41" s="445">
        <v>70000</v>
      </c>
      <c r="AL41" s="446"/>
      <c r="AM41" s="322"/>
      <c r="AN41" s="384">
        <v>20000</v>
      </c>
      <c r="AO41" s="444">
        <v>20000</v>
      </c>
      <c r="AP41" s="444">
        <v>10000</v>
      </c>
      <c r="AQ41" s="445">
        <v>50000</v>
      </c>
      <c r="AR41" s="446"/>
      <c r="AS41" s="322"/>
      <c r="AT41" s="444">
        <v>120000</v>
      </c>
      <c r="AU41" s="444"/>
      <c r="AV41" s="444"/>
      <c r="AW41" s="444">
        <v>200000</v>
      </c>
      <c r="AX41" s="446"/>
      <c r="AY41" s="322"/>
      <c r="AZ41" s="444">
        <v>0</v>
      </c>
      <c r="BA41" s="446">
        <v>100</v>
      </c>
      <c r="BB41" s="444">
        <v>200000</v>
      </c>
      <c r="BC41" s="446"/>
    </row>
    <row r="42" spans="1:55" s="320" customFormat="1" ht="29.1" customHeight="1" thickBot="1" x14ac:dyDescent="0.25">
      <c r="A42" s="15"/>
      <c r="B42" s="10"/>
      <c r="C42" s="10"/>
      <c r="D42" s="11"/>
      <c r="E42" s="16"/>
      <c r="F42" s="10"/>
      <c r="G42" s="18"/>
      <c r="H42" s="19"/>
      <c r="I42" s="20"/>
      <c r="J42" s="16"/>
      <c r="K42" s="10"/>
      <c r="L42" s="377">
        <v>9</v>
      </c>
      <c r="M42" s="11"/>
      <c r="N42" s="378"/>
      <c r="O42" s="380"/>
      <c r="P42" s="380"/>
      <c r="Q42" s="379"/>
      <c r="R42" s="380">
        <v>150000</v>
      </c>
      <c r="S42" s="380">
        <v>0</v>
      </c>
      <c r="T42" s="442">
        <v>0</v>
      </c>
      <c r="U42" s="442">
        <v>10000</v>
      </c>
      <c r="V42" s="442">
        <v>10000</v>
      </c>
      <c r="W42" s="424"/>
      <c r="X42" s="322"/>
      <c r="Y42" s="380">
        <v>10000</v>
      </c>
      <c r="Z42" s="442">
        <v>10000</v>
      </c>
      <c r="AA42" s="442">
        <v>10000</v>
      </c>
      <c r="AB42" s="442">
        <v>30000</v>
      </c>
      <c r="AC42" s="443" t="e">
        <v>#DIV/0!</v>
      </c>
      <c r="AD42" s="322"/>
      <c r="AE42" s="442">
        <v>40000</v>
      </c>
      <c r="AF42" s="446"/>
      <c r="AG42" s="322"/>
      <c r="AH42" s="380">
        <v>20000</v>
      </c>
      <c r="AI42" s="442">
        <v>20000</v>
      </c>
      <c r="AJ42" s="442">
        <v>20000</v>
      </c>
      <c r="AK42" s="442">
        <v>60000</v>
      </c>
      <c r="AL42" s="446"/>
      <c r="AM42" s="322"/>
      <c r="AN42" s="380">
        <v>10000</v>
      </c>
      <c r="AO42" s="442">
        <v>10000</v>
      </c>
      <c r="AP42" s="442">
        <v>30000</v>
      </c>
      <c r="AQ42" s="442">
        <v>50000</v>
      </c>
      <c r="AR42" s="446"/>
      <c r="AS42" s="322"/>
      <c r="AT42" s="442">
        <v>110000</v>
      </c>
      <c r="AU42" s="444"/>
      <c r="AV42" s="444"/>
      <c r="AW42" s="442">
        <v>150000</v>
      </c>
      <c r="AX42" s="446"/>
      <c r="AY42" s="322"/>
      <c r="AZ42" s="442">
        <v>0</v>
      </c>
      <c r="BA42" s="443">
        <v>100</v>
      </c>
      <c r="BB42" s="442">
        <v>150000</v>
      </c>
      <c r="BC42" s="446"/>
    </row>
    <row r="43" spans="1:55" s="320" customFormat="1" ht="29.1" customHeight="1" thickBot="1" x14ac:dyDescent="0.25">
      <c r="A43" s="15"/>
      <c r="B43" s="10"/>
      <c r="C43" s="10"/>
      <c r="D43" s="11"/>
      <c r="E43" s="16"/>
      <c r="F43" s="10"/>
      <c r="G43" s="18"/>
      <c r="H43" s="19"/>
      <c r="I43" s="20"/>
      <c r="J43" s="16"/>
      <c r="K43" s="10"/>
      <c r="L43" s="10"/>
      <c r="M43" s="381" t="s">
        <v>74</v>
      </c>
      <c r="N43" s="382" t="s">
        <v>245</v>
      </c>
      <c r="O43" s="384"/>
      <c r="P43" s="384"/>
      <c r="Q43" s="383"/>
      <c r="R43" s="376">
        <v>150000</v>
      </c>
      <c r="S43" s="384"/>
      <c r="T43" s="444"/>
      <c r="U43" s="444">
        <v>10000</v>
      </c>
      <c r="V43" s="444">
        <v>10000</v>
      </c>
      <c r="W43" s="424"/>
      <c r="X43" s="322"/>
      <c r="Y43" s="444">
        <v>10000</v>
      </c>
      <c r="Z43" s="444">
        <v>10000</v>
      </c>
      <c r="AA43" s="444">
        <v>10000</v>
      </c>
      <c r="AB43" s="444">
        <v>30000</v>
      </c>
      <c r="AC43" s="446"/>
      <c r="AD43" s="322"/>
      <c r="AE43" s="444">
        <v>40000</v>
      </c>
      <c r="AF43" s="446"/>
      <c r="AG43" s="322"/>
      <c r="AH43" s="444">
        <v>20000</v>
      </c>
      <c r="AI43" s="444">
        <v>20000</v>
      </c>
      <c r="AJ43" s="444">
        <v>20000</v>
      </c>
      <c r="AK43" s="445">
        <v>60000</v>
      </c>
      <c r="AL43" s="446"/>
      <c r="AM43" s="322"/>
      <c r="AN43" s="444">
        <v>10000</v>
      </c>
      <c r="AO43" s="444">
        <v>10000</v>
      </c>
      <c r="AP43" s="444">
        <v>30000</v>
      </c>
      <c r="AQ43" s="444">
        <v>50000</v>
      </c>
      <c r="AR43" s="446"/>
      <c r="AS43" s="322"/>
      <c r="AT43" s="444">
        <v>110000</v>
      </c>
      <c r="AU43" s="444"/>
      <c r="AV43" s="444"/>
      <c r="AW43" s="444">
        <v>150000</v>
      </c>
      <c r="AX43" s="446"/>
      <c r="AY43" s="322"/>
      <c r="AZ43" s="444">
        <v>0</v>
      </c>
      <c r="BA43" s="446">
        <v>100</v>
      </c>
      <c r="BB43" s="444">
        <v>150000</v>
      </c>
      <c r="BC43" s="446"/>
    </row>
    <row r="44" spans="1:55" s="320" customFormat="1" ht="29.1" customHeight="1" thickBot="1" x14ac:dyDescent="0.25">
      <c r="A44" s="15"/>
      <c r="B44" s="10"/>
      <c r="C44" s="10"/>
      <c r="D44" s="11"/>
      <c r="E44" s="16"/>
      <c r="F44" s="10"/>
      <c r="G44" s="18"/>
      <c r="H44" s="19"/>
      <c r="I44" s="20"/>
      <c r="J44" s="16"/>
      <c r="K44" s="365">
        <v>3</v>
      </c>
      <c r="L44" s="10"/>
      <c r="M44" s="11"/>
      <c r="N44" s="366" t="s">
        <v>43</v>
      </c>
      <c r="O44" s="368">
        <v>400000</v>
      </c>
      <c r="P44" s="368">
        <v>400000</v>
      </c>
      <c r="Q44" s="367">
        <v>500000</v>
      </c>
      <c r="R44" s="368">
        <v>600000</v>
      </c>
      <c r="S44" s="368">
        <v>0</v>
      </c>
      <c r="T44" s="440">
        <v>18000</v>
      </c>
      <c r="U44" s="440">
        <v>62000</v>
      </c>
      <c r="V44" s="440">
        <v>80000</v>
      </c>
      <c r="W44" s="424">
        <v>13.333333333333334</v>
      </c>
      <c r="X44" s="322"/>
      <c r="Y44" s="368">
        <v>60000</v>
      </c>
      <c r="Z44" s="440">
        <v>50000</v>
      </c>
      <c r="AA44" s="440">
        <v>50000</v>
      </c>
      <c r="AB44" s="448">
        <v>160000</v>
      </c>
      <c r="AC44" s="441">
        <v>32</v>
      </c>
      <c r="AD44" s="322"/>
      <c r="AE44" s="440">
        <v>240000</v>
      </c>
      <c r="AF44" s="441">
        <v>48</v>
      </c>
      <c r="AG44" s="322"/>
      <c r="AH44" s="368">
        <v>75000</v>
      </c>
      <c r="AI44" s="440">
        <v>75000</v>
      </c>
      <c r="AJ44" s="440">
        <v>75000</v>
      </c>
      <c r="AK44" s="448">
        <v>225000</v>
      </c>
      <c r="AL44" s="441">
        <v>45</v>
      </c>
      <c r="AM44" s="322"/>
      <c r="AN44" s="368">
        <v>45000</v>
      </c>
      <c r="AO44" s="440">
        <v>45000</v>
      </c>
      <c r="AP44" s="440">
        <v>45000</v>
      </c>
      <c r="AQ44" s="442">
        <v>135000</v>
      </c>
      <c r="AR44" s="441">
        <v>27</v>
      </c>
      <c r="AS44" s="322"/>
      <c r="AT44" s="440">
        <v>360000</v>
      </c>
      <c r="AU44" s="440">
        <v>60</v>
      </c>
      <c r="AV44" s="440"/>
      <c r="AW44" s="440">
        <v>600000</v>
      </c>
      <c r="AX44" s="441">
        <v>120</v>
      </c>
      <c r="AY44" s="322"/>
      <c r="AZ44" s="440">
        <v>0</v>
      </c>
      <c r="BA44" s="441">
        <v>100</v>
      </c>
      <c r="BB44" s="440">
        <v>600000</v>
      </c>
      <c r="BC44" s="441"/>
    </row>
    <row r="45" spans="1:55" s="320" customFormat="1" ht="29.1" customHeight="1" thickBot="1" x14ac:dyDescent="0.25">
      <c r="A45" s="15"/>
      <c r="B45" s="10"/>
      <c r="C45" s="10"/>
      <c r="D45" s="11"/>
      <c r="E45" s="16"/>
      <c r="F45" s="10"/>
      <c r="G45" s="18"/>
      <c r="H45" s="19"/>
      <c r="I45" s="20"/>
      <c r="J45" s="16"/>
      <c r="K45" s="10"/>
      <c r="L45" s="377">
        <v>1</v>
      </c>
      <c r="M45" s="11"/>
      <c r="N45" s="378" t="s">
        <v>175</v>
      </c>
      <c r="O45" s="380">
        <v>100000</v>
      </c>
      <c r="P45" s="380">
        <v>100000</v>
      </c>
      <c r="Q45" s="379">
        <v>150000</v>
      </c>
      <c r="R45" s="380">
        <v>300000</v>
      </c>
      <c r="S45" s="380">
        <v>0</v>
      </c>
      <c r="T45" s="442">
        <v>10000</v>
      </c>
      <c r="U45" s="442">
        <v>30000</v>
      </c>
      <c r="V45" s="442">
        <v>40000</v>
      </c>
      <c r="W45" s="424">
        <v>13.333333333333334</v>
      </c>
      <c r="X45" s="322"/>
      <c r="Y45" s="380">
        <v>30000</v>
      </c>
      <c r="Z45" s="442">
        <v>25000</v>
      </c>
      <c r="AA45" s="442">
        <v>25000</v>
      </c>
      <c r="AB45" s="447">
        <v>80000</v>
      </c>
      <c r="AC45" s="443">
        <v>53.333333333333336</v>
      </c>
      <c r="AD45" s="322"/>
      <c r="AE45" s="442">
        <v>120000</v>
      </c>
      <c r="AF45" s="443">
        <v>80</v>
      </c>
      <c r="AG45" s="322"/>
      <c r="AH45" s="380">
        <v>45000</v>
      </c>
      <c r="AI45" s="442">
        <v>30000</v>
      </c>
      <c r="AJ45" s="442">
        <v>30000</v>
      </c>
      <c r="AK45" s="447">
        <v>105000</v>
      </c>
      <c r="AL45" s="443">
        <v>70</v>
      </c>
      <c r="AM45" s="322"/>
      <c r="AN45" s="380">
        <v>30000</v>
      </c>
      <c r="AO45" s="442">
        <v>30000</v>
      </c>
      <c r="AP45" s="442">
        <v>15000</v>
      </c>
      <c r="AQ45" s="444">
        <v>75000</v>
      </c>
      <c r="AR45" s="443">
        <v>50</v>
      </c>
      <c r="AS45" s="322"/>
      <c r="AT45" s="442">
        <v>180000</v>
      </c>
      <c r="AU45" s="442">
        <v>60</v>
      </c>
      <c r="AV45" s="442"/>
      <c r="AW45" s="442">
        <v>300000</v>
      </c>
      <c r="AX45" s="443">
        <v>200</v>
      </c>
      <c r="AY45" s="322"/>
      <c r="AZ45" s="442">
        <v>0</v>
      </c>
      <c r="BA45" s="443">
        <v>100</v>
      </c>
      <c r="BB45" s="442">
        <v>300000</v>
      </c>
      <c r="BC45" s="443"/>
    </row>
    <row r="46" spans="1:55" s="320" customFormat="1" ht="29.1" customHeight="1" thickBot="1" x14ac:dyDescent="0.25">
      <c r="A46" s="15"/>
      <c r="B46" s="10"/>
      <c r="C46" s="10"/>
      <c r="D46" s="11"/>
      <c r="E46" s="16"/>
      <c r="F46" s="10"/>
      <c r="G46" s="18"/>
      <c r="H46" s="19"/>
      <c r="I46" s="20"/>
      <c r="J46" s="16"/>
      <c r="K46" s="10"/>
      <c r="L46" s="10"/>
      <c r="M46" s="381" t="s">
        <v>74</v>
      </c>
      <c r="N46" s="382" t="s">
        <v>210</v>
      </c>
      <c r="O46" s="384">
        <v>100000</v>
      </c>
      <c r="P46" s="384">
        <v>100000</v>
      </c>
      <c r="Q46" s="383">
        <v>150000</v>
      </c>
      <c r="R46" s="384">
        <v>300000</v>
      </c>
      <c r="S46" s="384"/>
      <c r="T46" s="444">
        <v>10000</v>
      </c>
      <c r="U46" s="444">
        <v>30000</v>
      </c>
      <c r="V46" s="444">
        <v>40000</v>
      </c>
      <c r="W46" s="424">
        <v>13.333333333333334</v>
      </c>
      <c r="X46" s="322"/>
      <c r="Y46" s="384">
        <v>30000</v>
      </c>
      <c r="Z46" s="444">
        <v>25000</v>
      </c>
      <c r="AA46" s="444">
        <v>25000</v>
      </c>
      <c r="AB46" s="445">
        <v>80000</v>
      </c>
      <c r="AC46" s="446">
        <v>53.333333333333336</v>
      </c>
      <c r="AD46" s="322"/>
      <c r="AE46" s="444">
        <v>120000</v>
      </c>
      <c r="AF46" s="446">
        <v>80</v>
      </c>
      <c r="AG46" s="322"/>
      <c r="AH46" s="384">
        <v>45000</v>
      </c>
      <c r="AI46" s="444">
        <v>30000</v>
      </c>
      <c r="AJ46" s="444">
        <v>30000</v>
      </c>
      <c r="AK46" s="445">
        <v>105000</v>
      </c>
      <c r="AL46" s="446">
        <v>70</v>
      </c>
      <c r="AM46" s="322"/>
      <c r="AN46" s="384">
        <v>30000</v>
      </c>
      <c r="AO46" s="444">
        <v>30000</v>
      </c>
      <c r="AP46" s="444">
        <v>15000</v>
      </c>
      <c r="AQ46" s="442">
        <v>75000</v>
      </c>
      <c r="AR46" s="446">
        <v>50</v>
      </c>
      <c r="AS46" s="322"/>
      <c r="AT46" s="444">
        <v>180000</v>
      </c>
      <c r="AU46" s="444">
        <v>60</v>
      </c>
      <c r="AV46" s="444"/>
      <c r="AW46" s="444">
        <v>300000</v>
      </c>
      <c r="AX46" s="446">
        <v>200</v>
      </c>
      <c r="AY46" s="322"/>
      <c r="AZ46" s="444">
        <v>0</v>
      </c>
      <c r="BA46" s="446">
        <v>100</v>
      </c>
      <c r="BB46" s="444">
        <v>300000</v>
      </c>
      <c r="BC46" s="446"/>
    </row>
    <row r="47" spans="1:55" s="320" customFormat="1" ht="29.1" customHeight="1" thickBot="1" x14ac:dyDescent="0.25">
      <c r="A47" s="15"/>
      <c r="B47" s="10"/>
      <c r="C47" s="10"/>
      <c r="D47" s="11"/>
      <c r="E47" s="16"/>
      <c r="F47" s="10"/>
      <c r="G47" s="18"/>
      <c r="H47" s="19"/>
      <c r="I47" s="20"/>
      <c r="J47" s="16"/>
      <c r="K47" s="10"/>
      <c r="L47" s="377">
        <v>3</v>
      </c>
      <c r="M47" s="11"/>
      <c r="N47" s="378" t="s">
        <v>172</v>
      </c>
      <c r="O47" s="380">
        <v>300000</v>
      </c>
      <c r="P47" s="380">
        <v>300000</v>
      </c>
      <c r="Q47" s="379">
        <v>350000</v>
      </c>
      <c r="R47" s="380">
        <v>300000</v>
      </c>
      <c r="S47" s="380">
        <v>0</v>
      </c>
      <c r="T47" s="442">
        <v>8000</v>
      </c>
      <c r="U47" s="442">
        <v>32000</v>
      </c>
      <c r="V47" s="442">
        <v>40000</v>
      </c>
      <c r="W47" s="424">
        <v>13.333333333333334</v>
      </c>
      <c r="X47" s="322"/>
      <c r="Y47" s="380">
        <v>30000</v>
      </c>
      <c r="Z47" s="442">
        <v>25000</v>
      </c>
      <c r="AA47" s="442">
        <v>25000</v>
      </c>
      <c r="AB47" s="447">
        <v>80000</v>
      </c>
      <c r="AC47" s="443">
        <v>22.857142857142858</v>
      </c>
      <c r="AD47" s="322"/>
      <c r="AE47" s="442">
        <v>120000</v>
      </c>
      <c r="AF47" s="443">
        <v>34.285714285714285</v>
      </c>
      <c r="AG47" s="322"/>
      <c r="AH47" s="380">
        <v>30000</v>
      </c>
      <c r="AI47" s="442">
        <v>45000</v>
      </c>
      <c r="AJ47" s="442">
        <v>45000</v>
      </c>
      <c r="AK47" s="447">
        <v>120000</v>
      </c>
      <c r="AL47" s="443">
        <v>34.285714285714285</v>
      </c>
      <c r="AM47" s="322"/>
      <c r="AN47" s="380">
        <v>15000</v>
      </c>
      <c r="AO47" s="442">
        <v>15000</v>
      </c>
      <c r="AP47" s="442">
        <v>30000</v>
      </c>
      <c r="AQ47" s="444">
        <v>60000</v>
      </c>
      <c r="AR47" s="443">
        <v>17.142857142857142</v>
      </c>
      <c r="AS47" s="322"/>
      <c r="AT47" s="442">
        <v>180000</v>
      </c>
      <c r="AU47" s="442">
        <v>60</v>
      </c>
      <c r="AV47" s="440"/>
      <c r="AW47" s="442">
        <v>300000</v>
      </c>
      <c r="AX47" s="443">
        <v>85.714285714285708</v>
      </c>
      <c r="AY47" s="322"/>
      <c r="AZ47" s="442">
        <v>0</v>
      </c>
      <c r="BA47" s="443">
        <v>100</v>
      </c>
      <c r="BB47" s="442">
        <v>300000</v>
      </c>
      <c r="BC47" s="443"/>
    </row>
    <row r="48" spans="1:55" s="320" customFormat="1" ht="29.1" customHeight="1" thickBot="1" x14ac:dyDescent="0.25">
      <c r="A48" s="15"/>
      <c r="B48" s="10"/>
      <c r="C48" s="10"/>
      <c r="D48" s="11"/>
      <c r="E48" s="16"/>
      <c r="F48" s="10"/>
      <c r="G48" s="18"/>
      <c r="H48" s="19"/>
      <c r="I48" s="20"/>
      <c r="J48" s="16"/>
      <c r="K48" s="10"/>
      <c r="L48" s="10"/>
      <c r="M48" s="381" t="s">
        <v>74</v>
      </c>
      <c r="N48" s="382" t="s">
        <v>211</v>
      </c>
      <c r="O48" s="384">
        <v>300000</v>
      </c>
      <c r="P48" s="384">
        <v>300000</v>
      </c>
      <c r="Q48" s="383">
        <v>350000</v>
      </c>
      <c r="R48" s="384">
        <v>300000</v>
      </c>
      <c r="S48" s="384"/>
      <c r="T48" s="444">
        <v>8000</v>
      </c>
      <c r="U48" s="444">
        <v>32000</v>
      </c>
      <c r="V48" s="444">
        <v>40000</v>
      </c>
      <c r="W48" s="424">
        <v>13.333333333333334</v>
      </c>
      <c r="X48" s="322"/>
      <c r="Y48" s="384">
        <v>30000</v>
      </c>
      <c r="Z48" s="444">
        <v>25000</v>
      </c>
      <c r="AA48" s="444">
        <v>25000</v>
      </c>
      <c r="AB48" s="445">
        <v>80000</v>
      </c>
      <c r="AC48" s="446">
        <v>22.857142857142858</v>
      </c>
      <c r="AD48" s="322"/>
      <c r="AE48" s="444">
        <v>120000</v>
      </c>
      <c r="AF48" s="446">
        <v>34.285714285714285</v>
      </c>
      <c r="AG48" s="322"/>
      <c r="AH48" s="384">
        <v>30000</v>
      </c>
      <c r="AI48" s="444">
        <v>45000</v>
      </c>
      <c r="AJ48" s="444">
        <v>45000</v>
      </c>
      <c r="AK48" s="445">
        <v>120000</v>
      </c>
      <c r="AL48" s="446">
        <v>34.285714285714285</v>
      </c>
      <c r="AM48" s="322"/>
      <c r="AN48" s="384">
        <v>15000</v>
      </c>
      <c r="AO48" s="444">
        <v>15000</v>
      </c>
      <c r="AP48" s="444">
        <v>30000</v>
      </c>
      <c r="AQ48" s="440">
        <v>60000</v>
      </c>
      <c r="AR48" s="446">
        <v>17.142857142857142</v>
      </c>
      <c r="AS48" s="322"/>
      <c r="AT48" s="444">
        <v>180000</v>
      </c>
      <c r="AU48" s="444">
        <v>60</v>
      </c>
      <c r="AV48" s="442"/>
      <c r="AW48" s="444">
        <v>300000</v>
      </c>
      <c r="AX48" s="446">
        <v>85.714285714285708</v>
      </c>
      <c r="AY48" s="322"/>
      <c r="AZ48" s="444">
        <v>0</v>
      </c>
      <c r="BA48" s="446">
        <v>100</v>
      </c>
      <c r="BB48" s="444">
        <v>300000</v>
      </c>
      <c r="BC48" s="446"/>
    </row>
    <row r="49" spans="1:55" s="320" customFormat="1" ht="29.1" customHeight="1" thickBot="1" x14ac:dyDescent="0.25">
      <c r="A49" s="15"/>
      <c r="B49" s="10"/>
      <c r="C49" s="10"/>
      <c r="D49" s="11"/>
      <c r="E49" s="16"/>
      <c r="F49" s="10"/>
      <c r="G49" s="18"/>
      <c r="H49" s="19"/>
      <c r="I49" s="20"/>
      <c r="J49" s="16"/>
      <c r="K49" s="365">
        <v>6</v>
      </c>
      <c r="L49" s="10"/>
      <c r="M49" s="11"/>
      <c r="N49" s="366" t="s">
        <v>65</v>
      </c>
      <c r="O49" s="368">
        <v>40000</v>
      </c>
      <c r="P49" s="368">
        <v>40000</v>
      </c>
      <c r="Q49" s="367">
        <v>100000</v>
      </c>
      <c r="R49" s="368">
        <v>195000</v>
      </c>
      <c r="S49" s="368">
        <v>0</v>
      </c>
      <c r="T49" s="440">
        <v>0</v>
      </c>
      <c r="U49" s="440">
        <v>9000</v>
      </c>
      <c r="V49" s="440">
        <v>9000</v>
      </c>
      <c r="W49" s="424">
        <v>4.615384615384615</v>
      </c>
      <c r="X49" s="322"/>
      <c r="Y49" s="368">
        <v>20000</v>
      </c>
      <c r="Z49" s="440">
        <v>20000</v>
      </c>
      <c r="AA49" s="440">
        <v>20000</v>
      </c>
      <c r="AB49" s="448">
        <v>60000</v>
      </c>
      <c r="AC49" s="441">
        <v>60</v>
      </c>
      <c r="AD49" s="322"/>
      <c r="AE49" s="440">
        <v>69000</v>
      </c>
      <c r="AF49" s="441">
        <v>69</v>
      </c>
      <c r="AG49" s="322"/>
      <c r="AH49" s="368">
        <v>22000</v>
      </c>
      <c r="AI49" s="440">
        <v>22000</v>
      </c>
      <c r="AJ49" s="440">
        <v>22000</v>
      </c>
      <c r="AK49" s="448">
        <v>66000</v>
      </c>
      <c r="AL49" s="441">
        <v>66</v>
      </c>
      <c r="AM49" s="322"/>
      <c r="AN49" s="368">
        <v>20000</v>
      </c>
      <c r="AO49" s="440">
        <v>20000</v>
      </c>
      <c r="AP49" s="440">
        <v>20000</v>
      </c>
      <c r="AQ49" s="442">
        <v>60000</v>
      </c>
      <c r="AR49" s="441">
        <v>60</v>
      </c>
      <c r="AS49" s="322"/>
      <c r="AT49" s="440">
        <v>126000</v>
      </c>
      <c r="AU49" s="440">
        <v>64.615384615384613</v>
      </c>
      <c r="AV49" s="444"/>
      <c r="AW49" s="440">
        <v>195000</v>
      </c>
      <c r="AX49" s="441">
        <v>195</v>
      </c>
      <c r="AY49" s="322"/>
      <c r="AZ49" s="440">
        <v>0</v>
      </c>
      <c r="BA49" s="441">
        <v>100</v>
      </c>
      <c r="BB49" s="440">
        <v>195000</v>
      </c>
      <c r="BC49" s="441"/>
    </row>
    <row r="50" spans="1:55" s="320" customFormat="1" ht="29.1" customHeight="1" thickBot="1" x14ac:dyDescent="0.25">
      <c r="A50" s="15"/>
      <c r="B50" s="10"/>
      <c r="C50" s="10"/>
      <c r="D50" s="11"/>
      <c r="E50" s="16"/>
      <c r="F50" s="10"/>
      <c r="G50" s="18"/>
      <c r="H50" s="19"/>
      <c r="I50" s="20"/>
      <c r="J50" s="16"/>
      <c r="K50" s="10"/>
      <c r="L50" s="377">
        <v>7</v>
      </c>
      <c r="M50" s="11"/>
      <c r="N50" s="378" t="s">
        <v>212</v>
      </c>
      <c r="O50" s="380">
        <v>40000</v>
      </c>
      <c r="P50" s="380">
        <v>40000</v>
      </c>
      <c r="Q50" s="379">
        <v>100000</v>
      </c>
      <c r="R50" s="380">
        <v>195000</v>
      </c>
      <c r="S50" s="380">
        <v>0</v>
      </c>
      <c r="T50" s="442">
        <v>0</v>
      </c>
      <c r="U50" s="442">
        <v>9000</v>
      </c>
      <c r="V50" s="442">
        <v>9000</v>
      </c>
      <c r="W50" s="424">
        <v>4.615384615384615</v>
      </c>
      <c r="X50" s="322"/>
      <c r="Y50" s="380">
        <v>20000</v>
      </c>
      <c r="Z50" s="442">
        <v>20000</v>
      </c>
      <c r="AA50" s="442">
        <v>20000</v>
      </c>
      <c r="AB50" s="447">
        <v>60000</v>
      </c>
      <c r="AC50" s="443">
        <v>60</v>
      </c>
      <c r="AD50" s="322"/>
      <c r="AE50" s="442">
        <v>69000</v>
      </c>
      <c r="AF50" s="443">
        <v>69</v>
      </c>
      <c r="AG50" s="322"/>
      <c r="AH50" s="380">
        <v>22000</v>
      </c>
      <c r="AI50" s="442">
        <v>22000</v>
      </c>
      <c r="AJ50" s="442">
        <v>22000</v>
      </c>
      <c r="AK50" s="447">
        <v>66000</v>
      </c>
      <c r="AL50" s="443">
        <v>66</v>
      </c>
      <c r="AM50" s="322"/>
      <c r="AN50" s="380">
        <v>20000</v>
      </c>
      <c r="AO50" s="442">
        <v>20000</v>
      </c>
      <c r="AP50" s="442">
        <v>20000</v>
      </c>
      <c r="AQ50" s="444">
        <v>60000</v>
      </c>
      <c r="AR50" s="443">
        <v>60</v>
      </c>
      <c r="AS50" s="322"/>
      <c r="AT50" s="442">
        <v>126000</v>
      </c>
      <c r="AU50" s="442">
        <v>64.615384615384613</v>
      </c>
      <c r="AV50" s="431"/>
      <c r="AW50" s="442">
        <v>195000</v>
      </c>
      <c r="AX50" s="443">
        <v>195</v>
      </c>
      <c r="AY50" s="322"/>
      <c r="AZ50" s="442">
        <v>0</v>
      </c>
      <c r="BA50" s="443">
        <v>100</v>
      </c>
      <c r="BB50" s="442">
        <v>195000</v>
      </c>
      <c r="BC50" s="443"/>
    </row>
    <row r="51" spans="1:55" s="320" customFormat="1" ht="29.1" customHeight="1" x14ac:dyDescent="0.2">
      <c r="A51" s="15"/>
      <c r="B51" s="10"/>
      <c r="C51" s="10"/>
      <c r="D51" s="11"/>
      <c r="E51" s="16"/>
      <c r="F51" s="10"/>
      <c r="G51" s="18"/>
      <c r="H51" s="19"/>
      <c r="I51" s="20"/>
      <c r="J51" s="16"/>
      <c r="K51" s="10"/>
      <c r="L51" s="10"/>
      <c r="M51" s="381" t="s">
        <v>74</v>
      </c>
      <c r="N51" s="382" t="s">
        <v>213</v>
      </c>
      <c r="O51" s="384">
        <v>40000</v>
      </c>
      <c r="P51" s="384">
        <v>40000</v>
      </c>
      <c r="Q51" s="383">
        <v>100000</v>
      </c>
      <c r="R51" s="384">
        <v>195000</v>
      </c>
      <c r="S51" s="384"/>
      <c r="T51" s="444"/>
      <c r="U51" s="444">
        <v>9000</v>
      </c>
      <c r="V51" s="444">
        <v>9000</v>
      </c>
      <c r="W51" s="424">
        <v>4.615384615384615</v>
      </c>
      <c r="X51" s="322"/>
      <c r="Y51" s="384">
        <v>20000</v>
      </c>
      <c r="Z51" s="384">
        <v>20000</v>
      </c>
      <c r="AA51" s="384">
        <v>20000</v>
      </c>
      <c r="AB51" s="445">
        <v>60000</v>
      </c>
      <c r="AC51" s="446">
        <v>60</v>
      </c>
      <c r="AD51" s="322"/>
      <c r="AE51" s="444">
        <v>69000</v>
      </c>
      <c r="AF51" s="446">
        <v>69</v>
      </c>
      <c r="AG51" s="322"/>
      <c r="AH51" s="384">
        <v>22000</v>
      </c>
      <c r="AI51" s="384">
        <v>22000</v>
      </c>
      <c r="AJ51" s="384">
        <v>22000</v>
      </c>
      <c r="AK51" s="445">
        <v>66000</v>
      </c>
      <c r="AL51" s="446">
        <v>66</v>
      </c>
      <c r="AM51" s="322"/>
      <c r="AN51" s="384">
        <v>20000</v>
      </c>
      <c r="AO51" s="384">
        <v>20000</v>
      </c>
      <c r="AP51" s="384">
        <v>20000</v>
      </c>
      <c r="AQ51" s="442">
        <v>60000</v>
      </c>
      <c r="AR51" s="446">
        <v>60</v>
      </c>
      <c r="AS51" s="322"/>
      <c r="AT51" s="444">
        <v>126000</v>
      </c>
      <c r="AU51" s="444">
        <v>64.615384615384613</v>
      </c>
      <c r="AV51" s="434"/>
      <c r="AW51" s="444">
        <v>195000</v>
      </c>
      <c r="AX51" s="446">
        <v>195</v>
      </c>
      <c r="AY51" s="322"/>
      <c r="AZ51" s="444">
        <v>0</v>
      </c>
      <c r="BA51" s="446">
        <v>100</v>
      </c>
      <c r="BB51" s="444">
        <v>195000</v>
      </c>
      <c r="BC51" s="446"/>
    </row>
  </sheetData>
  <mergeCells count="33">
    <mergeCell ref="AW7:AX8"/>
    <mergeCell ref="AZ7:BA8"/>
    <mergeCell ref="O8:O9"/>
    <mergeCell ref="P8:P9"/>
    <mergeCell ref="Q8:Q9"/>
    <mergeCell ref="R8:R9"/>
    <mergeCell ref="AK7:AL8"/>
    <mergeCell ref="AN7:AN9"/>
    <mergeCell ref="AO7:AO9"/>
    <mergeCell ref="AP7:AP9"/>
    <mergeCell ref="AQ7:AR8"/>
    <mergeCell ref="AT7:AU8"/>
    <mergeCell ref="AA7:AA9"/>
    <mergeCell ref="AB7:AC8"/>
    <mergeCell ref="AE7:AF8"/>
    <mergeCell ref="AH7:AH9"/>
    <mergeCell ref="AI7:AI9"/>
    <mergeCell ref="AJ7:AJ9"/>
    <mergeCell ref="S7:S9"/>
    <mergeCell ref="T7:T9"/>
    <mergeCell ref="U7:U9"/>
    <mergeCell ref="V7:W8"/>
    <mergeCell ref="Y7:Y9"/>
    <mergeCell ref="Z7:Z9"/>
    <mergeCell ref="A1:Q1"/>
    <mergeCell ref="A2:Q2"/>
    <mergeCell ref="A3:Q3"/>
    <mergeCell ref="A6:Q6"/>
    <mergeCell ref="A7:D8"/>
    <mergeCell ref="E7:H8"/>
    <mergeCell ref="I7:I9"/>
    <mergeCell ref="J7:M8"/>
    <mergeCell ref="P7:Q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V25"/>
  <sheetViews>
    <sheetView zoomScale="70" zoomScaleNormal="70" workbookViewId="0">
      <selection activeCell="AU11" sqref="AU11"/>
    </sheetView>
  </sheetViews>
  <sheetFormatPr defaultRowHeight="12.75" x14ac:dyDescent="0.2"/>
  <cols>
    <col min="1" max="13" width="4.7109375" customWidth="1"/>
    <col min="14" max="14" width="22.42578125" customWidth="1"/>
    <col min="15" max="17" width="0" hidden="1" customWidth="1"/>
    <col min="18" max="47" width="14.7109375" customWidth="1"/>
  </cols>
  <sheetData>
    <row r="1" spans="1:48" s="359" customFormat="1" ht="18.95" customHeight="1" x14ac:dyDescent="0.2">
      <c r="A1" s="615" t="s">
        <v>179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</row>
    <row r="2" spans="1:48" s="359" customFormat="1" ht="18.95" customHeight="1" x14ac:dyDescent="0.2">
      <c r="A2" s="615" t="s">
        <v>247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</row>
    <row r="3" spans="1:48" s="359" customFormat="1" ht="18.95" customHeight="1" x14ac:dyDescent="0.2">
      <c r="A3" s="616" t="s">
        <v>180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</row>
    <row r="4" spans="1:48" s="321" customFormat="1" ht="12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60"/>
      <c r="P4" s="360"/>
      <c r="Q4" s="360"/>
    </row>
    <row r="5" spans="1:48" s="320" customFormat="1" ht="15" customHeight="1" thickBot="1" x14ac:dyDescent="0.25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61"/>
      <c r="P5" s="361"/>
      <c r="Q5" s="61"/>
    </row>
    <row r="6" spans="1:48" s="323" customFormat="1" ht="15.75" customHeight="1" thickBot="1" x14ac:dyDescent="0.25">
      <c r="A6" s="557" t="s">
        <v>117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9"/>
    </row>
    <row r="7" spans="1:48" s="320" customFormat="1" ht="41.25" customHeight="1" thickBot="1" x14ac:dyDescent="0.25">
      <c r="A7" s="560" t="s">
        <v>181</v>
      </c>
      <c r="B7" s="617"/>
      <c r="C7" s="617"/>
      <c r="D7" s="618"/>
      <c r="E7" s="560" t="s">
        <v>182</v>
      </c>
      <c r="F7" s="617"/>
      <c r="G7" s="617"/>
      <c r="H7" s="618"/>
      <c r="I7" s="575" t="s">
        <v>98</v>
      </c>
      <c r="J7" s="560" t="s">
        <v>177</v>
      </c>
      <c r="K7" s="617"/>
      <c r="L7" s="617"/>
      <c r="M7" s="618"/>
      <c r="N7" s="549" t="s">
        <v>7</v>
      </c>
      <c r="O7" s="548" t="s">
        <v>116</v>
      </c>
      <c r="P7" s="587" t="s">
        <v>130</v>
      </c>
      <c r="Q7" s="588"/>
      <c r="R7" s="548" t="s">
        <v>235</v>
      </c>
      <c r="S7" s="602" t="s">
        <v>77</v>
      </c>
      <c r="T7" s="602" t="s">
        <v>78</v>
      </c>
      <c r="U7" s="606" t="s">
        <v>79</v>
      </c>
      <c r="V7" s="581" t="s">
        <v>91</v>
      </c>
      <c r="W7" s="609"/>
      <c r="X7" s="602" t="s">
        <v>80</v>
      </c>
      <c r="Y7" s="602" t="s">
        <v>81</v>
      </c>
      <c r="Z7" s="606" t="s">
        <v>82</v>
      </c>
      <c r="AA7" s="581" t="s">
        <v>92</v>
      </c>
      <c r="AB7" s="609"/>
      <c r="AC7" s="581" t="s">
        <v>95</v>
      </c>
      <c r="AD7" s="609"/>
      <c r="AE7" s="602" t="s">
        <v>83</v>
      </c>
      <c r="AF7" s="602" t="s">
        <v>84</v>
      </c>
      <c r="AG7" s="606" t="s">
        <v>85</v>
      </c>
      <c r="AH7" s="581" t="s">
        <v>93</v>
      </c>
      <c r="AI7" s="609"/>
      <c r="AJ7" s="602" t="s">
        <v>86</v>
      </c>
      <c r="AK7" s="602" t="s">
        <v>87</v>
      </c>
      <c r="AL7" s="606" t="s">
        <v>88</v>
      </c>
      <c r="AM7" s="581" t="s">
        <v>94</v>
      </c>
      <c r="AN7" s="609"/>
      <c r="AO7" s="581" t="s">
        <v>96</v>
      </c>
      <c r="AP7" s="609"/>
      <c r="AQ7" s="581" t="s">
        <v>25</v>
      </c>
      <c r="AR7" s="609"/>
      <c r="AS7" s="581" t="s">
        <v>124</v>
      </c>
      <c r="AT7" s="609"/>
    </row>
    <row r="8" spans="1:48" s="320" customFormat="1" ht="33.75" customHeight="1" thickBot="1" x14ac:dyDescent="0.25">
      <c r="A8" s="619"/>
      <c r="B8" s="620"/>
      <c r="C8" s="620"/>
      <c r="D8" s="621"/>
      <c r="E8" s="622"/>
      <c r="F8" s="623"/>
      <c r="G8" s="623"/>
      <c r="H8" s="624"/>
      <c r="I8" s="585"/>
      <c r="J8" s="619"/>
      <c r="K8" s="620"/>
      <c r="L8" s="620"/>
      <c r="M8" s="621"/>
      <c r="N8" s="550"/>
      <c r="O8" s="569" t="s">
        <v>162</v>
      </c>
      <c r="P8" s="569" t="s">
        <v>163</v>
      </c>
      <c r="Q8" s="569" t="s">
        <v>167</v>
      </c>
      <c r="R8" s="569" t="s">
        <v>167</v>
      </c>
      <c r="S8" s="603"/>
      <c r="T8" s="603"/>
      <c r="U8" s="607"/>
      <c r="V8" s="612"/>
      <c r="W8" s="613"/>
      <c r="X8" s="603"/>
      <c r="Y8" s="603"/>
      <c r="Z8" s="607"/>
      <c r="AA8" s="610"/>
      <c r="AB8" s="611"/>
      <c r="AC8" s="610"/>
      <c r="AD8" s="611"/>
      <c r="AE8" s="603"/>
      <c r="AF8" s="603"/>
      <c r="AG8" s="607"/>
      <c r="AH8" s="610"/>
      <c r="AI8" s="611"/>
      <c r="AJ8" s="603"/>
      <c r="AK8" s="603"/>
      <c r="AL8" s="607"/>
      <c r="AM8" s="610"/>
      <c r="AN8" s="611"/>
      <c r="AO8" s="610"/>
      <c r="AP8" s="611"/>
      <c r="AQ8" s="610"/>
      <c r="AR8" s="611"/>
      <c r="AS8" s="625"/>
      <c r="AT8" s="611"/>
    </row>
    <row r="9" spans="1:48" s="323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586"/>
      <c r="J9" s="152" t="s">
        <v>8</v>
      </c>
      <c r="K9" s="154" t="s">
        <v>9</v>
      </c>
      <c r="L9" s="154" t="s">
        <v>10</v>
      </c>
      <c r="M9" s="153" t="s">
        <v>11</v>
      </c>
      <c r="N9" s="551"/>
      <c r="O9" s="605"/>
      <c r="P9" s="605"/>
      <c r="Q9" s="605"/>
      <c r="R9" s="605"/>
      <c r="S9" s="604"/>
      <c r="T9" s="604"/>
      <c r="U9" s="608"/>
      <c r="V9" s="553" t="s">
        <v>89</v>
      </c>
      <c r="W9" s="421" t="s">
        <v>109</v>
      </c>
      <c r="X9" s="604"/>
      <c r="Y9" s="604"/>
      <c r="Z9" s="608"/>
      <c r="AA9" s="55" t="s">
        <v>89</v>
      </c>
      <c r="AB9" s="421" t="s">
        <v>109</v>
      </c>
      <c r="AC9" s="55" t="s">
        <v>89</v>
      </c>
      <c r="AD9" s="421" t="s">
        <v>109</v>
      </c>
      <c r="AE9" s="603"/>
      <c r="AF9" s="603"/>
      <c r="AG9" s="607"/>
      <c r="AH9" s="55" t="s">
        <v>89</v>
      </c>
      <c r="AI9" s="421" t="s">
        <v>109</v>
      </c>
      <c r="AJ9" s="604"/>
      <c r="AK9" s="604"/>
      <c r="AL9" s="607"/>
      <c r="AM9" s="55" t="s">
        <v>89</v>
      </c>
      <c r="AN9" s="421" t="s">
        <v>109</v>
      </c>
      <c r="AO9" s="55" t="s">
        <v>89</v>
      </c>
      <c r="AP9" s="421" t="s">
        <v>109</v>
      </c>
      <c r="AQ9" s="55" t="s">
        <v>89</v>
      </c>
      <c r="AR9" s="421" t="s">
        <v>109</v>
      </c>
      <c r="AS9" s="552" t="s">
        <v>89</v>
      </c>
      <c r="AT9" s="421" t="s">
        <v>109</v>
      </c>
    </row>
    <row r="10" spans="1:48" s="9" customFormat="1" ht="29.1" customHeight="1" thickBot="1" x14ac:dyDescent="0.25">
      <c r="A10" s="32">
        <v>38</v>
      </c>
      <c r="B10" s="33"/>
      <c r="C10" s="33"/>
      <c r="D10" s="34"/>
      <c r="E10" s="35"/>
      <c r="F10" s="33"/>
      <c r="G10" s="36"/>
      <c r="H10" s="37"/>
      <c r="I10" s="38"/>
      <c r="J10" s="35"/>
      <c r="K10" s="33"/>
      <c r="L10" s="33"/>
      <c r="M10" s="34"/>
      <c r="N10" s="554" t="s">
        <v>12</v>
      </c>
      <c r="O10" s="362" t="e">
        <v>#REF!</v>
      </c>
      <c r="P10" s="362" t="e">
        <v>#REF!</v>
      </c>
      <c r="Q10" s="42" t="e">
        <v>#REF!</v>
      </c>
      <c r="R10" s="362">
        <f>R11</f>
        <v>2500000</v>
      </c>
      <c r="S10" s="362">
        <f t="shared" ref="S10:V10" si="0">S11</f>
        <v>0</v>
      </c>
      <c r="T10" s="362">
        <f t="shared" si="0"/>
        <v>0</v>
      </c>
      <c r="U10" s="362">
        <f t="shared" si="0"/>
        <v>500000</v>
      </c>
      <c r="V10" s="362">
        <f t="shared" si="0"/>
        <v>500000</v>
      </c>
      <c r="W10" s="424">
        <v>15.942313995411341</v>
      </c>
      <c r="X10" s="362">
        <f>X11</f>
        <v>170000</v>
      </c>
      <c r="Y10" s="362">
        <f t="shared" ref="Y10:AA10" si="1">Y11</f>
        <v>170000</v>
      </c>
      <c r="Z10" s="362">
        <f t="shared" si="1"/>
        <v>170000</v>
      </c>
      <c r="AA10" s="362">
        <f t="shared" si="1"/>
        <v>510000</v>
      </c>
      <c r="AB10" s="424">
        <v>25.332677810553918</v>
      </c>
      <c r="AC10" s="42">
        <f>AC11</f>
        <v>1010000</v>
      </c>
      <c r="AD10" s="424">
        <v>41.274991805965257</v>
      </c>
      <c r="AE10" s="362">
        <f>AE11</f>
        <v>350000</v>
      </c>
      <c r="AF10" s="362">
        <f t="shared" ref="AF10:AH10" si="2">AF11</f>
        <v>350000</v>
      </c>
      <c r="AG10" s="362">
        <f t="shared" si="2"/>
        <v>350000</v>
      </c>
      <c r="AH10" s="362">
        <f t="shared" si="2"/>
        <v>1050000</v>
      </c>
      <c r="AI10" s="424">
        <v>32.648312028843002</v>
      </c>
      <c r="AJ10" s="362">
        <f>AJ11</f>
        <v>120000</v>
      </c>
      <c r="AK10" s="362">
        <f t="shared" ref="AK10:AM10" si="3">AK11</f>
        <v>120000</v>
      </c>
      <c r="AL10" s="362">
        <f t="shared" si="3"/>
        <v>200000</v>
      </c>
      <c r="AM10" s="362">
        <f t="shared" si="3"/>
        <v>440000</v>
      </c>
      <c r="AN10" s="424">
        <v>26.076696165191741</v>
      </c>
      <c r="AO10" s="362">
        <f>AO11</f>
        <v>1490000</v>
      </c>
      <c r="AP10" s="362">
        <v>58.725008194034743</v>
      </c>
      <c r="AQ10" s="42">
        <f>AQ11</f>
        <v>2500000</v>
      </c>
      <c r="AR10" s="424">
        <v>100</v>
      </c>
      <c r="AS10" s="42">
        <v>0</v>
      </c>
      <c r="AT10" s="424">
        <v>100</v>
      </c>
      <c r="AU10" s="42">
        <f>AU11</f>
        <v>2500000</v>
      </c>
      <c r="AV10" s="424"/>
    </row>
    <row r="11" spans="1:48" s="9" customFormat="1" ht="29.1" customHeight="1" thickBot="1" x14ac:dyDescent="0.25">
      <c r="A11" s="12"/>
      <c r="B11" s="2">
        <v>10</v>
      </c>
      <c r="C11" s="3"/>
      <c r="D11" s="8"/>
      <c r="E11" s="7"/>
      <c r="F11" s="3"/>
      <c r="G11" s="4"/>
      <c r="H11" s="5"/>
      <c r="I11" s="6"/>
      <c r="J11" s="7"/>
      <c r="K11" s="3"/>
      <c r="L11" s="3"/>
      <c r="M11" s="8"/>
      <c r="N11" s="528" t="s">
        <v>13</v>
      </c>
      <c r="O11" s="363" t="e">
        <v>#REF!</v>
      </c>
      <c r="P11" s="363" t="e">
        <v>#REF!</v>
      </c>
      <c r="Q11" s="49" t="e">
        <v>#REF!</v>
      </c>
      <c r="R11" s="546">
        <f>R12</f>
        <v>2500000</v>
      </c>
      <c r="S11" s="546">
        <f t="shared" ref="S11:V11" si="4">S12</f>
        <v>0</v>
      </c>
      <c r="T11" s="546">
        <f t="shared" si="4"/>
        <v>0</v>
      </c>
      <c r="U11" s="546">
        <f t="shared" si="4"/>
        <v>500000</v>
      </c>
      <c r="V11" s="546">
        <f t="shared" si="4"/>
        <v>500000</v>
      </c>
      <c r="W11" s="424">
        <v>15.942313995411341</v>
      </c>
      <c r="X11" s="363">
        <f>X12</f>
        <v>170000</v>
      </c>
      <c r="Y11" s="363">
        <f t="shared" ref="Y11:AA11" si="5">Y12</f>
        <v>170000</v>
      </c>
      <c r="Z11" s="363">
        <f t="shared" si="5"/>
        <v>170000</v>
      </c>
      <c r="AA11" s="363">
        <f t="shared" si="5"/>
        <v>510000</v>
      </c>
      <c r="AB11" s="427">
        <v>25.332677810553918</v>
      </c>
      <c r="AC11" s="49">
        <f>AC12</f>
        <v>1010000</v>
      </c>
      <c r="AD11" s="427">
        <v>41.274991805965257</v>
      </c>
      <c r="AE11" s="363">
        <f>AE12</f>
        <v>350000</v>
      </c>
      <c r="AF11" s="363">
        <f t="shared" ref="AF11:AH11" si="6">AF12</f>
        <v>350000</v>
      </c>
      <c r="AG11" s="363">
        <f t="shared" si="6"/>
        <v>350000</v>
      </c>
      <c r="AH11" s="363">
        <f t="shared" si="6"/>
        <v>1050000</v>
      </c>
      <c r="AI11" s="427">
        <v>32.648312028843002</v>
      </c>
      <c r="AJ11" s="363">
        <f>AJ12</f>
        <v>120000</v>
      </c>
      <c r="AK11" s="363">
        <f t="shared" ref="AK11:AM11" si="7">AK12</f>
        <v>120000</v>
      </c>
      <c r="AL11" s="363">
        <f t="shared" si="7"/>
        <v>200000</v>
      </c>
      <c r="AM11" s="363">
        <f t="shared" si="7"/>
        <v>440000</v>
      </c>
      <c r="AN11" s="427">
        <v>26.076696165191741</v>
      </c>
      <c r="AO11" s="363">
        <f>AO12</f>
        <v>1490000</v>
      </c>
      <c r="AP11" s="363">
        <v>58.725008194034743</v>
      </c>
      <c r="AQ11" s="49">
        <f>AQ12</f>
        <v>2500000</v>
      </c>
      <c r="AR11" s="427">
        <v>100</v>
      </c>
      <c r="AS11" s="49">
        <v>0</v>
      </c>
      <c r="AT11" s="427">
        <v>100</v>
      </c>
      <c r="AU11" s="49">
        <f>AU12</f>
        <v>2500000</v>
      </c>
      <c r="AV11" s="427"/>
    </row>
    <row r="12" spans="1:48" s="9" customFormat="1" ht="29.1" customHeight="1" thickBot="1" x14ac:dyDescent="0.25">
      <c r="A12" s="12"/>
      <c r="B12" s="3"/>
      <c r="C12" s="13" t="s">
        <v>73</v>
      </c>
      <c r="D12" s="8"/>
      <c r="E12" s="7"/>
      <c r="F12" s="3"/>
      <c r="G12" s="4"/>
      <c r="H12" s="5"/>
      <c r="I12" s="6"/>
      <c r="J12" s="7"/>
      <c r="K12" s="3"/>
      <c r="L12" s="3"/>
      <c r="M12" s="8"/>
      <c r="N12" s="31" t="s">
        <v>132</v>
      </c>
      <c r="O12" s="364" t="e">
        <v>#REF!</v>
      </c>
      <c r="P12" s="364" t="e">
        <v>#REF!</v>
      </c>
      <c r="Q12" s="44" t="e">
        <v>#REF!</v>
      </c>
      <c r="R12" s="364">
        <f>R13</f>
        <v>2500000</v>
      </c>
      <c r="S12" s="364">
        <f t="shared" ref="S12:V12" si="8">S13</f>
        <v>0</v>
      </c>
      <c r="T12" s="364">
        <f t="shared" si="8"/>
        <v>0</v>
      </c>
      <c r="U12" s="364">
        <f t="shared" si="8"/>
        <v>500000</v>
      </c>
      <c r="V12" s="364">
        <f t="shared" si="8"/>
        <v>500000</v>
      </c>
      <c r="W12" s="424">
        <v>15.942313995411341</v>
      </c>
      <c r="X12" s="364">
        <f>X13</f>
        <v>170000</v>
      </c>
      <c r="Y12" s="364">
        <f t="shared" ref="Y12:AA12" si="9">Y13</f>
        <v>170000</v>
      </c>
      <c r="Z12" s="364">
        <f t="shared" si="9"/>
        <v>170000</v>
      </c>
      <c r="AA12" s="364">
        <f t="shared" si="9"/>
        <v>510000</v>
      </c>
      <c r="AB12" s="430">
        <v>25.332677810553918</v>
      </c>
      <c r="AC12" s="44">
        <f>AC13</f>
        <v>1010000</v>
      </c>
      <c r="AD12" s="430">
        <v>41.274991805965257</v>
      </c>
      <c r="AE12" s="364">
        <f>AE13</f>
        <v>350000</v>
      </c>
      <c r="AF12" s="364">
        <f t="shared" ref="AF12:AH12" si="10">AF13</f>
        <v>350000</v>
      </c>
      <c r="AG12" s="364">
        <f t="shared" si="10"/>
        <v>350000</v>
      </c>
      <c r="AH12" s="364">
        <f t="shared" si="10"/>
        <v>1050000</v>
      </c>
      <c r="AI12" s="430">
        <v>32.648312028843002</v>
      </c>
      <c r="AJ12" s="364">
        <f>AJ13</f>
        <v>120000</v>
      </c>
      <c r="AK12" s="364">
        <f t="shared" ref="AK12:AM12" si="11">AK13</f>
        <v>120000</v>
      </c>
      <c r="AL12" s="364">
        <f t="shared" si="11"/>
        <v>200000</v>
      </c>
      <c r="AM12" s="364">
        <f t="shared" si="11"/>
        <v>440000</v>
      </c>
      <c r="AN12" s="430">
        <v>26.076696165191741</v>
      </c>
      <c r="AO12" s="364">
        <f>AO13</f>
        <v>1490000</v>
      </c>
      <c r="AP12" s="364">
        <v>58.725008194034743</v>
      </c>
      <c r="AQ12" s="44">
        <f>AQ13</f>
        <v>2500000</v>
      </c>
      <c r="AR12" s="430">
        <v>100</v>
      </c>
      <c r="AS12" s="44">
        <v>0</v>
      </c>
      <c r="AT12" s="430">
        <v>100</v>
      </c>
      <c r="AU12" s="44">
        <f>AU13</f>
        <v>2500000</v>
      </c>
      <c r="AV12" s="430"/>
    </row>
    <row r="13" spans="1:48" s="9" customFormat="1" ht="29.1" customHeight="1" thickBot="1" x14ac:dyDescent="0.25">
      <c r="A13" s="12"/>
      <c r="B13" s="3"/>
      <c r="C13" s="3"/>
      <c r="D13" s="14" t="s">
        <v>76</v>
      </c>
      <c r="E13" s="7"/>
      <c r="F13" s="3"/>
      <c r="G13" s="4"/>
      <c r="H13" s="5"/>
      <c r="I13" s="6"/>
      <c r="J13" s="7"/>
      <c r="K13" s="3"/>
      <c r="L13" s="3"/>
      <c r="M13" s="8"/>
      <c r="N13" s="41" t="s">
        <v>141</v>
      </c>
      <c r="O13" s="324">
        <v>2000000</v>
      </c>
      <c r="P13" s="324">
        <v>2200000</v>
      </c>
      <c r="Q13" s="45">
        <v>2400000</v>
      </c>
      <c r="R13" s="324">
        <v>2500000</v>
      </c>
      <c r="S13" s="324">
        <v>0</v>
      </c>
      <c r="T13" s="431">
        <v>0</v>
      </c>
      <c r="U13" s="431">
        <v>500000</v>
      </c>
      <c r="V13" s="431">
        <v>500000</v>
      </c>
      <c r="W13" s="424">
        <v>20</v>
      </c>
      <c r="X13" s="324">
        <v>170000</v>
      </c>
      <c r="Y13" s="431">
        <v>170000</v>
      </c>
      <c r="Z13" s="431">
        <v>170000</v>
      </c>
      <c r="AA13" s="432">
        <v>510000</v>
      </c>
      <c r="AB13" s="433">
        <v>21.25</v>
      </c>
      <c r="AC13" s="431">
        <v>1010000</v>
      </c>
      <c r="AD13" s="433">
        <v>42.083333333333336</v>
      </c>
      <c r="AE13" s="324">
        <v>350000</v>
      </c>
      <c r="AF13" s="431">
        <v>350000</v>
      </c>
      <c r="AG13" s="431">
        <v>350000</v>
      </c>
      <c r="AH13" s="432">
        <v>1050000</v>
      </c>
      <c r="AI13" s="433">
        <v>43.75</v>
      </c>
      <c r="AJ13" s="324">
        <v>120000</v>
      </c>
      <c r="AK13" s="431">
        <v>120000</v>
      </c>
      <c r="AL13" s="431">
        <v>200000</v>
      </c>
      <c r="AM13" s="444">
        <v>440000</v>
      </c>
      <c r="AN13" s="433">
        <v>18.333333333333332</v>
      </c>
      <c r="AO13" s="431">
        <v>1490000</v>
      </c>
      <c r="AP13" s="431">
        <v>59.6</v>
      </c>
      <c r="AQ13" s="431">
        <v>2500000</v>
      </c>
      <c r="AR13" s="433">
        <v>104.16666666666667</v>
      </c>
      <c r="AS13" s="431">
        <v>0</v>
      </c>
      <c r="AT13" s="433">
        <v>100</v>
      </c>
      <c r="AU13" s="431">
        <v>2500000</v>
      </c>
      <c r="AV13" s="433"/>
    </row>
    <row r="14" spans="1:48" s="9" customFormat="1" ht="29.1" customHeight="1" thickBot="1" x14ac:dyDescent="0.25">
      <c r="A14" s="12"/>
      <c r="B14" s="3"/>
      <c r="C14" s="3"/>
      <c r="D14" s="8"/>
      <c r="E14" s="1" t="s">
        <v>75</v>
      </c>
      <c r="F14" s="3"/>
      <c r="G14" s="4"/>
      <c r="H14" s="5"/>
      <c r="I14" s="6"/>
      <c r="J14" s="7"/>
      <c r="K14" s="3"/>
      <c r="L14" s="3"/>
      <c r="M14" s="8"/>
      <c r="N14" s="528" t="s">
        <v>45</v>
      </c>
      <c r="O14" s="326">
        <v>2000000</v>
      </c>
      <c r="P14" s="326">
        <v>2200000</v>
      </c>
      <c r="Q14" s="43">
        <v>2400000</v>
      </c>
      <c r="R14" s="326">
        <v>2500000</v>
      </c>
      <c r="S14" s="326">
        <v>0</v>
      </c>
      <c r="T14" s="434">
        <v>0</v>
      </c>
      <c r="U14" s="434">
        <v>500000</v>
      </c>
      <c r="V14" s="434">
        <v>500000</v>
      </c>
      <c r="W14" s="424">
        <v>20</v>
      </c>
      <c r="X14" s="326">
        <v>170000</v>
      </c>
      <c r="Y14" s="434">
        <v>170000</v>
      </c>
      <c r="Z14" s="434">
        <v>170000</v>
      </c>
      <c r="AA14" s="435">
        <v>510000</v>
      </c>
      <c r="AB14" s="436">
        <v>21.25</v>
      </c>
      <c r="AC14" s="434">
        <v>1010000</v>
      </c>
      <c r="AD14" s="436">
        <v>42.083333333333336</v>
      </c>
      <c r="AE14" s="326">
        <v>350000</v>
      </c>
      <c r="AF14" s="434">
        <v>350000</v>
      </c>
      <c r="AG14" s="434">
        <v>350000</v>
      </c>
      <c r="AH14" s="435">
        <v>1050000</v>
      </c>
      <c r="AI14" s="436">
        <v>43.75</v>
      </c>
      <c r="AJ14" s="326">
        <v>120000</v>
      </c>
      <c r="AK14" s="434">
        <v>120000</v>
      </c>
      <c r="AL14" s="434">
        <v>200000</v>
      </c>
      <c r="AM14" s="440">
        <v>440000</v>
      </c>
      <c r="AN14" s="436">
        <v>18.333333333333332</v>
      </c>
      <c r="AO14" s="434">
        <v>1490000</v>
      </c>
      <c r="AP14" s="434">
        <v>59.6</v>
      </c>
      <c r="AQ14" s="434">
        <v>2500000</v>
      </c>
      <c r="AR14" s="436">
        <v>104.16666666666667</v>
      </c>
      <c r="AS14" s="434">
        <v>0</v>
      </c>
      <c r="AT14" s="436">
        <v>100</v>
      </c>
      <c r="AU14" s="434">
        <v>2500000</v>
      </c>
      <c r="AV14" s="436"/>
    </row>
    <row r="15" spans="1:48" s="320" customFormat="1" ht="29.1" customHeight="1" thickBot="1" x14ac:dyDescent="0.25">
      <c r="A15" s="15"/>
      <c r="B15" s="10"/>
      <c r="C15" s="10"/>
      <c r="D15" s="11"/>
      <c r="E15" s="16"/>
      <c r="F15" s="17">
        <v>2</v>
      </c>
      <c r="G15" s="18"/>
      <c r="H15" s="19"/>
      <c r="I15" s="20"/>
      <c r="J15" s="16"/>
      <c r="K15" s="10"/>
      <c r="L15" s="10"/>
      <c r="M15" s="11"/>
      <c r="N15" s="31" t="s">
        <v>46</v>
      </c>
      <c r="O15" s="364">
        <v>2000000</v>
      </c>
      <c r="P15" s="364">
        <v>2200000</v>
      </c>
      <c r="Q15" s="44">
        <v>2400000</v>
      </c>
      <c r="R15" s="364">
        <v>2500000</v>
      </c>
      <c r="S15" s="364">
        <v>0</v>
      </c>
      <c r="T15" s="428">
        <v>0</v>
      </c>
      <c r="U15" s="428">
        <v>500000</v>
      </c>
      <c r="V15" s="428">
        <v>500000</v>
      </c>
      <c r="W15" s="424">
        <v>20</v>
      </c>
      <c r="X15" s="364">
        <v>170000</v>
      </c>
      <c r="Y15" s="428">
        <v>170000</v>
      </c>
      <c r="Z15" s="428">
        <v>170000</v>
      </c>
      <c r="AA15" s="429">
        <v>510000</v>
      </c>
      <c r="AB15" s="430">
        <v>21.25</v>
      </c>
      <c r="AC15" s="428">
        <v>1010000</v>
      </c>
      <c r="AD15" s="430">
        <v>42.083333333333336</v>
      </c>
      <c r="AE15" s="364">
        <v>350000</v>
      </c>
      <c r="AF15" s="428">
        <v>350000</v>
      </c>
      <c r="AG15" s="428">
        <v>350000</v>
      </c>
      <c r="AH15" s="429">
        <v>1050000</v>
      </c>
      <c r="AI15" s="430">
        <v>43.75</v>
      </c>
      <c r="AJ15" s="364">
        <v>120000</v>
      </c>
      <c r="AK15" s="428">
        <v>120000</v>
      </c>
      <c r="AL15" s="428">
        <v>200000</v>
      </c>
      <c r="AM15" s="442">
        <v>440000</v>
      </c>
      <c r="AN15" s="430">
        <v>18.333333333333332</v>
      </c>
      <c r="AO15" s="428">
        <v>1490000</v>
      </c>
      <c r="AP15" s="428">
        <v>59.6</v>
      </c>
      <c r="AQ15" s="428">
        <v>2500000</v>
      </c>
      <c r="AR15" s="430">
        <v>104.16666666666667</v>
      </c>
      <c r="AS15" s="428">
        <v>0</v>
      </c>
      <c r="AT15" s="430">
        <v>100</v>
      </c>
      <c r="AU15" s="428">
        <v>2500000</v>
      </c>
      <c r="AV15" s="430"/>
    </row>
    <row r="16" spans="1:48" s="320" customFormat="1" ht="29.1" customHeight="1" thickBot="1" x14ac:dyDescent="0.25">
      <c r="A16" s="15"/>
      <c r="B16" s="10"/>
      <c r="C16" s="10"/>
      <c r="D16" s="11"/>
      <c r="E16" s="16"/>
      <c r="F16" s="10"/>
      <c r="G16" s="21">
        <v>0</v>
      </c>
      <c r="H16" s="22"/>
      <c r="I16" s="20"/>
      <c r="J16" s="16"/>
      <c r="K16" s="10"/>
      <c r="L16" s="10"/>
      <c r="M16" s="11"/>
      <c r="N16" s="31" t="s">
        <v>46</v>
      </c>
      <c r="O16" s="364">
        <v>2000000</v>
      </c>
      <c r="P16" s="364">
        <v>2200000</v>
      </c>
      <c r="Q16" s="44">
        <v>2400000</v>
      </c>
      <c r="R16" s="364">
        <v>2500000</v>
      </c>
      <c r="S16" s="364">
        <v>0</v>
      </c>
      <c r="T16" s="364">
        <v>0</v>
      </c>
      <c r="U16" s="364">
        <v>500000</v>
      </c>
      <c r="V16" s="44">
        <v>500000</v>
      </c>
      <c r="W16" s="424">
        <v>20</v>
      </c>
      <c r="X16" s="364">
        <v>170000</v>
      </c>
      <c r="Y16" s="428">
        <v>170000</v>
      </c>
      <c r="Z16" s="428">
        <v>170000</v>
      </c>
      <c r="AA16" s="429">
        <v>510000</v>
      </c>
      <c r="AB16" s="430">
        <v>21.25</v>
      </c>
      <c r="AC16" s="44">
        <v>1010000</v>
      </c>
      <c r="AD16" s="430">
        <v>42.083333333333336</v>
      </c>
      <c r="AE16" s="364">
        <v>350000</v>
      </c>
      <c r="AF16" s="428">
        <v>350000</v>
      </c>
      <c r="AG16" s="428">
        <v>350000</v>
      </c>
      <c r="AH16" s="429">
        <v>1050000</v>
      </c>
      <c r="AI16" s="430">
        <v>43.75</v>
      </c>
      <c r="AJ16" s="364">
        <v>120000</v>
      </c>
      <c r="AK16" s="428">
        <v>120000</v>
      </c>
      <c r="AL16" s="428">
        <v>200000</v>
      </c>
      <c r="AM16" s="444">
        <v>440000</v>
      </c>
      <c r="AN16" s="430">
        <v>18.333333333333332</v>
      </c>
      <c r="AO16" s="364">
        <v>1490000</v>
      </c>
      <c r="AP16" s="364">
        <v>59.6</v>
      </c>
      <c r="AQ16" s="44">
        <v>2500000</v>
      </c>
      <c r="AR16" s="430">
        <v>104.16666666666667</v>
      </c>
      <c r="AS16" s="44">
        <v>0</v>
      </c>
      <c r="AT16" s="430">
        <v>100</v>
      </c>
      <c r="AU16" s="44">
        <v>2500000</v>
      </c>
      <c r="AV16" s="430"/>
    </row>
    <row r="17" spans="1:48" s="320" customFormat="1" ht="29.1" customHeight="1" thickBot="1" x14ac:dyDescent="0.25">
      <c r="A17" s="15"/>
      <c r="B17" s="10"/>
      <c r="C17" s="10"/>
      <c r="D17" s="11"/>
      <c r="E17" s="16"/>
      <c r="F17" s="10"/>
      <c r="G17" s="21"/>
      <c r="H17" s="92" t="s">
        <v>97</v>
      </c>
      <c r="I17" s="20"/>
      <c r="J17" s="16"/>
      <c r="K17" s="10"/>
      <c r="L17" s="10"/>
      <c r="M17" s="11"/>
      <c r="N17" s="31" t="s">
        <v>46</v>
      </c>
      <c r="O17" s="364">
        <v>2000000</v>
      </c>
      <c r="P17" s="364">
        <v>2200000</v>
      </c>
      <c r="Q17" s="44">
        <v>2400000</v>
      </c>
      <c r="R17" s="364">
        <v>2500000</v>
      </c>
      <c r="S17" s="364">
        <v>0</v>
      </c>
      <c r="T17" s="364">
        <v>0</v>
      </c>
      <c r="U17" s="364">
        <v>500000</v>
      </c>
      <c r="V17" s="44">
        <v>500000</v>
      </c>
      <c r="W17" s="424">
        <v>20</v>
      </c>
      <c r="X17" s="364">
        <v>170000</v>
      </c>
      <c r="Y17" s="428">
        <v>170000</v>
      </c>
      <c r="Z17" s="428">
        <v>170000</v>
      </c>
      <c r="AA17" s="429">
        <v>510000</v>
      </c>
      <c r="AB17" s="430">
        <v>21.25</v>
      </c>
      <c r="AC17" s="44">
        <v>1010000</v>
      </c>
      <c r="AD17" s="430">
        <v>42.083333333333336</v>
      </c>
      <c r="AE17" s="364">
        <v>350000</v>
      </c>
      <c r="AF17" s="428">
        <v>350000</v>
      </c>
      <c r="AG17" s="428">
        <v>350000</v>
      </c>
      <c r="AH17" s="429">
        <v>1050000</v>
      </c>
      <c r="AI17" s="430">
        <v>43.75</v>
      </c>
      <c r="AJ17" s="364">
        <v>120000</v>
      </c>
      <c r="AK17" s="428">
        <v>120000</v>
      </c>
      <c r="AL17" s="428">
        <v>200000</v>
      </c>
      <c r="AM17" s="431">
        <v>440000</v>
      </c>
      <c r="AN17" s="430">
        <v>18.333333333333332</v>
      </c>
      <c r="AO17" s="364">
        <v>1490000</v>
      </c>
      <c r="AP17" s="364">
        <v>59.6</v>
      </c>
      <c r="AQ17" s="44">
        <v>2500000</v>
      </c>
      <c r="AR17" s="430">
        <v>104.16666666666667</v>
      </c>
      <c r="AS17" s="44">
        <v>0</v>
      </c>
      <c r="AT17" s="430">
        <v>100</v>
      </c>
      <c r="AU17" s="44">
        <v>2500000</v>
      </c>
      <c r="AV17" s="430"/>
    </row>
    <row r="18" spans="1:48" s="9" customFormat="1" ht="29.1" customHeight="1" thickBot="1" x14ac:dyDescent="0.25">
      <c r="A18" s="12"/>
      <c r="B18" s="3"/>
      <c r="C18" s="3"/>
      <c r="D18" s="8"/>
      <c r="E18" s="7"/>
      <c r="F18" s="3"/>
      <c r="G18" s="4"/>
      <c r="H18" s="5"/>
      <c r="I18" s="23">
        <v>2</v>
      </c>
      <c r="J18" s="7"/>
      <c r="K18" s="3"/>
      <c r="L18" s="3"/>
      <c r="M18" s="8"/>
      <c r="N18" s="30" t="s">
        <v>126</v>
      </c>
      <c r="O18" s="297">
        <v>2000000</v>
      </c>
      <c r="P18" s="297">
        <v>2200000</v>
      </c>
      <c r="Q18" s="46">
        <v>2400000</v>
      </c>
      <c r="R18" s="297">
        <v>2500000</v>
      </c>
      <c r="S18" s="297">
        <v>0</v>
      </c>
      <c r="T18" s="437">
        <v>0</v>
      </c>
      <c r="U18" s="437">
        <v>500000</v>
      </c>
      <c r="V18" s="437">
        <v>500000</v>
      </c>
      <c r="W18" s="424">
        <v>20</v>
      </c>
      <c r="X18" s="297">
        <v>170000</v>
      </c>
      <c r="Y18" s="437">
        <v>170000</v>
      </c>
      <c r="Z18" s="437">
        <v>170000</v>
      </c>
      <c r="AA18" s="438">
        <v>510000</v>
      </c>
      <c r="AB18" s="439">
        <v>21.25</v>
      </c>
      <c r="AC18" s="437">
        <v>1010000</v>
      </c>
      <c r="AD18" s="439">
        <v>42.083333333333336</v>
      </c>
      <c r="AE18" s="297">
        <v>350000</v>
      </c>
      <c r="AF18" s="437">
        <v>350000</v>
      </c>
      <c r="AG18" s="437">
        <v>350000</v>
      </c>
      <c r="AH18" s="438">
        <v>1050000</v>
      </c>
      <c r="AI18" s="439">
        <v>43.75</v>
      </c>
      <c r="AJ18" s="297">
        <v>120000</v>
      </c>
      <c r="AK18" s="437">
        <v>120000</v>
      </c>
      <c r="AL18" s="437">
        <v>200000</v>
      </c>
      <c r="AM18" s="434">
        <v>440000</v>
      </c>
      <c r="AN18" s="439">
        <v>18.333333333333332</v>
      </c>
      <c r="AO18" s="437">
        <v>1490000</v>
      </c>
      <c r="AP18" s="437">
        <v>59.6</v>
      </c>
      <c r="AQ18" s="437">
        <v>2500000</v>
      </c>
      <c r="AR18" s="439">
        <v>104.16666666666667</v>
      </c>
      <c r="AS18" s="437">
        <v>0</v>
      </c>
      <c r="AT18" s="439">
        <v>100</v>
      </c>
      <c r="AU18" s="437">
        <v>2500000</v>
      </c>
      <c r="AV18" s="439"/>
    </row>
    <row r="19" spans="1:48" s="320" customFormat="1" ht="29.1" customHeight="1" thickBot="1" x14ac:dyDescent="0.25">
      <c r="A19" s="15"/>
      <c r="B19" s="10"/>
      <c r="C19" s="10"/>
      <c r="D19" s="11"/>
      <c r="E19" s="16"/>
      <c r="F19" s="10"/>
      <c r="G19" s="18"/>
      <c r="H19" s="19"/>
      <c r="I19" s="20"/>
      <c r="J19" s="24" t="s">
        <v>76</v>
      </c>
      <c r="K19" s="10"/>
      <c r="L19" s="10"/>
      <c r="M19" s="11"/>
      <c r="N19" s="31" t="s">
        <v>20</v>
      </c>
      <c r="O19" s="364">
        <v>2000000</v>
      </c>
      <c r="P19" s="364">
        <v>2200000</v>
      </c>
      <c r="Q19" s="44">
        <v>2400000</v>
      </c>
      <c r="R19" s="364">
        <v>2500000</v>
      </c>
      <c r="S19" s="364">
        <v>0</v>
      </c>
      <c r="T19" s="428">
        <v>0</v>
      </c>
      <c r="U19" s="428">
        <v>500000</v>
      </c>
      <c r="V19" s="428">
        <v>500000</v>
      </c>
      <c r="W19" s="424">
        <v>20</v>
      </c>
      <c r="X19" s="364">
        <v>170000</v>
      </c>
      <c r="Y19" s="428">
        <v>170000</v>
      </c>
      <c r="Z19" s="428">
        <v>170000</v>
      </c>
      <c r="AA19" s="429">
        <v>510000</v>
      </c>
      <c r="AB19" s="430">
        <v>21.25</v>
      </c>
      <c r="AC19" s="428">
        <v>1010000</v>
      </c>
      <c r="AD19" s="430">
        <v>42.083333333333336</v>
      </c>
      <c r="AE19" s="364">
        <v>350000</v>
      </c>
      <c r="AF19" s="428">
        <v>350000</v>
      </c>
      <c r="AG19" s="428">
        <v>350000</v>
      </c>
      <c r="AH19" s="429">
        <v>1050000</v>
      </c>
      <c r="AI19" s="430">
        <v>43.75</v>
      </c>
      <c r="AJ19" s="364">
        <v>120000</v>
      </c>
      <c r="AK19" s="428">
        <v>120000</v>
      </c>
      <c r="AL19" s="428">
        <v>200000</v>
      </c>
      <c r="AM19" s="428">
        <v>440000</v>
      </c>
      <c r="AN19" s="430">
        <v>18.333333333333332</v>
      </c>
      <c r="AO19" s="428">
        <v>1490000</v>
      </c>
      <c r="AP19" s="428">
        <v>59.6</v>
      </c>
      <c r="AQ19" s="428">
        <v>2500000</v>
      </c>
      <c r="AR19" s="430">
        <v>104.16666666666667</v>
      </c>
      <c r="AS19" s="428">
        <v>0</v>
      </c>
      <c r="AT19" s="430">
        <v>100</v>
      </c>
      <c r="AU19" s="428">
        <v>2500000</v>
      </c>
      <c r="AV19" s="430"/>
    </row>
    <row r="20" spans="1:48" s="320" customFormat="1" ht="29.1" customHeight="1" thickBot="1" x14ac:dyDescent="0.25">
      <c r="A20" s="15"/>
      <c r="B20" s="10"/>
      <c r="C20" s="10"/>
      <c r="D20" s="11"/>
      <c r="E20" s="16"/>
      <c r="F20" s="10"/>
      <c r="G20" s="18"/>
      <c r="H20" s="19"/>
      <c r="I20" s="20"/>
      <c r="J20" s="16"/>
      <c r="K20" s="365">
        <v>1</v>
      </c>
      <c r="L20" s="10"/>
      <c r="M20" s="11"/>
      <c r="N20" s="366" t="s">
        <v>21</v>
      </c>
      <c r="O20" s="368">
        <v>2000000</v>
      </c>
      <c r="P20" s="368">
        <v>2200000</v>
      </c>
      <c r="Q20" s="367">
        <v>2400000</v>
      </c>
      <c r="R20" s="368">
        <v>2500000</v>
      </c>
      <c r="S20" s="368">
        <v>0</v>
      </c>
      <c r="T20" s="440">
        <v>0</v>
      </c>
      <c r="U20" s="440">
        <v>500000</v>
      </c>
      <c r="V20" s="440">
        <v>500000</v>
      </c>
      <c r="W20" s="424">
        <v>20</v>
      </c>
      <c r="X20" s="368">
        <v>170000</v>
      </c>
      <c r="Y20" s="440">
        <v>170000</v>
      </c>
      <c r="Z20" s="440">
        <v>170000</v>
      </c>
      <c r="AA20" s="448">
        <v>510000</v>
      </c>
      <c r="AB20" s="441">
        <v>21.25</v>
      </c>
      <c r="AC20" s="440">
        <v>1010000</v>
      </c>
      <c r="AD20" s="441">
        <v>42.083333333333336</v>
      </c>
      <c r="AE20" s="368">
        <v>350000</v>
      </c>
      <c r="AF20" s="440">
        <v>350000</v>
      </c>
      <c r="AG20" s="440">
        <v>350000</v>
      </c>
      <c r="AH20" s="448">
        <v>1050000</v>
      </c>
      <c r="AI20" s="441">
        <v>43.75</v>
      </c>
      <c r="AJ20" s="368">
        <v>120000</v>
      </c>
      <c r="AK20" s="440">
        <v>120000</v>
      </c>
      <c r="AL20" s="440">
        <v>200000</v>
      </c>
      <c r="AM20" s="44">
        <v>440000</v>
      </c>
      <c r="AN20" s="441">
        <v>18.333333333333332</v>
      </c>
      <c r="AO20" s="440">
        <v>1490000</v>
      </c>
      <c r="AP20" s="440">
        <v>59.6</v>
      </c>
      <c r="AQ20" s="440">
        <v>2500000</v>
      </c>
      <c r="AR20" s="441">
        <v>104.16666666666667</v>
      </c>
      <c r="AS20" s="440">
        <v>0</v>
      </c>
      <c r="AT20" s="441">
        <v>100</v>
      </c>
      <c r="AU20" s="440">
        <v>2500000</v>
      </c>
      <c r="AV20" s="441"/>
    </row>
    <row r="21" spans="1:48" s="320" customFormat="1" ht="29.1" customHeight="1" thickBot="1" x14ac:dyDescent="0.25">
      <c r="A21" s="15"/>
      <c r="B21" s="10"/>
      <c r="C21" s="10"/>
      <c r="D21" s="11"/>
      <c r="E21" s="16"/>
      <c r="F21" s="10"/>
      <c r="G21" s="18"/>
      <c r="H21" s="19"/>
      <c r="I21" s="20"/>
      <c r="J21" s="16"/>
      <c r="K21" s="10"/>
      <c r="L21" s="377">
        <v>6</v>
      </c>
      <c r="M21" s="11"/>
      <c r="N21" s="378" t="s">
        <v>215</v>
      </c>
      <c r="O21" s="380">
        <v>2000000</v>
      </c>
      <c r="P21" s="380">
        <v>2200000</v>
      </c>
      <c r="Q21" s="379">
        <v>2400000</v>
      </c>
      <c r="R21" s="380">
        <v>2500000</v>
      </c>
      <c r="S21" s="380">
        <v>0</v>
      </c>
      <c r="T21" s="380">
        <v>0</v>
      </c>
      <c r="U21" s="380">
        <v>500000</v>
      </c>
      <c r="V21" s="379">
        <v>500000</v>
      </c>
      <c r="W21" s="424">
        <v>20</v>
      </c>
      <c r="X21" s="380">
        <v>170000</v>
      </c>
      <c r="Y21" s="442">
        <v>170000</v>
      </c>
      <c r="Z21" s="442">
        <v>170000</v>
      </c>
      <c r="AA21" s="442">
        <v>510000</v>
      </c>
      <c r="AB21" s="443">
        <v>21.25</v>
      </c>
      <c r="AC21" s="379">
        <v>1010000</v>
      </c>
      <c r="AD21" s="443">
        <v>42.083333333333336</v>
      </c>
      <c r="AE21" s="380">
        <v>350000</v>
      </c>
      <c r="AF21" s="442">
        <v>350000</v>
      </c>
      <c r="AG21" s="442">
        <v>350000</v>
      </c>
      <c r="AH21" s="442">
        <v>1050000</v>
      </c>
      <c r="AI21" s="443">
        <v>43.75</v>
      </c>
      <c r="AJ21" s="380">
        <v>120000</v>
      </c>
      <c r="AK21" s="442">
        <v>120000</v>
      </c>
      <c r="AL21" s="442">
        <v>200000</v>
      </c>
      <c r="AM21" s="44">
        <v>440000</v>
      </c>
      <c r="AN21" s="443">
        <v>18.333333333333332</v>
      </c>
      <c r="AO21" s="380">
        <v>1490000</v>
      </c>
      <c r="AP21" s="380">
        <v>59.6</v>
      </c>
      <c r="AQ21" s="379">
        <v>2500000</v>
      </c>
      <c r="AR21" s="443">
        <v>104.16666666666667</v>
      </c>
      <c r="AS21" s="379">
        <v>0</v>
      </c>
      <c r="AT21" s="443">
        <v>100</v>
      </c>
      <c r="AU21" s="379">
        <v>2500000</v>
      </c>
      <c r="AV21" s="443"/>
    </row>
    <row r="22" spans="1:48" s="320" customFormat="1" ht="29.1" customHeight="1" thickBot="1" x14ac:dyDescent="0.25">
      <c r="A22" s="15"/>
      <c r="B22" s="10"/>
      <c r="C22" s="10"/>
      <c r="D22" s="11"/>
      <c r="E22" s="16"/>
      <c r="F22" s="10"/>
      <c r="G22" s="18"/>
      <c r="H22" s="19"/>
      <c r="I22" s="20"/>
      <c r="J22" s="16"/>
      <c r="K22" s="10"/>
      <c r="L22" s="10"/>
      <c r="M22" s="381" t="s">
        <v>74</v>
      </c>
      <c r="N22" s="382" t="s">
        <v>216</v>
      </c>
      <c r="O22" s="384">
        <v>400000</v>
      </c>
      <c r="P22" s="384">
        <v>400000</v>
      </c>
      <c r="Q22" s="383">
        <v>400000</v>
      </c>
      <c r="R22" s="384">
        <v>700000</v>
      </c>
      <c r="S22" s="384"/>
      <c r="T22" s="444"/>
      <c r="U22" s="444">
        <v>100000</v>
      </c>
      <c r="V22" s="444">
        <v>100000</v>
      </c>
      <c r="W22" s="424">
        <v>14.285714285714286</v>
      </c>
      <c r="X22" s="384">
        <v>70000</v>
      </c>
      <c r="Y22" s="444">
        <v>70000</v>
      </c>
      <c r="Z22" s="444">
        <v>70000</v>
      </c>
      <c r="AA22" s="445">
        <v>210000</v>
      </c>
      <c r="AB22" s="446">
        <v>52.5</v>
      </c>
      <c r="AC22" s="444">
        <v>310000</v>
      </c>
      <c r="AD22" s="446">
        <v>77.5</v>
      </c>
      <c r="AE22" s="384">
        <v>130000</v>
      </c>
      <c r="AF22" s="384">
        <v>130000</v>
      </c>
      <c r="AG22" s="384">
        <v>130000</v>
      </c>
      <c r="AH22" s="445">
        <v>390000</v>
      </c>
      <c r="AI22" s="446">
        <v>97.5</v>
      </c>
      <c r="AJ22" s="384"/>
      <c r="AK22" s="444"/>
      <c r="AL22" s="444"/>
      <c r="AM22" s="437">
        <v>0</v>
      </c>
      <c r="AN22" s="446">
        <v>0</v>
      </c>
      <c r="AO22" s="444">
        <v>390000</v>
      </c>
      <c r="AP22" s="444">
        <v>55.714285714285715</v>
      </c>
      <c r="AQ22" s="444">
        <v>700000</v>
      </c>
      <c r="AR22" s="446">
        <v>175</v>
      </c>
      <c r="AS22" s="444">
        <v>0</v>
      </c>
      <c r="AT22" s="446">
        <v>100</v>
      </c>
      <c r="AU22" s="444">
        <v>700000</v>
      </c>
      <c r="AV22" s="446"/>
    </row>
    <row r="23" spans="1:48" s="320" customFormat="1" ht="29.1" customHeight="1" thickBot="1" x14ac:dyDescent="0.25">
      <c r="A23" s="15"/>
      <c r="B23" s="10"/>
      <c r="C23" s="10"/>
      <c r="D23" s="11"/>
      <c r="E23" s="16"/>
      <c r="F23" s="10"/>
      <c r="G23" s="18"/>
      <c r="H23" s="19"/>
      <c r="I23" s="20"/>
      <c r="J23" s="16"/>
      <c r="K23" s="10"/>
      <c r="L23" s="10"/>
      <c r="M23" s="381" t="s">
        <v>69</v>
      </c>
      <c r="N23" s="382" t="s">
        <v>217</v>
      </c>
      <c r="O23" s="384">
        <v>1200000</v>
      </c>
      <c r="P23" s="384">
        <v>1400000</v>
      </c>
      <c r="Q23" s="383">
        <v>1600000</v>
      </c>
      <c r="R23" s="384">
        <v>1800000</v>
      </c>
      <c r="S23" s="384"/>
      <c r="T23" s="444"/>
      <c r="U23" s="444">
        <v>400000</v>
      </c>
      <c r="V23" s="444">
        <v>400000</v>
      </c>
      <c r="W23" s="424">
        <v>22.222222222222221</v>
      </c>
      <c r="X23" s="384">
        <v>100000</v>
      </c>
      <c r="Y23" s="384">
        <v>100000</v>
      </c>
      <c r="Z23" s="384">
        <v>100000</v>
      </c>
      <c r="AA23" s="445">
        <v>300000</v>
      </c>
      <c r="AB23" s="446">
        <v>18.75</v>
      </c>
      <c r="AC23" s="444">
        <v>700000</v>
      </c>
      <c r="AD23" s="446">
        <v>43.75</v>
      </c>
      <c r="AE23" s="384">
        <v>220000</v>
      </c>
      <c r="AF23" s="444">
        <v>220000</v>
      </c>
      <c r="AG23" s="444">
        <v>220000</v>
      </c>
      <c r="AH23" s="445">
        <v>660000</v>
      </c>
      <c r="AI23" s="446">
        <v>41.25</v>
      </c>
      <c r="AJ23" s="384">
        <v>120000</v>
      </c>
      <c r="AK23" s="444">
        <v>120000</v>
      </c>
      <c r="AL23" s="444">
        <v>200000</v>
      </c>
      <c r="AM23" s="428">
        <v>440000</v>
      </c>
      <c r="AN23" s="446">
        <v>27.5</v>
      </c>
      <c r="AO23" s="444">
        <v>1100000</v>
      </c>
      <c r="AP23" s="444">
        <v>61.111111111111114</v>
      </c>
      <c r="AQ23" s="444">
        <v>1800000</v>
      </c>
      <c r="AR23" s="446">
        <v>112.5</v>
      </c>
      <c r="AS23" s="444">
        <v>0</v>
      </c>
      <c r="AT23" s="446">
        <v>100</v>
      </c>
      <c r="AU23" s="444">
        <v>1800000</v>
      </c>
      <c r="AV23" s="446"/>
    </row>
    <row r="24" spans="1:48" s="320" customFormat="1" ht="29.1" customHeight="1" thickBot="1" x14ac:dyDescent="0.25">
      <c r="A24" s="15"/>
      <c r="B24" s="10"/>
      <c r="C24" s="10"/>
      <c r="D24" s="11"/>
      <c r="E24" s="16"/>
      <c r="F24" s="10"/>
      <c r="G24" s="18"/>
      <c r="H24" s="19"/>
      <c r="I24" s="20"/>
      <c r="J24" s="16"/>
      <c r="K24" s="10"/>
      <c r="L24" s="10"/>
      <c r="M24" s="381" t="s">
        <v>70</v>
      </c>
      <c r="N24" s="382" t="s">
        <v>218</v>
      </c>
      <c r="O24" s="376">
        <v>200000</v>
      </c>
      <c r="P24" s="376">
        <v>200000</v>
      </c>
      <c r="Q24" s="300">
        <v>200000</v>
      </c>
      <c r="R24" s="376"/>
      <c r="S24" s="376"/>
      <c r="T24" s="444"/>
      <c r="U24" s="444"/>
      <c r="V24" s="444">
        <v>0</v>
      </c>
      <c r="W24" s="424" t="e">
        <v>#DIV/0!</v>
      </c>
      <c r="X24" s="376"/>
      <c r="Y24" s="444"/>
      <c r="Z24" s="444"/>
      <c r="AA24" s="445">
        <v>0</v>
      </c>
      <c r="AB24" s="446">
        <v>0</v>
      </c>
      <c r="AC24" s="444">
        <v>0</v>
      </c>
      <c r="AD24" s="446">
        <v>0</v>
      </c>
      <c r="AE24" s="376"/>
      <c r="AF24" s="444"/>
      <c r="AG24" s="444"/>
      <c r="AH24" s="445">
        <v>0</v>
      </c>
      <c r="AI24" s="446">
        <v>0</v>
      </c>
      <c r="AJ24" s="376"/>
      <c r="AK24" s="444"/>
      <c r="AL24" s="444"/>
      <c r="AM24" s="440">
        <v>0</v>
      </c>
      <c r="AN24" s="446">
        <v>0</v>
      </c>
      <c r="AO24" s="444">
        <v>0</v>
      </c>
      <c r="AP24" s="444" t="e">
        <v>#DIV/0!</v>
      </c>
      <c r="AQ24" s="444">
        <v>0</v>
      </c>
      <c r="AR24" s="446">
        <v>0</v>
      </c>
      <c r="AS24" s="444">
        <v>0</v>
      </c>
      <c r="AT24" s="446" t="e">
        <v>#DIV/0!</v>
      </c>
      <c r="AU24" s="444">
        <v>0</v>
      </c>
      <c r="AV24" s="446"/>
    </row>
    <row r="25" spans="1:48" s="320" customFormat="1" ht="29.1" customHeight="1" x14ac:dyDescent="0.2">
      <c r="A25" s="15"/>
      <c r="B25" s="10"/>
      <c r="C25" s="10"/>
      <c r="D25" s="11"/>
      <c r="E25" s="16"/>
      <c r="F25" s="10"/>
      <c r="G25" s="18"/>
      <c r="H25" s="19"/>
      <c r="I25" s="20"/>
      <c r="J25" s="16"/>
      <c r="K25" s="10"/>
      <c r="L25" s="10"/>
      <c r="M25" s="381">
        <v>90</v>
      </c>
      <c r="N25" s="382" t="s">
        <v>219</v>
      </c>
      <c r="O25" s="384">
        <v>200000</v>
      </c>
      <c r="P25" s="384">
        <v>200000</v>
      </c>
      <c r="Q25" s="383">
        <v>200000</v>
      </c>
      <c r="R25" s="384"/>
      <c r="S25" s="384"/>
      <c r="T25" s="444"/>
      <c r="U25" s="444"/>
      <c r="V25" s="444">
        <v>0</v>
      </c>
      <c r="W25" s="424" t="e">
        <v>#DIV/0!</v>
      </c>
      <c r="X25" s="384"/>
      <c r="Y25" s="444"/>
      <c r="Z25" s="444"/>
      <c r="AA25" s="445">
        <v>0</v>
      </c>
      <c r="AB25" s="446">
        <v>0</v>
      </c>
      <c r="AC25" s="444">
        <v>0</v>
      </c>
      <c r="AD25" s="446">
        <v>0</v>
      </c>
      <c r="AE25" s="384"/>
      <c r="AF25" s="444"/>
      <c r="AG25" s="444"/>
      <c r="AH25" s="445">
        <v>0</v>
      </c>
      <c r="AI25" s="446">
        <v>0</v>
      </c>
      <c r="AJ25" s="384"/>
      <c r="AK25" s="444"/>
      <c r="AL25" s="444"/>
      <c r="AM25" s="379">
        <v>0</v>
      </c>
      <c r="AN25" s="446">
        <v>0</v>
      </c>
      <c r="AO25" s="444">
        <v>0</v>
      </c>
      <c r="AP25" s="444" t="e">
        <v>#DIV/0!</v>
      </c>
      <c r="AQ25" s="444">
        <v>0</v>
      </c>
      <c r="AR25" s="446">
        <v>0</v>
      </c>
      <c r="AS25" s="444">
        <v>0</v>
      </c>
      <c r="AT25" s="446" t="e">
        <v>#DIV/0!</v>
      </c>
      <c r="AU25" s="444">
        <v>0</v>
      </c>
      <c r="AV25" s="446"/>
    </row>
  </sheetData>
  <mergeCells count="33">
    <mergeCell ref="AQ7:AR8"/>
    <mergeCell ref="AS7:AT8"/>
    <mergeCell ref="O8:O9"/>
    <mergeCell ref="P8:P9"/>
    <mergeCell ref="Q8:Q9"/>
    <mergeCell ref="R8:R9"/>
    <mergeCell ref="AH7:AI8"/>
    <mergeCell ref="AJ7:AJ9"/>
    <mergeCell ref="AK7:AK9"/>
    <mergeCell ref="AL7:AL9"/>
    <mergeCell ref="AM7:AN8"/>
    <mergeCell ref="AO7:AP8"/>
    <mergeCell ref="Z7:Z9"/>
    <mergeCell ref="AA7:AB8"/>
    <mergeCell ref="AC7:AD8"/>
    <mergeCell ref="AE7:AE9"/>
    <mergeCell ref="AF7:AF9"/>
    <mergeCell ref="AG7:AG9"/>
    <mergeCell ref="S7:S9"/>
    <mergeCell ref="T7:T9"/>
    <mergeCell ref="U7:U9"/>
    <mergeCell ref="V7:W8"/>
    <mergeCell ref="X7:X9"/>
    <mergeCell ref="Y7:Y9"/>
    <mergeCell ref="A1:Q1"/>
    <mergeCell ref="A2:Q2"/>
    <mergeCell ref="A3:Q3"/>
    <mergeCell ref="A6:Q6"/>
    <mergeCell ref="A7:D8"/>
    <mergeCell ref="E7:H8"/>
    <mergeCell ref="I7:I9"/>
    <mergeCell ref="J7:M8"/>
    <mergeCell ref="P7:Q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V29"/>
  <sheetViews>
    <sheetView topLeftCell="AF1" zoomScale="70" zoomScaleNormal="70" workbookViewId="0">
      <selection activeCell="AW12" sqref="AW12"/>
    </sheetView>
  </sheetViews>
  <sheetFormatPr defaultRowHeight="12.75" x14ac:dyDescent="0.2"/>
  <cols>
    <col min="1" max="13" width="4.7109375" customWidth="1"/>
    <col min="14" max="14" width="19.5703125" customWidth="1"/>
    <col min="15" max="17" width="0" hidden="1" customWidth="1"/>
    <col min="18" max="18" width="21.7109375" customWidth="1"/>
    <col min="19" max="48" width="14.7109375" customWidth="1"/>
  </cols>
  <sheetData>
    <row r="1" spans="1:48" s="359" customFormat="1" ht="18.95" customHeight="1" x14ac:dyDescent="0.2">
      <c r="A1" s="615" t="s">
        <v>179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</row>
    <row r="2" spans="1:48" s="359" customFormat="1" ht="18.95" customHeight="1" x14ac:dyDescent="0.2">
      <c r="A2" s="615" t="s">
        <v>247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</row>
    <row r="3" spans="1:48" s="359" customFormat="1" ht="18.95" customHeight="1" x14ac:dyDescent="0.2">
      <c r="A3" s="616" t="s">
        <v>180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</row>
    <row r="4" spans="1:48" s="321" customFormat="1" ht="12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60"/>
      <c r="P4" s="360"/>
      <c r="Q4" s="360"/>
    </row>
    <row r="5" spans="1:48" s="320" customFormat="1" ht="15" customHeight="1" thickBot="1" x14ac:dyDescent="0.25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61"/>
      <c r="P5" s="361"/>
      <c r="Q5" s="61"/>
    </row>
    <row r="6" spans="1:48" s="323" customFormat="1" ht="15.75" customHeight="1" thickBot="1" x14ac:dyDescent="0.25">
      <c r="A6" s="557" t="s">
        <v>117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9"/>
    </row>
    <row r="7" spans="1:48" s="320" customFormat="1" ht="41.25" customHeight="1" thickBot="1" x14ac:dyDescent="0.25">
      <c r="A7" s="560" t="s">
        <v>181</v>
      </c>
      <c r="B7" s="617"/>
      <c r="C7" s="617"/>
      <c r="D7" s="618"/>
      <c r="E7" s="560" t="s">
        <v>182</v>
      </c>
      <c r="F7" s="617"/>
      <c r="G7" s="617"/>
      <c r="H7" s="618"/>
      <c r="I7" s="575" t="s">
        <v>98</v>
      </c>
      <c r="J7" s="560" t="s">
        <v>177</v>
      </c>
      <c r="K7" s="617"/>
      <c r="L7" s="617"/>
      <c r="M7" s="618"/>
      <c r="N7" s="549" t="s">
        <v>7</v>
      </c>
      <c r="O7" s="548" t="s">
        <v>116</v>
      </c>
      <c r="P7" s="587" t="s">
        <v>130</v>
      </c>
      <c r="Q7" s="588"/>
      <c r="R7" s="548" t="s">
        <v>235</v>
      </c>
      <c r="S7" s="602" t="s">
        <v>77</v>
      </c>
      <c r="T7" s="602" t="s">
        <v>78</v>
      </c>
      <c r="U7" s="606" t="s">
        <v>79</v>
      </c>
      <c r="V7" s="581" t="s">
        <v>91</v>
      </c>
      <c r="W7" s="609"/>
      <c r="X7" s="602" t="s">
        <v>80</v>
      </c>
      <c r="Y7" s="602" t="s">
        <v>81</v>
      </c>
      <c r="Z7" s="606" t="s">
        <v>82</v>
      </c>
      <c r="AA7" s="581" t="s">
        <v>92</v>
      </c>
      <c r="AB7" s="609"/>
      <c r="AC7" s="581" t="s">
        <v>95</v>
      </c>
      <c r="AD7" s="609"/>
      <c r="AE7" s="602" t="s">
        <v>83</v>
      </c>
      <c r="AF7" s="602" t="s">
        <v>84</v>
      </c>
      <c r="AG7" s="606" t="s">
        <v>85</v>
      </c>
      <c r="AH7" s="581" t="s">
        <v>93</v>
      </c>
      <c r="AI7" s="609"/>
      <c r="AJ7" s="602" t="s">
        <v>86</v>
      </c>
      <c r="AK7" s="602" t="s">
        <v>87</v>
      </c>
      <c r="AL7" s="606" t="s">
        <v>88</v>
      </c>
      <c r="AM7" s="581" t="s">
        <v>94</v>
      </c>
      <c r="AN7" s="609"/>
      <c r="AO7" s="581" t="s">
        <v>96</v>
      </c>
      <c r="AP7" s="609"/>
      <c r="AQ7" s="581" t="s">
        <v>25</v>
      </c>
      <c r="AR7" s="609"/>
      <c r="AS7" s="581" t="s">
        <v>124</v>
      </c>
      <c r="AT7" s="609"/>
    </row>
    <row r="8" spans="1:48" s="320" customFormat="1" ht="33.75" customHeight="1" thickBot="1" x14ac:dyDescent="0.25">
      <c r="A8" s="619"/>
      <c r="B8" s="620"/>
      <c r="C8" s="620"/>
      <c r="D8" s="621"/>
      <c r="E8" s="622"/>
      <c r="F8" s="623"/>
      <c r="G8" s="623"/>
      <c r="H8" s="624"/>
      <c r="I8" s="585"/>
      <c r="J8" s="619"/>
      <c r="K8" s="620"/>
      <c r="L8" s="620"/>
      <c r="M8" s="621"/>
      <c r="N8" s="550"/>
      <c r="O8" s="569" t="s">
        <v>162</v>
      </c>
      <c r="P8" s="569" t="s">
        <v>163</v>
      </c>
      <c r="Q8" s="569" t="s">
        <v>167</v>
      </c>
      <c r="R8" s="569" t="s">
        <v>167</v>
      </c>
      <c r="S8" s="603"/>
      <c r="T8" s="603"/>
      <c r="U8" s="607"/>
      <c r="V8" s="612"/>
      <c r="W8" s="613"/>
      <c r="X8" s="603"/>
      <c r="Y8" s="603"/>
      <c r="Z8" s="607"/>
      <c r="AA8" s="610"/>
      <c r="AB8" s="611"/>
      <c r="AC8" s="610"/>
      <c r="AD8" s="611"/>
      <c r="AE8" s="603"/>
      <c r="AF8" s="603"/>
      <c r="AG8" s="607"/>
      <c r="AH8" s="610"/>
      <c r="AI8" s="611"/>
      <c r="AJ8" s="603"/>
      <c r="AK8" s="603"/>
      <c r="AL8" s="607"/>
      <c r="AM8" s="610"/>
      <c r="AN8" s="611"/>
      <c r="AO8" s="610"/>
      <c r="AP8" s="611"/>
      <c r="AQ8" s="610"/>
      <c r="AR8" s="611"/>
      <c r="AS8" s="625"/>
      <c r="AT8" s="611"/>
    </row>
    <row r="9" spans="1:48" s="323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586"/>
      <c r="J9" s="152" t="s">
        <v>8</v>
      </c>
      <c r="K9" s="154" t="s">
        <v>9</v>
      </c>
      <c r="L9" s="154" t="s">
        <v>10</v>
      </c>
      <c r="M9" s="153" t="s">
        <v>11</v>
      </c>
      <c r="N9" s="551"/>
      <c r="O9" s="605"/>
      <c r="P9" s="605"/>
      <c r="Q9" s="605"/>
      <c r="R9" s="605"/>
      <c r="S9" s="604"/>
      <c r="T9" s="604"/>
      <c r="U9" s="608"/>
      <c r="V9" s="553" t="s">
        <v>89</v>
      </c>
      <c r="W9" s="421" t="s">
        <v>109</v>
      </c>
      <c r="X9" s="604"/>
      <c r="Y9" s="604"/>
      <c r="Z9" s="608"/>
      <c r="AA9" s="55" t="s">
        <v>89</v>
      </c>
      <c r="AB9" s="421" t="s">
        <v>109</v>
      </c>
      <c r="AC9" s="55" t="s">
        <v>89</v>
      </c>
      <c r="AD9" s="421" t="s">
        <v>109</v>
      </c>
      <c r="AE9" s="603"/>
      <c r="AF9" s="603"/>
      <c r="AG9" s="607"/>
      <c r="AH9" s="55" t="s">
        <v>89</v>
      </c>
      <c r="AI9" s="421" t="s">
        <v>109</v>
      </c>
      <c r="AJ9" s="604"/>
      <c r="AK9" s="604"/>
      <c r="AL9" s="607"/>
      <c r="AM9" s="55" t="s">
        <v>89</v>
      </c>
      <c r="AN9" s="421" t="s">
        <v>109</v>
      </c>
      <c r="AO9" s="55" t="s">
        <v>89</v>
      </c>
      <c r="AP9" s="421" t="s">
        <v>109</v>
      </c>
      <c r="AQ9" s="55" t="s">
        <v>89</v>
      </c>
      <c r="AR9" s="421" t="s">
        <v>109</v>
      </c>
      <c r="AS9" s="552" t="s">
        <v>89</v>
      </c>
      <c r="AT9" s="421" t="s">
        <v>109</v>
      </c>
    </row>
    <row r="10" spans="1:48" s="9" customFormat="1" ht="31.5" customHeight="1" thickBot="1" x14ac:dyDescent="0.25">
      <c r="A10" s="32">
        <v>38</v>
      </c>
      <c r="B10" s="33"/>
      <c r="C10" s="33"/>
      <c r="D10" s="34"/>
      <c r="E10" s="35"/>
      <c r="F10" s="33"/>
      <c r="G10" s="36"/>
      <c r="H10" s="37"/>
      <c r="I10" s="38"/>
      <c r="J10" s="35"/>
      <c r="K10" s="33"/>
      <c r="L10" s="33"/>
      <c r="M10" s="34"/>
      <c r="N10" s="554" t="s">
        <v>12</v>
      </c>
      <c r="O10" s="362" t="e">
        <v>#REF!</v>
      </c>
      <c r="P10" s="362" t="e">
        <v>#REF!</v>
      </c>
      <c r="Q10" s="42" t="e">
        <v>#REF!</v>
      </c>
      <c r="R10" s="362">
        <f>R11</f>
        <v>1319000</v>
      </c>
      <c r="S10" s="362">
        <f t="shared" ref="S10:V10" si="0">S11</f>
        <v>0</v>
      </c>
      <c r="T10" s="362">
        <f t="shared" si="0"/>
        <v>0</v>
      </c>
      <c r="U10" s="362">
        <f t="shared" si="0"/>
        <v>100000</v>
      </c>
      <c r="V10" s="362">
        <f t="shared" si="0"/>
        <v>100000</v>
      </c>
      <c r="W10" s="424">
        <v>15.942313995411341</v>
      </c>
      <c r="X10" s="362">
        <f>X11</f>
        <v>100000</v>
      </c>
      <c r="Y10" s="362">
        <f t="shared" ref="Y10:AA10" si="1">Y11</f>
        <v>100000</v>
      </c>
      <c r="Z10" s="362">
        <f t="shared" si="1"/>
        <v>100000</v>
      </c>
      <c r="AA10" s="362">
        <f t="shared" si="1"/>
        <v>300000</v>
      </c>
      <c r="AB10" s="424">
        <v>25.332677810553918</v>
      </c>
      <c r="AC10" s="42">
        <f>AC11</f>
        <v>400000</v>
      </c>
      <c r="AD10" s="424">
        <v>41.274991805965257</v>
      </c>
      <c r="AE10" s="362">
        <f>AE11</f>
        <v>200000</v>
      </c>
      <c r="AF10" s="362">
        <f t="shared" ref="AF10:AH10" si="2">AF11</f>
        <v>200000</v>
      </c>
      <c r="AG10" s="362">
        <f t="shared" si="2"/>
        <v>200000</v>
      </c>
      <c r="AH10" s="362">
        <f t="shared" si="2"/>
        <v>600000</v>
      </c>
      <c r="AI10" s="424">
        <v>32.648312028843002</v>
      </c>
      <c r="AJ10" s="362">
        <f>AJ11</f>
        <v>109000</v>
      </c>
      <c r="AK10" s="362">
        <f t="shared" ref="AK10:AM10" si="3">AK11</f>
        <v>100000</v>
      </c>
      <c r="AL10" s="362">
        <f t="shared" si="3"/>
        <v>110000</v>
      </c>
      <c r="AM10" s="362">
        <f t="shared" si="3"/>
        <v>319000</v>
      </c>
      <c r="AN10" s="424">
        <v>26.076696165191741</v>
      </c>
      <c r="AO10" s="362">
        <v>17917000</v>
      </c>
      <c r="AP10" s="362">
        <v>58.725008194034743</v>
      </c>
      <c r="AQ10" s="42">
        <v>30510000</v>
      </c>
      <c r="AR10" s="424">
        <v>100</v>
      </c>
      <c r="AS10" s="42">
        <v>0</v>
      </c>
      <c r="AT10" s="424">
        <v>100</v>
      </c>
      <c r="AU10" s="42">
        <f>AU11</f>
        <v>1319000</v>
      </c>
      <c r="AV10" s="424"/>
    </row>
    <row r="11" spans="1:48" s="9" customFormat="1" ht="29.1" customHeight="1" thickBot="1" x14ac:dyDescent="0.25">
      <c r="A11" s="12"/>
      <c r="B11" s="2">
        <v>10</v>
      </c>
      <c r="C11" s="3"/>
      <c r="D11" s="8"/>
      <c r="E11" s="7"/>
      <c r="F11" s="3"/>
      <c r="G11" s="4"/>
      <c r="H11" s="5"/>
      <c r="I11" s="6"/>
      <c r="J11" s="7"/>
      <c r="K11" s="3"/>
      <c r="L11" s="3"/>
      <c r="M11" s="8"/>
      <c r="N11" s="528" t="s">
        <v>13</v>
      </c>
      <c r="O11" s="363" t="e">
        <v>#REF!</v>
      </c>
      <c r="P11" s="363" t="e">
        <v>#REF!</v>
      </c>
      <c r="Q11" s="49" t="e">
        <v>#REF!</v>
      </c>
      <c r="R11" s="546">
        <f>R12</f>
        <v>1319000</v>
      </c>
      <c r="S11" s="546">
        <f t="shared" ref="S11:V11" si="4">S12</f>
        <v>0</v>
      </c>
      <c r="T11" s="546">
        <f t="shared" si="4"/>
        <v>0</v>
      </c>
      <c r="U11" s="546">
        <f t="shared" si="4"/>
        <v>100000</v>
      </c>
      <c r="V11" s="546">
        <f t="shared" si="4"/>
        <v>100000</v>
      </c>
      <c r="W11" s="424">
        <v>15.942313995411341</v>
      </c>
      <c r="X11" s="363">
        <f>X12</f>
        <v>100000</v>
      </c>
      <c r="Y11" s="363">
        <f t="shared" ref="Y11:AA11" si="5">Y12</f>
        <v>100000</v>
      </c>
      <c r="Z11" s="363">
        <f t="shared" si="5"/>
        <v>100000</v>
      </c>
      <c r="AA11" s="363">
        <f t="shared" si="5"/>
        <v>300000</v>
      </c>
      <c r="AB11" s="427">
        <v>25.332677810553918</v>
      </c>
      <c r="AC11" s="49">
        <f>AC12</f>
        <v>400000</v>
      </c>
      <c r="AD11" s="427">
        <v>41.274991805965257</v>
      </c>
      <c r="AE11" s="363">
        <f>AE12</f>
        <v>200000</v>
      </c>
      <c r="AF11" s="363">
        <f t="shared" ref="AF11:AH11" si="6">AF12</f>
        <v>200000</v>
      </c>
      <c r="AG11" s="363">
        <f t="shared" si="6"/>
        <v>200000</v>
      </c>
      <c r="AH11" s="363">
        <f t="shared" si="6"/>
        <v>600000</v>
      </c>
      <c r="AI11" s="427">
        <v>32.648312028843002</v>
      </c>
      <c r="AJ11" s="363">
        <f>AJ12</f>
        <v>109000</v>
      </c>
      <c r="AK11" s="363">
        <f t="shared" ref="AK11:AM11" si="7">AK12</f>
        <v>100000</v>
      </c>
      <c r="AL11" s="363">
        <f t="shared" si="7"/>
        <v>110000</v>
      </c>
      <c r="AM11" s="363">
        <f t="shared" si="7"/>
        <v>319000</v>
      </c>
      <c r="AN11" s="427">
        <v>26.076696165191741</v>
      </c>
      <c r="AO11" s="363">
        <v>17917000</v>
      </c>
      <c r="AP11" s="363">
        <v>58.725008194034743</v>
      </c>
      <c r="AQ11" s="49">
        <v>30510000</v>
      </c>
      <c r="AR11" s="427">
        <v>100</v>
      </c>
      <c r="AS11" s="49">
        <v>0</v>
      </c>
      <c r="AT11" s="427">
        <v>100</v>
      </c>
      <c r="AU11" s="49">
        <f>AU12</f>
        <v>1319000</v>
      </c>
      <c r="AV11" s="427"/>
    </row>
    <row r="12" spans="1:48" s="9" customFormat="1" ht="29.1" customHeight="1" thickBot="1" x14ac:dyDescent="0.25">
      <c r="A12" s="12"/>
      <c r="B12" s="3"/>
      <c r="C12" s="13" t="s">
        <v>73</v>
      </c>
      <c r="D12" s="8"/>
      <c r="E12" s="7"/>
      <c r="F12" s="3"/>
      <c r="G12" s="4"/>
      <c r="H12" s="5"/>
      <c r="I12" s="6"/>
      <c r="J12" s="7"/>
      <c r="K12" s="3"/>
      <c r="L12" s="3"/>
      <c r="M12" s="8"/>
      <c r="N12" s="31" t="s">
        <v>132</v>
      </c>
      <c r="O12" s="364" t="e">
        <v>#REF!</v>
      </c>
      <c r="P12" s="364" t="e">
        <v>#REF!</v>
      </c>
      <c r="Q12" s="44" t="e">
        <v>#REF!</v>
      </c>
      <c r="R12" s="364">
        <f>R13</f>
        <v>1319000</v>
      </c>
      <c r="S12" s="364">
        <f t="shared" ref="S12:V12" si="8">S13</f>
        <v>0</v>
      </c>
      <c r="T12" s="364">
        <f t="shared" si="8"/>
        <v>0</v>
      </c>
      <c r="U12" s="364">
        <f t="shared" si="8"/>
        <v>100000</v>
      </c>
      <c r="V12" s="364">
        <f t="shared" si="8"/>
        <v>100000</v>
      </c>
      <c r="W12" s="424">
        <v>15.942313995411341</v>
      </c>
      <c r="X12" s="364">
        <f>X13</f>
        <v>100000</v>
      </c>
      <c r="Y12" s="364">
        <f t="shared" ref="Y12:AA12" si="9">Y13</f>
        <v>100000</v>
      </c>
      <c r="Z12" s="364">
        <f t="shared" si="9"/>
        <v>100000</v>
      </c>
      <c r="AA12" s="364">
        <f t="shared" si="9"/>
        <v>300000</v>
      </c>
      <c r="AB12" s="430">
        <v>25.332677810553918</v>
      </c>
      <c r="AC12" s="44">
        <f>AC13</f>
        <v>400000</v>
      </c>
      <c r="AD12" s="430">
        <v>41.274991805965257</v>
      </c>
      <c r="AE12" s="364">
        <f>AE13</f>
        <v>200000</v>
      </c>
      <c r="AF12" s="364">
        <f t="shared" ref="AF12:AH12" si="10">AF13</f>
        <v>200000</v>
      </c>
      <c r="AG12" s="364">
        <f t="shared" si="10"/>
        <v>200000</v>
      </c>
      <c r="AH12" s="364">
        <f t="shared" si="10"/>
        <v>600000</v>
      </c>
      <c r="AI12" s="430">
        <v>32.648312028843002</v>
      </c>
      <c r="AJ12" s="364">
        <f>AJ13</f>
        <v>109000</v>
      </c>
      <c r="AK12" s="364">
        <f t="shared" ref="AK12:AM12" si="11">AK13</f>
        <v>100000</v>
      </c>
      <c r="AL12" s="364">
        <f t="shared" si="11"/>
        <v>110000</v>
      </c>
      <c r="AM12" s="364">
        <f t="shared" si="11"/>
        <v>319000</v>
      </c>
      <c r="AN12" s="430">
        <v>26.076696165191741</v>
      </c>
      <c r="AO12" s="364">
        <v>17917000</v>
      </c>
      <c r="AP12" s="364">
        <v>58.725008194034743</v>
      </c>
      <c r="AQ12" s="44">
        <v>30510000</v>
      </c>
      <c r="AR12" s="430">
        <v>100</v>
      </c>
      <c r="AS12" s="44">
        <v>0</v>
      </c>
      <c r="AT12" s="430">
        <v>100</v>
      </c>
      <c r="AU12" s="44">
        <f>AU13</f>
        <v>1319000</v>
      </c>
      <c r="AV12" s="430"/>
    </row>
    <row r="13" spans="1:48" s="9" customFormat="1" ht="29.1" customHeight="1" thickBot="1" x14ac:dyDescent="0.25">
      <c r="A13" s="12"/>
      <c r="B13" s="3"/>
      <c r="C13" s="3"/>
      <c r="D13" s="14" t="s">
        <v>72</v>
      </c>
      <c r="E13" s="7"/>
      <c r="F13" s="3"/>
      <c r="G13" s="4"/>
      <c r="H13" s="5"/>
      <c r="I13" s="6"/>
      <c r="J13" s="7"/>
      <c r="K13" s="3"/>
      <c r="L13" s="3"/>
      <c r="M13" s="8"/>
      <c r="N13" s="41" t="s">
        <v>137</v>
      </c>
      <c r="O13" s="324" t="e">
        <v>#REF!</v>
      </c>
      <c r="P13" s="324" t="e">
        <v>#REF!</v>
      </c>
      <c r="Q13" s="45">
        <v>2344000</v>
      </c>
      <c r="R13" s="324">
        <v>1319000</v>
      </c>
      <c r="S13" s="324">
        <v>0</v>
      </c>
      <c r="T13" s="431">
        <v>0</v>
      </c>
      <c r="U13" s="431">
        <v>100000</v>
      </c>
      <c r="V13" s="431">
        <v>100000</v>
      </c>
      <c r="W13" s="424">
        <v>7.5815011372251702</v>
      </c>
      <c r="X13" s="324">
        <v>100000</v>
      </c>
      <c r="Y13" s="431">
        <v>100000</v>
      </c>
      <c r="Z13" s="431">
        <v>100000</v>
      </c>
      <c r="AA13" s="432">
        <v>300000</v>
      </c>
      <c r="AB13" s="433">
        <v>12.798634812286689</v>
      </c>
      <c r="AC13" s="431">
        <v>400000</v>
      </c>
      <c r="AD13" s="433">
        <v>17.064846416382252</v>
      </c>
      <c r="AE13" s="324">
        <v>200000</v>
      </c>
      <c r="AF13" s="431">
        <v>200000</v>
      </c>
      <c r="AG13" s="431">
        <v>200000</v>
      </c>
      <c r="AH13" s="432">
        <v>600000</v>
      </c>
      <c r="AI13" s="433">
        <v>25.597269624573379</v>
      </c>
      <c r="AJ13" s="324">
        <v>109000</v>
      </c>
      <c r="AK13" s="431">
        <v>100000</v>
      </c>
      <c r="AL13" s="431">
        <v>110000</v>
      </c>
      <c r="AM13" s="444">
        <v>319000</v>
      </c>
      <c r="AN13" s="433">
        <v>13.609215017064846</v>
      </c>
      <c r="AO13" s="431">
        <v>919000</v>
      </c>
      <c r="AP13" s="431">
        <v>69.673995451099316</v>
      </c>
      <c r="AQ13" s="431">
        <v>1319000</v>
      </c>
      <c r="AR13" s="433">
        <v>56.271331058020479</v>
      </c>
      <c r="AS13" s="431">
        <v>0</v>
      </c>
      <c r="AT13" s="433">
        <v>100</v>
      </c>
      <c r="AU13" s="431">
        <v>1319000</v>
      </c>
      <c r="AV13" s="433"/>
    </row>
    <row r="14" spans="1:48" s="9" customFormat="1" ht="29.1" customHeight="1" thickBot="1" x14ac:dyDescent="0.25">
      <c r="A14" s="12"/>
      <c r="B14" s="3"/>
      <c r="C14" s="3"/>
      <c r="D14" s="8"/>
      <c r="E14" s="1" t="s">
        <v>73</v>
      </c>
      <c r="F14" s="3"/>
      <c r="G14" s="4"/>
      <c r="H14" s="5"/>
      <c r="I14" s="6"/>
      <c r="J14" s="7"/>
      <c r="K14" s="3"/>
      <c r="L14" s="3"/>
      <c r="M14" s="8"/>
      <c r="N14" s="528" t="s">
        <v>14</v>
      </c>
      <c r="O14" s="326" t="e">
        <v>#REF!</v>
      </c>
      <c r="P14" s="326" t="e">
        <v>#REF!</v>
      </c>
      <c r="Q14" s="43">
        <v>2344000</v>
      </c>
      <c r="R14" s="326">
        <v>1319000</v>
      </c>
      <c r="S14" s="326">
        <v>0</v>
      </c>
      <c r="T14" s="434">
        <v>0</v>
      </c>
      <c r="U14" s="434">
        <v>100000</v>
      </c>
      <c r="V14" s="434">
        <v>100000</v>
      </c>
      <c r="W14" s="424">
        <v>7.5815011372251702</v>
      </c>
      <c r="X14" s="326">
        <v>100000</v>
      </c>
      <c r="Y14" s="434">
        <v>100000</v>
      </c>
      <c r="Z14" s="434">
        <v>100000</v>
      </c>
      <c r="AA14" s="435">
        <v>300000</v>
      </c>
      <c r="AB14" s="436">
        <v>12.798634812286689</v>
      </c>
      <c r="AC14" s="434">
        <v>400000</v>
      </c>
      <c r="AD14" s="436">
        <v>17.064846416382252</v>
      </c>
      <c r="AE14" s="326">
        <v>200000</v>
      </c>
      <c r="AF14" s="434">
        <v>200000</v>
      </c>
      <c r="AG14" s="434">
        <v>200000</v>
      </c>
      <c r="AH14" s="435">
        <v>600000</v>
      </c>
      <c r="AI14" s="436">
        <v>25.597269624573379</v>
      </c>
      <c r="AJ14" s="326">
        <v>109000</v>
      </c>
      <c r="AK14" s="434">
        <v>100000</v>
      </c>
      <c r="AL14" s="434">
        <v>110000</v>
      </c>
      <c r="AM14" s="444">
        <v>319000</v>
      </c>
      <c r="AN14" s="436">
        <v>13.609215017064846</v>
      </c>
      <c r="AO14" s="434">
        <v>919000</v>
      </c>
      <c r="AP14" s="434">
        <v>69.673995451099316</v>
      </c>
      <c r="AQ14" s="434">
        <v>1319000</v>
      </c>
      <c r="AR14" s="436">
        <v>56.271331058020479</v>
      </c>
      <c r="AS14" s="434">
        <v>0</v>
      </c>
      <c r="AT14" s="436">
        <v>100</v>
      </c>
      <c r="AU14" s="434">
        <v>1319000</v>
      </c>
      <c r="AV14" s="436"/>
    </row>
    <row r="15" spans="1:48" s="320" customFormat="1" ht="29.1" customHeight="1" thickBot="1" x14ac:dyDescent="0.25">
      <c r="A15" s="15"/>
      <c r="B15" s="10"/>
      <c r="C15" s="10"/>
      <c r="D15" s="11"/>
      <c r="E15" s="16"/>
      <c r="F15" s="17">
        <v>6</v>
      </c>
      <c r="G15" s="18"/>
      <c r="H15" s="19"/>
      <c r="I15" s="20"/>
      <c r="J15" s="16"/>
      <c r="K15" s="10"/>
      <c r="L15" s="10"/>
      <c r="M15" s="11"/>
      <c r="N15" s="31" t="s">
        <v>47</v>
      </c>
      <c r="O15" s="364" t="e">
        <v>#REF!</v>
      </c>
      <c r="P15" s="364" t="e">
        <v>#REF!</v>
      </c>
      <c r="Q15" s="44">
        <v>2344000</v>
      </c>
      <c r="R15" s="364">
        <v>1319000</v>
      </c>
      <c r="S15" s="364">
        <v>0</v>
      </c>
      <c r="T15" s="428">
        <v>0</v>
      </c>
      <c r="U15" s="428">
        <v>100000</v>
      </c>
      <c r="V15" s="428">
        <v>100000</v>
      </c>
      <c r="W15" s="424">
        <v>7.5815011372251702</v>
      </c>
      <c r="X15" s="364">
        <v>100000</v>
      </c>
      <c r="Y15" s="428">
        <v>100000</v>
      </c>
      <c r="Z15" s="428">
        <v>100000</v>
      </c>
      <c r="AA15" s="429">
        <v>300000</v>
      </c>
      <c r="AB15" s="430">
        <v>12.798634812286689</v>
      </c>
      <c r="AC15" s="428">
        <v>400000</v>
      </c>
      <c r="AD15" s="430">
        <v>17.064846416382252</v>
      </c>
      <c r="AE15" s="364">
        <v>200000</v>
      </c>
      <c r="AF15" s="428">
        <v>200000</v>
      </c>
      <c r="AG15" s="428">
        <v>200000</v>
      </c>
      <c r="AH15" s="429">
        <v>600000</v>
      </c>
      <c r="AI15" s="430">
        <v>25.597269624573379</v>
      </c>
      <c r="AJ15" s="364">
        <v>109000</v>
      </c>
      <c r="AK15" s="428">
        <v>100000</v>
      </c>
      <c r="AL15" s="428">
        <v>110000</v>
      </c>
      <c r="AM15" s="444">
        <v>319000</v>
      </c>
      <c r="AN15" s="430">
        <v>13.609215017064846</v>
      </c>
      <c r="AO15" s="428">
        <v>919000</v>
      </c>
      <c r="AP15" s="428">
        <v>69.673995451099316</v>
      </c>
      <c r="AQ15" s="428">
        <v>1319000</v>
      </c>
      <c r="AR15" s="430">
        <v>56.271331058020479</v>
      </c>
      <c r="AS15" s="428">
        <v>0</v>
      </c>
      <c r="AT15" s="430">
        <v>100</v>
      </c>
      <c r="AU15" s="428">
        <v>1319000</v>
      </c>
      <c r="AV15" s="430"/>
    </row>
    <row r="16" spans="1:48" s="320" customFormat="1" ht="29.1" customHeight="1" thickBot="1" x14ac:dyDescent="0.25">
      <c r="A16" s="15"/>
      <c r="B16" s="10"/>
      <c r="C16" s="10"/>
      <c r="D16" s="11"/>
      <c r="E16" s="16"/>
      <c r="F16" s="10"/>
      <c r="G16" s="21">
        <v>0</v>
      </c>
      <c r="H16" s="22"/>
      <c r="I16" s="20"/>
      <c r="J16" s="16"/>
      <c r="K16" s="10"/>
      <c r="L16" s="10"/>
      <c r="M16" s="11"/>
      <c r="N16" s="31" t="s">
        <v>47</v>
      </c>
      <c r="O16" s="364" t="e">
        <v>#REF!</v>
      </c>
      <c r="P16" s="364" t="e">
        <v>#REF!</v>
      </c>
      <c r="Q16" s="44">
        <v>2344000</v>
      </c>
      <c r="R16" s="364">
        <v>1319000</v>
      </c>
      <c r="S16" s="364">
        <v>0</v>
      </c>
      <c r="T16" s="364">
        <v>0</v>
      </c>
      <c r="U16" s="364">
        <v>100000</v>
      </c>
      <c r="V16" s="44">
        <v>100000</v>
      </c>
      <c r="W16" s="424">
        <v>7.5815011372251702</v>
      </c>
      <c r="X16" s="364">
        <v>100000</v>
      </c>
      <c r="Y16" s="428">
        <v>100000</v>
      </c>
      <c r="Z16" s="428">
        <v>100000</v>
      </c>
      <c r="AA16" s="429">
        <v>300000</v>
      </c>
      <c r="AB16" s="430">
        <v>12.798634812286689</v>
      </c>
      <c r="AC16" s="44">
        <v>400000</v>
      </c>
      <c r="AD16" s="430">
        <v>17.064846416382252</v>
      </c>
      <c r="AE16" s="364">
        <v>200000</v>
      </c>
      <c r="AF16" s="428">
        <v>200000</v>
      </c>
      <c r="AG16" s="428">
        <v>200000</v>
      </c>
      <c r="AH16" s="429">
        <v>600000</v>
      </c>
      <c r="AI16" s="430">
        <v>25.597269624573379</v>
      </c>
      <c r="AJ16" s="364">
        <v>109000</v>
      </c>
      <c r="AK16" s="428">
        <v>100000</v>
      </c>
      <c r="AL16" s="428">
        <v>110000</v>
      </c>
      <c r="AM16" s="444">
        <v>319000</v>
      </c>
      <c r="AN16" s="430">
        <v>13.609215017064846</v>
      </c>
      <c r="AO16" s="364">
        <v>919000</v>
      </c>
      <c r="AP16" s="364">
        <v>69.673995451099316</v>
      </c>
      <c r="AQ16" s="44">
        <v>1319000</v>
      </c>
      <c r="AR16" s="430">
        <v>56.271331058020479</v>
      </c>
      <c r="AS16" s="44">
        <v>0</v>
      </c>
      <c r="AT16" s="430">
        <v>100</v>
      </c>
      <c r="AU16" s="44">
        <v>1319000</v>
      </c>
      <c r="AV16" s="430"/>
    </row>
    <row r="17" spans="1:48" s="320" customFormat="1" ht="29.1" customHeight="1" thickBot="1" x14ac:dyDescent="0.25">
      <c r="A17" s="15"/>
      <c r="B17" s="10"/>
      <c r="C17" s="10"/>
      <c r="D17" s="11"/>
      <c r="E17" s="16"/>
      <c r="F17" s="10"/>
      <c r="G17" s="21"/>
      <c r="H17" s="84" t="s">
        <v>72</v>
      </c>
      <c r="I17" s="404"/>
      <c r="J17" s="405"/>
      <c r="K17" s="406"/>
      <c r="L17" s="406"/>
      <c r="M17" s="407"/>
      <c r="N17" s="85" t="s">
        <v>107</v>
      </c>
      <c r="O17" s="408" t="e">
        <v>#REF!</v>
      </c>
      <c r="P17" s="408" t="e">
        <v>#REF!</v>
      </c>
      <c r="Q17" s="86">
        <v>2344000</v>
      </c>
      <c r="R17" s="408">
        <v>1319000</v>
      </c>
      <c r="S17" s="408">
        <v>0</v>
      </c>
      <c r="T17" s="408">
        <v>0</v>
      </c>
      <c r="U17" s="408">
        <v>100000</v>
      </c>
      <c r="V17" s="86">
        <v>100000</v>
      </c>
      <c r="W17" s="424">
        <v>7.5815011372251702</v>
      </c>
      <c r="X17" s="408">
        <v>100000</v>
      </c>
      <c r="Y17" s="450">
        <v>100000</v>
      </c>
      <c r="Z17" s="450">
        <v>100000</v>
      </c>
      <c r="AA17" s="451">
        <v>300000</v>
      </c>
      <c r="AB17" s="452">
        <v>12.798634812286689</v>
      </c>
      <c r="AC17" s="86">
        <v>400000</v>
      </c>
      <c r="AD17" s="452">
        <v>17.064846416382252</v>
      </c>
      <c r="AE17" s="408">
        <v>200000</v>
      </c>
      <c r="AF17" s="450">
        <v>200000</v>
      </c>
      <c r="AG17" s="450">
        <v>200000</v>
      </c>
      <c r="AH17" s="451">
        <v>600000</v>
      </c>
      <c r="AI17" s="452">
        <v>25.597269624573379</v>
      </c>
      <c r="AJ17" s="408">
        <v>109000</v>
      </c>
      <c r="AK17" s="450">
        <v>100000</v>
      </c>
      <c r="AL17" s="450">
        <v>110000</v>
      </c>
      <c r="AM17" s="431">
        <v>319000</v>
      </c>
      <c r="AN17" s="452">
        <v>13.609215017064846</v>
      </c>
      <c r="AO17" s="408">
        <v>919000</v>
      </c>
      <c r="AP17" s="408">
        <v>69.673995451099316</v>
      </c>
      <c r="AQ17" s="86">
        <v>1319000</v>
      </c>
      <c r="AR17" s="452">
        <v>56.271331058020479</v>
      </c>
      <c r="AS17" s="86">
        <v>0</v>
      </c>
      <c r="AT17" s="452">
        <v>100</v>
      </c>
      <c r="AU17" s="86">
        <v>1319000</v>
      </c>
      <c r="AV17" s="452"/>
    </row>
    <row r="18" spans="1:48" s="9" customFormat="1" ht="29.1" customHeight="1" thickBot="1" x14ac:dyDescent="0.25">
      <c r="A18" s="12"/>
      <c r="B18" s="3"/>
      <c r="C18" s="3"/>
      <c r="D18" s="8"/>
      <c r="E18" s="7"/>
      <c r="F18" s="3"/>
      <c r="G18" s="4"/>
      <c r="H18" s="5"/>
      <c r="I18" s="23">
        <v>2</v>
      </c>
      <c r="J18" s="7"/>
      <c r="K18" s="3"/>
      <c r="L18" s="3"/>
      <c r="M18" s="8"/>
      <c r="N18" s="30" t="s">
        <v>126</v>
      </c>
      <c r="O18" s="297" t="e">
        <v>#REF!</v>
      </c>
      <c r="P18" s="297" t="e">
        <v>#REF!</v>
      </c>
      <c r="Q18" s="46">
        <v>2344000</v>
      </c>
      <c r="R18" s="297">
        <v>1319000</v>
      </c>
      <c r="S18" s="297">
        <v>0</v>
      </c>
      <c r="T18" s="297">
        <v>0</v>
      </c>
      <c r="U18" s="297">
        <v>100000</v>
      </c>
      <c r="V18" s="46">
        <v>100000</v>
      </c>
      <c r="W18" s="424">
        <v>7.5815011372251702</v>
      </c>
      <c r="X18" s="297">
        <v>100000</v>
      </c>
      <c r="Y18" s="437">
        <v>100000</v>
      </c>
      <c r="Z18" s="437">
        <v>100000</v>
      </c>
      <c r="AA18" s="438">
        <v>300000</v>
      </c>
      <c r="AB18" s="439">
        <v>12.798634812286689</v>
      </c>
      <c r="AC18" s="46">
        <v>400000</v>
      </c>
      <c r="AD18" s="439">
        <v>17.064846416382252</v>
      </c>
      <c r="AE18" s="297">
        <v>200000</v>
      </c>
      <c r="AF18" s="437">
        <v>200000</v>
      </c>
      <c r="AG18" s="437">
        <v>200000</v>
      </c>
      <c r="AH18" s="438">
        <v>600000</v>
      </c>
      <c r="AI18" s="439">
        <v>25.597269624573379</v>
      </c>
      <c r="AJ18" s="297">
        <v>109000</v>
      </c>
      <c r="AK18" s="437">
        <v>100000</v>
      </c>
      <c r="AL18" s="437">
        <v>110000</v>
      </c>
      <c r="AM18" s="434">
        <v>319000</v>
      </c>
      <c r="AN18" s="439">
        <v>13.609215017064846</v>
      </c>
      <c r="AO18" s="297">
        <v>919000</v>
      </c>
      <c r="AP18" s="297">
        <v>69.673995451099316</v>
      </c>
      <c r="AQ18" s="46">
        <v>1319000</v>
      </c>
      <c r="AR18" s="439">
        <v>56.271331058020479</v>
      </c>
      <c r="AS18" s="46">
        <v>0</v>
      </c>
      <c r="AT18" s="439">
        <v>100</v>
      </c>
      <c r="AU18" s="46">
        <v>1319000</v>
      </c>
      <c r="AV18" s="439"/>
    </row>
    <row r="19" spans="1:48" s="320" customFormat="1" ht="29.1" customHeight="1" thickBot="1" x14ac:dyDescent="0.25">
      <c r="A19" s="15"/>
      <c r="B19" s="10"/>
      <c r="C19" s="10"/>
      <c r="D19" s="11"/>
      <c r="E19" s="16"/>
      <c r="F19" s="10"/>
      <c r="G19" s="18"/>
      <c r="H19" s="19"/>
      <c r="I19" s="20"/>
      <c r="J19" s="24" t="s">
        <v>76</v>
      </c>
      <c r="K19" s="10"/>
      <c r="L19" s="10"/>
      <c r="M19" s="11"/>
      <c r="N19" s="31" t="s">
        <v>20</v>
      </c>
      <c r="O19" s="364" t="e">
        <v>#REF!</v>
      </c>
      <c r="P19" s="364" t="e">
        <v>#REF!</v>
      </c>
      <c r="Q19" s="44">
        <v>2344000</v>
      </c>
      <c r="R19" s="364">
        <v>1319000</v>
      </c>
      <c r="S19" s="364">
        <v>0</v>
      </c>
      <c r="T19" s="364">
        <v>0</v>
      </c>
      <c r="U19" s="364">
        <v>100000</v>
      </c>
      <c r="V19" s="44">
        <v>100000</v>
      </c>
      <c r="W19" s="424">
        <v>7.5815011372251702</v>
      </c>
      <c r="X19" s="364">
        <v>100000</v>
      </c>
      <c r="Y19" s="428">
        <v>100000</v>
      </c>
      <c r="Z19" s="428">
        <v>100000</v>
      </c>
      <c r="AA19" s="429">
        <v>300000</v>
      </c>
      <c r="AB19" s="430">
        <v>12.798634812286689</v>
      </c>
      <c r="AC19" s="44">
        <v>400000</v>
      </c>
      <c r="AD19" s="430">
        <v>17.064846416382252</v>
      </c>
      <c r="AE19" s="364">
        <v>200000</v>
      </c>
      <c r="AF19" s="428">
        <v>200000</v>
      </c>
      <c r="AG19" s="428">
        <v>200000</v>
      </c>
      <c r="AH19" s="429">
        <v>600000</v>
      </c>
      <c r="AI19" s="430">
        <v>25.597269624573379</v>
      </c>
      <c r="AJ19" s="364">
        <v>109000</v>
      </c>
      <c r="AK19" s="428">
        <v>100000</v>
      </c>
      <c r="AL19" s="428">
        <v>110000</v>
      </c>
      <c r="AM19" s="428">
        <v>319000</v>
      </c>
      <c r="AN19" s="430">
        <v>13.609215017064846</v>
      </c>
      <c r="AO19" s="364">
        <v>919000</v>
      </c>
      <c r="AP19" s="364">
        <v>69.673995451099316</v>
      </c>
      <c r="AQ19" s="44">
        <v>1319000</v>
      </c>
      <c r="AR19" s="430">
        <v>56.271331058020479</v>
      </c>
      <c r="AS19" s="44">
        <v>0</v>
      </c>
      <c r="AT19" s="430">
        <v>100</v>
      </c>
      <c r="AU19" s="44">
        <v>1319000</v>
      </c>
      <c r="AV19" s="430"/>
    </row>
    <row r="20" spans="1:48" s="320" customFormat="1" ht="29.1" customHeight="1" thickBot="1" x14ac:dyDescent="0.25">
      <c r="A20" s="15"/>
      <c r="B20" s="10"/>
      <c r="C20" s="10"/>
      <c r="D20" s="11"/>
      <c r="E20" s="16"/>
      <c r="F20" s="10"/>
      <c r="G20" s="18"/>
      <c r="H20" s="19"/>
      <c r="I20" s="20"/>
      <c r="J20" s="16"/>
      <c r="K20" s="365">
        <v>1</v>
      </c>
      <c r="L20" s="10"/>
      <c r="M20" s="11"/>
      <c r="N20" s="366" t="s">
        <v>106</v>
      </c>
      <c r="O20" s="368">
        <v>2120000</v>
      </c>
      <c r="P20" s="368">
        <v>2232000</v>
      </c>
      <c r="Q20" s="367">
        <v>2344000</v>
      </c>
      <c r="R20" s="368">
        <v>1319000</v>
      </c>
      <c r="S20" s="368">
        <v>0</v>
      </c>
      <c r="T20" s="368">
        <v>0</v>
      </c>
      <c r="U20" s="368">
        <v>100000</v>
      </c>
      <c r="V20" s="367">
        <v>100000</v>
      </c>
      <c r="W20" s="424">
        <v>7.5815011372251702</v>
      </c>
      <c r="X20" s="368">
        <v>100000</v>
      </c>
      <c r="Y20" s="440">
        <v>100000</v>
      </c>
      <c r="Z20" s="440">
        <v>100000</v>
      </c>
      <c r="AA20" s="448">
        <v>300000</v>
      </c>
      <c r="AB20" s="441">
        <v>12.798634812286689</v>
      </c>
      <c r="AC20" s="367">
        <v>400000</v>
      </c>
      <c r="AD20" s="441">
        <v>17.064846416382252</v>
      </c>
      <c r="AE20" s="368">
        <v>200000</v>
      </c>
      <c r="AF20" s="440">
        <v>200000</v>
      </c>
      <c r="AG20" s="440">
        <v>200000</v>
      </c>
      <c r="AH20" s="448">
        <v>600000</v>
      </c>
      <c r="AI20" s="441">
        <v>25.597269624573379</v>
      </c>
      <c r="AJ20" s="368">
        <v>109000</v>
      </c>
      <c r="AK20" s="440">
        <v>100000</v>
      </c>
      <c r="AL20" s="440">
        <v>110000</v>
      </c>
      <c r="AM20" s="44">
        <v>319000</v>
      </c>
      <c r="AN20" s="441">
        <v>13.609215017064846</v>
      </c>
      <c r="AO20" s="368">
        <v>919000</v>
      </c>
      <c r="AP20" s="368">
        <v>69.673995451099316</v>
      </c>
      <c r="AQ20" s="367">
        <v>1319000</v>
      </c>
      <c r="AR20" s="441">
        <v>56.271331058020479</v>
      </c>
      <c r="AS20" s="367">
        <v>0</v>
      </c>
      <c r="AT20" s="441">
        <v>100</v>
      </c>
      <c r="AU20" s="367">
        <v>1319000</v>
      </c>
      <c r="AV20" s="441"/>
    </row>
    <row r="21" spans="1:48" s="320" customFormat="1" ht="29.1" customHeight="1" thickBot="1" x14ac:dyDescent="0.25">
      <c r="A21" s="15"/>
      <c r="B21" s="10"/>
      <c r="C21" s="10"/>
      <c r="D21" s="11"/>
      <c r="E21" s="16"/>
      <c r="F21" s="10"/>
      <c r="G21" s="18"/>
      <c r="H21" s="19"/>
      <c r="I21" s="20"/>
      <c r="J21" s="16"/>
      <c r="K21" s="10"/>
      <c r="L21" s="377">
        <v>1</v>
      </c>
      <c r="M21" s="11"/>
      <c r="N21" s="378" t="s">
        <v>183</v>
      </c>
      <c r="O21" s="380">
        <v>400000</v>
      </c>
      <c r="P21" s="380">
        <v>400000</v>
      </c>
      <c r="Q21" s="379">
        <v>400000</v>
      </c>
      <c r="R21" s="380">
        <v>220000</v>
      </c>
      <c r="S21" s="380">
        <v>0</v>
      </c>
      <c r="T21" s="380">
        <v>0</v>
      </c>
      <c r="U21" s="380">
        <v>0</v>
      </c>
      <c r="V21" s="379">
        <v>0</v>
      </c>
      <c r="W21" s="424">
        <v>0</v>
      </c>
      <c r="X21" s="380">
        <v>40000</v>
      </c>
      <c r="Y21" s="442">
        <v>40000</v>
      </c>
      <c r="Z21" s="442">
        <v>60000</v>
      </c>
      <c r="AA21" s="442">
        <v>140000</v>
      </c>
      <c r="AB21" s="443">
        <v>35</v>
      </c>
      <c r="AC21" s="379">
        <v>140000</v>
      </c>
      <c r="AD21" s="443">
        <v>35</v>
      </c>
      <c r="AE21" s="380">
        <v>20000</v>
      </c>
      <c r="AF21" s="442">
        <v>30000</v>
      </c>
      <c r="AG21" s="442">
        <v>30000</v>
      </c>
      <c r="AH21" s="442">
        <v>80000</v>
      </c>
      <c r="AI21" s="443">
        <v>20</v>
      </c>
      <c r="AJ21" s="380">
        <v>0</v>
      </c>
      <c r="AK21" s="442">
        <v>0</v>
      </c>
      <c r="AL21" s="442">
        <v>0</v>
      </c>
      <c r="AM21" s="86">
        <v>0</v>
      </c>
      <c r="AN21" s="443">
        <v>0</v>
      </c>
      <c r="AO21" s="380">
        <v>80000</v>
      </c>
      <c r="AP21" s="380">
        <v>36.363636363636367</v>
      </c>
      <c r="AQ21" s="379">
        <v>220000</v>
      </c>
      <c r="AR21" s="443">
        <v>55</v>
      </c>
      <c r="AS21" s="379">
        <v>0</v>
      </c>
      <c r="AT21" s="443">
        <v>100</v>
      </c>
      <c r="AU21" s="379">
        <v>220000</v>
      </c>
      <c r="AV21" s="443"/>
    </row>
    <row r="22" spans="1:48" s="320" customFormat="1" ht="29.1" customHeight="1" thickBot="1" x14ac:dyDescent="0.25">
      <c r="A22" s="15"/>
      <c r="B22" s="10"/>
      <c r="C22" s="10"/>
      <c r="D22" s="11"/>
      <c r="E22" s="16"/>
      <c r="F22" s="10"/>
      <c r="G22" s="18"/>
      <c r="H22" s="19"/>
      <c r="I22" s="20"/>
      <c r="J22" s="16"/>
      <c r="K22" s="10"/>
      <c r="L22" s="10"/>
      <c r="M22" s="381" t="s">
        <v>74</v>
      </c>
      <c r="N22" s="382" t="s">
        <v>199</v>
      </c>
      <c r="O22" s="376">
        <v>200000</v>
      </c>
      <c r="P22" s="376">
        <v>200000</v>
      </c>
      <c r="Q22" s="300">
        <v>200000</v>
      </c>
      <c r="R22" s="376">
        <v>80000</v>
      </c>
      <c r="S22" s="376"/>
      <c r="T22" s="444"/>
      <c r="U22" s="444"/>
      <c r="V22" s="444">
        <v>0</v>
      </c>
      <c r="W22" s="424">
        <v>0</v>
      </c>
      <c r="X22" s="376">
        <v>20000</v>
      </c>
      <c r="Y22" s="444">
        <v>20000</v>
      </c>
      <c r="Z22" s="444">
        <v>40000</v>
      </c>
      <c r="AA22" s="445">
        <v>80000</v>
      </c>
      <c r="AB22" s="446">
        <v>40</v>
      </c>
      <c r="AC22" s="444">
        <v>80000</v>
      </c>
      <c r="AD22" s="446">
        <v>40</v>
      </c>
      <c r="AE22" s="376"/>
      <c r="AF22" s="444"/>
      <c r="AG22" s="444"/>
      <c r="AH22" s="445">
        <v>0</v>
      </c>
      <c r="AI22" s="446">
        <v>0</v>
      </c>
      <c r="AJ22" s="376"/>
      <c r="AK22" s="444"/>
      <c r="AL22" s="444"/>
      <c r="AM22" s="46">
        <v>0</v>
      </c>
      <c r="AN22" s="446">
        <v>0</v>
      </c>
      <c r="AO22" s="444">
        <v>0</v>
      </c>
      <c r="AP22" s="444">
        <v>0</v>
      </c>
      <c r="AQ22" s="444">
        <v>80000</v>
      </c>
      <c r="AR22" s="446">
        <v>40</v>
      </c>
      <c r="AS22" s="444">
        <v>0</v>
      </c>
      <c r="AT22" s="446">
        <v>100</v>
      </c>
      <c r="AU22" s="444">
        <v>80000</v>
      </c>
      <c r="AV22" s="446"/>
    </row>
    <row r="23" spans="1:48" s="320" customFormat="1" ht="29.1" customHeight="1" thickBot="1" x14ac:dyDescent="0.25">
      <c r="A23" s="15"/>
      <c r="B23" s="10"/>
      <c r="C23" s="10"/>
      <c r="D23" s="11"/>
      <c r="E23" s="16"/>
      <c r="F23" s="10"/>
      <c r="G23" s="18"/>
      <c r="H23" s="19"/>
      <c r="I23" s="20"/>
      <c r="J23" s="16"/>
      <c r="K23" s="10"/>
      <c r="L23" s="10"/>
      <c r="M23" s="381" t="s">
        <v>69</v>
      </c>
      <c r="N23" s="382" t="s">
        <v>200</v>
      </c>
      <c r="O23" s="384">
        <v>200000</v>
      </c>
      <c r="P23" s="384">
        <v>200000</v>
      </c>
      <c r="Q23" s="383">
        <v>200000</v>
      </c>
      <c r="R23" s="384">
        <v>140000</v>
      </c>
      <c r="S23" s="384"/>
      <c r="T23" s="444"/>
      <c r="U23" s="444"/>
      <c r="V23" s="444">
        <v>0</v>
      </c>
      <c r="W23" s="424">
        <v>0</v>
      </c>
      <c r="X23" s="384">
        <v>20000</v>
      </c>
      <c r="Y23" s="444">
        <v>20000</v>
      </c>
      <c r="Z23" s="444">
        <v>20000</v>
      </c>
      <c r="AA23" s="445">
        <v>60000</v>
      </c>
      <c r="AB23" s="446">
        <v>30</v>
      </c>
      <c r="AC23" s="444">
        <v>60000</v>
      </c>
      <c r="AD23" s="446">
        <v>30</v>
      </c>
      <c r="AE23" s="384">
        <v>20000</v>
      </c>
      <c r="AF23" s="444">
        <v>30000</v>
      </c>
      <c r="AG23" s="444">
        <v>30000</v>
      </c>
      <c r="AH23" s="445">
        <v>80000</v>
      </c>
      <c r="AI23" s="446">
        <v>40</v>
      </c>
      <c r="AJ23" s="384"/>
      <c r="AK23" s="444"/>
      <c r="AL23" s="444"/>
      <c r="AM23" s="44">
        <v>0</v>
      </c>
      <c r="AN23" s="446">
        <v>0</v>
      </c>
      <c r="AO23" s="444">
        <v>80000</v>
      </c>
      <c r="AP23" s="444">
        <v>57.142857142857146</v>
      </c>
      <c r="AQ23" s="444">
        <v>140000</v>
      </c>
      <c r="AR23" s="446">
        <v>70</v>
      </c>
      <c r="AS23" s="444">
        <v>0</v>
      </c>
      <c r="AT23" s="446">
        <v>100</v>
      </c>
      <c r="AU23" s="444">
        <v>140000</v>
      </c>
      <c r="AV23" s="446"/>
    </row>
    <row r="24" spans="1:48" s="320" customFormat="1" ht="29.1" customHeight="1" thickBot="1" x14ac:dyDescent="0.25">
      <c r="A24" s="15"/>
      <c r="B24" s="10"/>
      <c r="C24" s="10"/>
      <c r="D24" s="11"/>
      <c r="E24" s="16"/>
      <c r="F24" s="10"/>
      <c r="G24" s="18"/>
      <c r="H24" s="19"/>
      <c r="I24" s="20"/>
      <c r="J24" s="16"/>
      <c r="K24" s="10"/>
      <c r="L24" s="377">
        <v>2</v>
      </c>
      <c r="M24" s="11"/>
      <c r="N24" s="378" t="s">
        <v>184</v>
      </c>
      <c r="O24" s="380">
        <v>1720000</v>
      </c>
      <c r="P24" s="380">
        <v>1832000</v>
      </c>
      <c r="Q24" s="379">
        <v>1944000</v>
      </c>
      <c r="R24" s="380">
        <v>1099000</v>
      </c>
      <c r="S24" s="380">
        <v>0</v>
      </c>
      <c r="T24" s="380">
        <v>0</v>
      </c>
      <c r="U24" s="380">
        <v>100000</v>
      </c>
      <c r="V24" s="379">
        <v>100000</v>
      </c>
      <c r="W24" s="424">
        <v>9.0991810737033667</v>
      </c>
      <c r="X24" s="380">
        <v>60000</v>
      </c>
      <c r="Y24" s="442">
        <v>60000</v>
      </c>
      <c r="Z24" s="442">
        <v>40000</v>
      </c>
      <c r="AA24" s="442">
        <v>160000</v>
      </c>
      <c r="AB24" s="443">
        <v>8.2304526748971192</v>
      </c>
      <c r="AC24" s="379">
        <v>260000</v>
      </c>
      <c r="AD24" s="443">
        <v>13.374485596707819</v>
      </c>
      <c r="AE24" s="380">
        <v>180000</v>
      </c>
      <c r="AF24" s="442">
        <v>170000</v>
      </c>
      <c r="AG24" s="442">
        <v>170000</v>
      </c>
      <c r="AH24" s="442">
        <v>520000</v>
      </c>
      <c r="AI24" s="443">
        <v>26.748971193415638</v>
      </c>
      <c r="AJ24" s="380">
        <v>109000</v>
      </c>
      <c r="AK24" s="442">
        <v>100000</v>
      </c>
      <c r="AL24" s="442">
        <v>110000</v>
      </c>
      <c r="AM24" s="367">
        <v>319000</v>
      </c>
      <c r="AN24" s="443">
        <v>16.409465020576132</v>
      </c>
      <c r="AO24" s="380">
        <v>839000</v>
      </c>
      <c r="AP24" s="380">
        <v>76.342129208371247</v>
      </c>
      <c r="AQ24" s="379">
        <v>1099000</v>
      </c>
      <c r="AR24" s="443">
        <v>56.532921810699591</v>
      </c>
      <c r="AS24" s="379">
        <v>0</v>
      </c>
      <c r="AT24" s="443">
        <v>100</v>
      </c>
      <c r="AU24" s="379">
        <v>1099000</v>
      </c>
      <c r="AV24" s="443"/>
    </row>
    <row r="25" spans="1:48" s="320" customFormat="1" ht="29.1" customHeight="1" thickBot="1" x14ac:dyDescent="0.25">
      <c r="A25" s="15"/>
      <c r="B25" s="10"/>
      <c r="C25" s="10"/>
      <c r="D25" s="11"/>
      <c r="E25" s="16"/>
      <c r="F25" s="10"/>
      <c r="G25" s="18"/>
      <c r="H25" s="19"/>
      <c r="I25" s="20"/>
      <c r="J25" s="16"/>
      <c r="K25" s="10"/>
      <c r="L25" s="10"/>
      <c r="M25" s="381" t="s">
        <v>74</v>
      </c>
      <c r="N25" s="382" t="s">
        <v>201</v>
      </c>
      <c r="O25" s="384">
        <v>30000</v>
      </c>
      <c r="P25" s="384">
        <v>30000</v>
      </c>
      <c r="Q25" s="383">
        <v>30000</v>
      </c>
      <c r="R25" s="384">
        <v>50000</v>
      </c>
      <c r="S25" s="384"/>
      <c r="T25" s="444"/>
      <c r="U25" s="444"/>
      <c r="V25" s="444">
        <v>0</v>
      </c>
      <c r="W25" s="424">
        <v>0</v>
      </c>
      <c r="X25" s="384"/>
      <c r="Y25" s="444"/>
      <c r="Z25" s="444"/>
      <c r="AA25" s="445">
        <v>0</v>
      </c>
      <c r="AB25" s="446">
        <v>0</v>
      </c>
      <c r="AC25" s="444">
        <v>0</v>
      </c>
      <c r="AD25" s="446">
        <v>0</v>
      </c>
      <c r="AE25" s="384">
        <v>20000</v>
      </c>
      <c r="AF25" s="444">
        <v>30000</v>
      </c>
      <c r="AG25" s="444"/>
      <c r="AH25" s="445">
        <v>50000</v>
      </c>
      <c r="AI25" s="446">
        <v>166.66666666666666</v>
      </c>
      <c r="AJ25" s="384"/>
      <c r="AK25" s="444"/>
      <c r="AL25" s="444"/>
      <c r="AM25" s="379">
        <v>0</v>
      </c>
      <c r="AN25" s="446">
        <v>0</v>
      </c>
      <c r="AO25" s="444">
        <v>50000</v>
      </c>
      <c r="AP25" s="444">
        <v>100</v>
      </c>
      <c r="AQ25" s="444">
        <v>50000</v>
      </c>
      <c r="AR25" s="446">
        <v>166.66666666666666</v>
      </c>
      <c r="AS25" s="444">
        <v>0</v>
      </c>
      <c r="AT25" s="446">
        <v>100</v>
      </c>
      <c r="AU25" s="444">
        <v>50000</v>
      </c>
      <c r="AV25" s="446"/>
    </row>
    <row r="26" spans="1:48" s="320" customFormat="1" ht="29.1" customHeight="1" thickBot="1" x14ac:dyDescent="0.25">
      <c r="A26" s="15"/>
      <c r="B26" s="10"/>
      <c r="C26" s="10"/>
      <c r="D26" s="11"/>
      <c r="E26" s="16"/>
      <c r="F26" s="10"/>
      <c r="G26" s="18"/>
      <c r="H26" s="19"/>
      <c r="I26" s="20"/>
      <c r="J26" s="16"/>
      <c r="K26" s="10"/>
      <c r="L26" s="10"/>
      <c r="M26" s="381" t="s">
        <v>68</v>
      </c>
      <c r="N26" s="382" t="s">
        <v>202</v>
      </c>
      <c r="O26" s="384">
        <v>500000</v>
      </c>
      <c r="P26" s="384">
        <v>512000</v>
      </c>
      <c r="Q26" s="383">
        <v>514000</v>
      </c>
      <c r="R26" s="384">
        <v>200000</v>
      </c>
      <c r="S26" s="384"/>
      <c r="T26" s="444"/>
      <c r="U26" s="444"/>
      <c r="V26" s="444">
        <v>0</v>
      </c>
      <c r="W26" s="424">
        <v>0</v>
      </c>
      <c r="X26" s="384">
        <v>20000</v>
      </c>
      <c r="Y26" s="444">
        <v>20000</v>
      </c>
      <c r="Z26" s="444">
        <v>10000</v>
      </c>
      <c r="AA26" s="445">
        <v>50000</v>
      </c>
      <c r="AB26" s="446">
        <v>9.7276264591439681</v>
      </c>
      <c r="AC26" s="444">
        <v>50000</v>
      </c>
      <c r="AD26" s="446">
        <v>9.7276264591439681</v>
      </c>
      <c r="AE26" s="384">
        <v>30000</v>
      </c>
      <c r="AF26" s="444">
        <v>30000</v>
      </c>
      <c r="AG26" s="444">
        <v>20000</v>
      </c>
      <c r="AH26" s="445">
        <v>80000</v>
      </c>
      <c r="AI26" s="446">
        <v>15.56420233463035</v>
      </c>
      <c r="AJ26" s="384">
        <v>30000</v>
      </c>
      <c r="AK26" s="444">
        <v>20000</v>
      </c>
      <c r="AL26" s="444">
        <v>20000</v>
      </c>
      <c r="AM26" s="444">
        <v>70000</v>
      </c>
      <c r="AN26" s="446">
        <v>13.618677042801556</v>
      </c>
      <c r="AO26" s="444">
        <v>150000</v>
      </c>
      <c r="AP26" s="444">
        <v>75</v>
      </c>
      <c r="AQ26" s="444">
        <v>200000</v>
      </c>
      <c r="AR26" s="446">
        <v>38.910505836575872</v>
      </c>
      <c r="AS26" s="444">
        <v>0</v>
      </c>
      <c r="AT26" s="446">
        <v>100</v>
      </c>
      <c r="AU26" s="444">
        <v>200000</v>
      </c>
      <c r="AV26" s="446"/>
    </row>
    <row r="27" spans="1:48" s="320" customFormat="1" ht="29.1" customHeight="1" thickBot="1" x14ac:dyDescent="0.25">
      <c r="A27" s="15"/>
      <c r="B27" s="10"/>
      <c r="C27" s="10"/>
      <c r="D27" s="11"/>
      <c r="E27" s="16"/>
      <c r="F27" s="10"/>
      <c r="G27" s="18"/>
      <c r="H27" s="19"/>
      <c r="I27" s="20"/>
      <c r="J27" s="16"/>
      <c r="K27" s="10"/>
      <c r="L27" s="10"/>
      <c r="M27" s="381" t="s">
        <v>70</v>
      </c>
      <c r="N27" s="382" t="s">
        <v>203</v>
      </c>
      <c r="O27" s="384">
        <v>1100000</v>
      </c>
      <c r="P27" s="384">
        <v>1200000</v>
      </c>
      <c r="Q27" s="383">
        <v>1300000</v>
      </c>
      <c r="R27" s="384">
        <v>500000</v>
      </c>
      <c r="S27" s="384"/>
      <c r="T27" s="444"/>
      <c r="U27" s="444">
        <v>100000</v>
      </c>
      <c r="V27" s="444">
        <v>100000</v>
      </c>
      <c r="W27" s="424">
        <v>20</v>
      </c>
      <c r="X27" s="384">
        <v>40000</v>
      </c>
      <c r="Y27" s="444">
        <v>40000</v>
      </c>
      <c r="Z27" s="444">
        <v>30000</v>
      </c>
      <c r="AA27" s="445">
        <v>110000</v>
      </c>
      <c r="AB27" s="446">
        <v>8.4615384615384617</v>
      </c>
      <c r="AC27" s="444">
        <v>210000</v>
      </c>
      <c r="AD27" s="446">
        <v>16.153846153846153</v>
      </c>
      <c r="AE27" s="384">
        <v>30000</v>
      </c>
      <c r="AF27" s="444">
        <v>30000</v>
      </c>
      <c r="AG27" s="444">
        <v>50000</v>
      </c>
      <c r="AH27" s="445">
        <v>110000</v>
      </c>
      <c r="AI27" s="446">
        <v>8.4615384615384617</v>
      </c>
      <c r="AJ27" s="384">
        <v>60000</v>
      </c>
      <c r="AK27" s="444">
        <v>60000</v>
      </c>
      <c r="AL27" s="444">
        <v>60000</v>
      </c>
      <c r="AM27" s="444">
        <v>180000</v>
      </c>
      <c r="AN27" s="446">
        <v>13.846153846153847</v>
      </c>
      <c r="AO27" s="444">
        <v>290000</v>
      </c>
      <c r="AP27" s="444">
        <v>58</v>
      </c>
      <c r="AQ27" s="444">
        <v>500000</v>
      </c>
      <c r="AR27" s="446">
        <v>38.46153846153846</v>
      </c>
      <c r="AS27" s="444">
        <v>0</v>
      </c>
      <c r="AT27" s="446">
        <v>100</v>
      </c>
      <c r="AU27" s="444">
        <v>500000</v>
      </c>
      <c r="AV27" s="446"/>
    </row>
    <row r="28" spans="1:48" s="320" customFormat="1" ht="29.1" customHeight="1" thickBot="1" x14ac:dyDescent="0.25">
      <c r="A28" s="15"/>
      <c r="B28" s="10"/>
      <c r="C28" s="10"/>
      <c r="D28" s="11"/>
      <c r="E28" s="16"/>
      <c r="F28" s="10"/>
      <c r="G28" s="18"/>
      <c r="H28" s="19"/>
      <c r="I28" s="20"/>
      <c r="J28" s="16"/>
      <c r="K28" s="10"/>
      <c r="L28" s="10"/>
      <c r="M28" s="381" t="s">
        <v>71</v>
      </c>
      <c r="N28" s="382" t="s">
        <v>220</v>
      </c>
      <c r="O28" s="384">
        <v>70000</v>
      </c>
      <c r="P28" s="384">
        <v>70000</v>
      </c>
      <c r="Q28" s="383">
        <v>80000</v>
      </c>
      <c r="R28" s="384">
        <v>70000</v>
      </c>
      <c r="S28" s="384"/>
      <c r="T28" s="444"/>
      <c r="U28" s="444"/>
      <c r="V28" s="444">
        <v>0</v>
      </c>
      <c r="W28" s="424">
        <v>0</v>
      </c>
      <c r="X28" s="384"/>
      <c r="Y28" s="444"/>
      <c r="Z28" s="444"/>
      <c r="AA28" s="445">
        <v>0</v>
      </c>
      <c r="AB28" s="446">
        <v>0</v>
      </c>
      <c r="AC28" s="444">
        <v>0</v>
      </c>
      <c r="AD28" s="446">
        <v>0</v>
      </c>
      <c r="AE28" s="384">
        <v>30000</v>
      </c>
      <c r="AF28" s="444">
        <v>30000</v>
      </c>
      <c r="AG28" s="444">
        <v>10000</v>
      </c>
      <c r="AH28" s="445">
        <v>70000</v>
      </c>
      <c r="AI28" s="446">
        <v>87.5</v>
      </c>
      <c r="AJ28" s="384"/>
      <c r="AK28" s="444"/>
      <c r="AL28" s="444"/>
      <c r="AM28" s="379">
        <v>0</v>
      </c>
      <c r="AN28" s="446">
        <v>0</v>
      </c>
      <c r="AO28" s="444">
        <v>70000</v>
      </c>
      <c r="AP28" s="444">
        <v>100</v>
      </c>
      <c r="AQ28" s="444">
        <v>70000</v>
      </c>
      <c r="AR28" s="446">
        <v>87.5</v>
      </c>
      <c r="AS28" s="444">
        <v>0</v>
      </c>
      <c r="AT28" s="446">
        <v>100</v>
      </c>
      <c r="AU28" s="444">
        <v>70000</v>
      </c>
      <c r="AV28" s="446"/>
    </row>
    <row r="29" spans="1:48" s="320" customFormat="1" ht="29.1" customHeight="1" x14ac:dyDescent="0.2">
      <c r="A29" s="15"/>
      <c r="B29" s="10"/>
      <c r="C29" s="10"/>
      <c r="D29" s="11"/>
      <c r="E29" s="16"/>
      <c r="F29" s="10"/>
      <c r="G29" s="18"/>
      <c r="H29" s="19"/>
      <c r="I29" s="20"/>
      <c r="J29" s="16"/>
      <c r="K29" s="10"/>
      <c r="L29" s="10"/>
      <c r="M29" s="381" t="s">
        <v>185</v>
      </c>
      <c r="N29" s="382" t="s">
        <v>205</v>
      </c>
      <c r="O29" s="384">
        <v>20000</v>
      </c>
      <c r="P29" s="384">
        <v>20000</v>
      </c>
      <c r="Q29" s="383">
        <v>20000</v>
      </c>
      <c r="R29" s="384">
        <v>279000</v>
      </c>
      <c r="S29" s="384"/>
      <c r="T29" s="444"/>
      <c r="U29" s="444"/>
      <c r="V29" s="444">
        <v>0</v>
      </c>
      <c r="W29" s="424">
        <v>0</v>
      </c>
      <c r="X29" s="384"/>
      <c r="Y29" s="444"/>
      <c r="Z29" s="444"/>
      <c r="AA29" s="445">
        <v>0</v>
      </c>
      <c r="AB29" s="446">
        <v>0</v>
      </c>
      <c r="AC29" s="444">
        <v>0</v>
      </c>
      <c r="AD29" s="446">
        <v>0</v>
      </c>
      <c r="AE29" s="384">
        <v>70000</v>
      </c>
      <c r="AF29" s="444">
        <v>50000</v>
      </c>
      <c r="AG29" s="444">
        <v>90000</v>
      </c>
      <c r="AH29" s="445">
        <v>210000</v>
      </c>
      <c r="AI29" s="446">
        <v>1050</v>
      </c>
      <c r="AJ29" s="384">
        <v>19000</v>
      </c>
      <c r="AK29" s="444">
        <v>20000</v>
      </c>
      <c r="AL29" s="444">
        <v>30000</v>
      </c>
      <c r="AM29" s="444">
        <v>69000</v>
      </c>
      <c r="AN29" s="446">
        <v>345</v>
      </c>
      <c r="AO29" s="444">
        <v>279000</v>
      </c>
      <c r="AP29" s="444">
        <v>100</v>
      </c>
      <c r="AQ29" s="444">
        <v>279000</v>
      </c>
      <c r="AR29" s="446">
        <v>1395</v>
      </c>
      <c r="AS29" s="444">
        <v>0</v>
      </c>
      <c r="AT29" s="446">
        <v>100</v>
      </c>
      <c r="AU29" s="444">
        <v>279000</v>
      </c>
      <c r="AV29" s="446"/>
    </row>
  </sheetData>
  <mergeCells count="33">
    <mergeCell ref="AQ7:AR8"/>
    <mergeCell ref="AS7:AT8"/>
    <mergeCell ref="O8:O9"/>
    <mergeCell ref="P8:P9"/>
    <mergeCell ref="Q8:Q9"/>
    <mergeCell ref="R8:R9"/>
    <mergeCell ref="AH7:AI8"/>
    <mergeCell ref="AJ7:AJ9"/>
    <mergeCell ref="AK7:AK9"/>
    <mergeCell ref="AL7:AL9"/>
    <mergeCell ref="AM7:AN8"/>
    <mergeCell ref="AO7:AP8"/>
    <mergeCell ref="Z7:Z9"/>
    <mergeCell ref="AA7:AB8"/>
    <mergeCell ref="AC7:AD8"/>
    <mergeCell ref="AE7:AE9"/>
    <mergeCell ref="AF7:AF9"/>
    <mergeCell ref="AG7:AG9"/>
    <mergeCell ref="S7:S9"/>
    <mergeCell ref="T7:T9"/>
    <mergeCell ref="U7:U9"/>
    <mergeCell ref="V7:W8"/>
    <mergeCell ref="X7:X9"/>
    <mergeCell ref="Y7:Y9"/>
    <mergeCell ref="A1:Q1"/>
    <mergeCell ref="A2:Q2"/>
    <mergeCell ref="A3:Q3"/>
    <mergeCell ref="A6:Q6"/>
    <mergeCell ref="A7:D8"/>
    <mergeCell ref="E7:H8"/>
    <mergeCell ref="I7:I9"/>
    <mergeCell ref="J7:M8"/>
    <mergeCell ref="P7: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V49"/>
  <sheetViews>
    <sheetView zoomScale="70" zoomScaleNormal="70" workbookViewId="0">
      <selection activeCell="T2" sqref="T2"/>
    </sheetView>
  </sheetViews>
  <sheetFormatPr defaultRowHeight="12.75" x14ac:dyDescent="0.2"/>
  <cols>
    <col min="1" max="13" width="4.7109375" customWidth="1"/>
    <col min="14" max="14" width="20.5703125" customWidth="1"/>
    <col min="15" max="17" width="0" hidden="1" customWidth="1"/>
    <col min="18" max="18" width="23.140625" customWidth="1"/>
    <col min="19" max="48" width="14.7109375" customWidth="1"/>
  </cols>
  <sheetData>
    <row r="1" spans="1:48" s="359" customFormat="1" ht="18.95" customHeight="1" x14ac:dyDescent="0.2">
      <c r="A1" s="615" t="s">
        <v>179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</row>
    <row r="2" spans="1:48" s="359" customFormat="1" ht="18.95" customHeight="1" x14ac:dyDescent="0.2">
      <c r="A2" s="615" t="s">
        <v>247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</row>
    <row r="3" spans="1:48" s="359" customFormat="1" ht="18.95" customHeight="1" x14ac:dyDescent="0.2">
      <c r="A3" s="616" t="s">
        <v>180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</row>
    <row r="4" spans="1:48" s="321" customFormat="1" ht="12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60"/>
      <c r="P4" s="360"/>
      <c r="Q4" s="360"/>
    </row>
    <row r="5" spans="1:48" s="320" customFormat="1" ht="15" customHeight="1" thickBot="1" x14ac:dyDescent="0.25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61"/>
      <c r="P5" s="361"/>
      <c r="Q5" s="61"/>
    </row>
    <row r="6" spans="1:48" s="323" customFormat="1" ht="15.75" customHeight="1" thickBot="1" x14ac:dyDescent="0.25">
      <c r="A6" s="557" t="s">
        <v>117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9"/>
    </row>
    <row r="7" spans="1:48" s="320" customFormat="1" ht="41.25" customHeight="1" thickBot="1" x14ac:dyDescent="0.25">
      <c r="A7" s="560" t="s">
        <v>181</v>
      </c>
      <c r="B7" s="617"/>
      <c r="C7" s="617"/>
      <c r="D7" s="618"/>
      <c r="E7" s="560" t="s">
        <v>182</v>
      </c>
      <c r="F7" s="617"/>
      <c r="G7" s="617"/>
      <c r="H7" s="618"/>
      <c r="I7" s="575" t="s">
        <v>98</v>
      </c>
      <c r="J7" s="560" t="s">
        <v>177</v>
      </c>
      <c r="K7" s="617"/>
      <c r="L7" s="617"/>
      <c r="M7" s="618"/>
      <c r="N7" s="575" t="s">
        <v>7</v>
      </c>
      <c r="O7" s="548" t="s">
        <v>116</v>
      </c>
      <c r="P7" s="587" t="s">
        <v>130</v>
      </c>
      <c r="Q7" s="588"/>
      <c r="R7" s="548" t="s">
        <v>235</v>
      </c>
      <c r="S7" s="602" t="s">
        <v>77</v>
      </c>
      <c r="T7" s="602" t="s">
        <v>78</v>
      </c>
      <c r="U7" s="606" t="s">
        <v>79</v>
      </c>
      <c r="V7" s="581" t="s">
        <v>91</v>
      </c>
      <c r="W7" s="609"/>
      <c r="X7" s="602" t="s">
        <v>80</v>
      </c>
      <c r="Y7" s="602" t="s">
        <v>81</v>
      </c>
      <c r="Z7" s="606" t="s">
        <v>82</v>
      </c>
      <c r="AA7" s="581" t="s">
        <v>92</v>
      </c>
      <c r="AB7" s="609"/>
      <c r="AC7" s="581" t="s">
        <v>95</v>
      </c>
      <c r="AD7" s="609"/>
      <c r="AE7" s="602" t="s">
        <v>83</v>
      </c>
      <c r="AF7" s="602" t="s">
        <v>84</v>
      </c>
      <c r="AG7" s="606" t="s">
        <v>85</v>
      </c>
      <c r="AH7" s="581" t="s">
        <v>93</v>
      </c>
      <c r="AI7" s="609"/>
      <c r="AJ7" s="602" t="s">
        <v>86</v>
      </c>
      <c r="AK7" s="602" t="s">
        <v>87</v>
      </c>
      <c r="AL7" s="606" t="s">
        <v>88</v>
      </c>
      <c r="AM7" s="581" t="s">
        <v>94</v>
      </c>
      <c r="AN7" s="609"/>
      <c r="AO7" s="581" t="s">
        <v>96</v>
      </c>
      <c r="AP7" s="609"/>
      <c r="AQ7" s="581" t="s">
        <v>25</v>
      </c>
      <c r="AR7" s="609"/>
      <c r="AS7" s="581" t="s">
        <v>124</v>
      </c>
      <c r="AT7" s="609"/>
    </row>
    <row r="8" spans="1:48" s="320" customFormat="1" ht="33.75" customHeight="1" thickBot="1" x14ac:dyDescent="0.25">
      <c r="A8" s="619"/>
      <c r="B8" s="620"/>
      <c r="C8" s="620"/>
      <c r="D8" s="621"/>
      <c r="E8" s="622"/>
      <c r="F8" s="623"/>
      <c r="G8" s="623"/>
      <c r="H8" s="624"/>
      <c r="I8" s="585"/>
      <c r="J8" s="619"/>
      <c r="K8" s="620"/>
      <c r="L8" s="620"/>
      <c r="M8" s="621"/>
      <c r="N8" s="585"/>
      <c r="O8" s="569" t="s">
        <v>162</v>
      </c>
      <c r="P8" s="569" t="s">
        <v>163</v>
      </c>
      <c r="Q8" s="569" t="s">
        <v>167</v>
      </c>
      <c r="R8" s="569" t="s">
        <v>167</v>
      </c>
      <c r="S8" s="603"/>
      <c r="T8" s="603"/>
      <c r="U8" s="607"/>
      <c r="V8" s="612"/>
      <c r="W8" s="613"/>
      <c r="X8" s="603"/>
      <c r="Y8" s="603"/>
      <c r="Z8" s="607"/>
      <c r="AA8" s="625"/>
      <c r="AB8" s="611"/>
      <c r="AC8" s="610"/>
      <c r="AD8" s="611"/>
      <c r="AE8" s="603"/>
      <c r="AF8" s="603"/>
      <c r="AG8" s="607"/>
      <c r="AH8" s="625"/>
      <c r="AI8" s="611"/>
      <c r="AJ8" s="603"/>
      <c r="AK8" s="603"/>
      <c r="AL8" s="607"/>
      <c r="AM8" s="625"/>
      <c r="AN8" s="611"/>
      <c r="AO8" s="610"/>
      <c r="AP8" s="611"/>
      <c r="AQ8" s="610"/>
      <c r="AR8" s="611"/>
      <c r="AS8" s="625"/>
      <c r="AT8" s="611"/>
    </row>
    <row r="9" spans="1:48" s="323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586"/>
      <c r="J9" s="152" t="s">
        <v>8</v>
      </c>
      <c r="K9" s="154" t="s">
        <v>9</v>
      </c>
      <c r="L9" s="154" t="s">
        <v>10</v>
      </c>
      <c r="M9" s="153" t="s">
        <v>11</v>
      </c>
      <c r="N9" s="586"/>
      <c r="O9" s="605"/>
      <c r="P9" s="605"/>
      <c r="Q9" s="605"/>
      <c r="R9" s="605"/>
      <c r="S9" s="604"/>
      <c r="T9" s="604"/>
      <c r="U9" s="608"/>
      <c r="V9" s="552" t="s">
        <v>89</v>
      </c>
      <c r="W9" s="421" t="s">
        <v>109</v>
      </c>
      <c r="X9" s="604"/>
      <c r="Y9" s="604"/>
      <c r="Z9" s="608"/>
      <c r="AA9" s="552" t="s">
        <v>89</v>
      </c>
      <c r="AB9" s="421" t="s">
        <v>109</v>
      </c>
      <c r="AC9" s="55" t="s">
        <v>89</v>
      </c>
      <c r="AD9" s="421" t="s">
        <v>109</v>
      </c>
      <c r="AE9" s="603"/>
      <c r="AF9" s="603"/>
      <c r="AG9" s="607"/>
      <c r="AH9" s="552" t="s">
        <v>89</v>
      </c>
      <c r="AI9" s="421" t="s">
        <v>109</v>
      </c>
      <c r="AJ9" s="604"/>
      <c r="AK9" s="604"/>
      <c r="AL9" s="607"/>
      <c r="AM9" s="552" t="s">
        <v>89</v>
      </c>
      <c r="AN9" s="421" t="s">
        <v>109</v>
      </c>
      <c r="AO9" s="55" t="s">
        <v>89</v>
      </c>
      <c r="AP9" s="421" t="s">
        <v>109</v>
      </c>
      <c r="AQ9" s="55" t="s">
        <v>89</v>
      </c>
      <c r="AR9" s="421" t="s">
        <v>109</v>
      </c>
      <c r="AS9" s="552" t="s">
        <v>89</v>
      </c>
      <c r="AT9" s="421" t="s">
        <v>109</v>
      </c>
    </row>
    <row r="10" spans="1:48" s="9" customFormat="1" ht="29.1" customHeight="1" thickBot="1" x14ac:dyDescent="0.25">
      <c r="A10" s="32">
        <v>38</v>
      </c>
      <c r="B10" s="33"/>
      <c r="C10" s="33"/>
      <c r="D10" s="34"/>
      <c r="E10" s="35"/>
      <c r="F10" s="33"/>
      <c r="G10" s="36"/>
      <c r="H10" s="37"/>
      <c r="I10" s="38"/>
      <c r="J10" s="35"/>
      <c r="K10" s="33"/>
      <c r="L10" s="33"/>
      <c r="M10" s="34"/>
      <c r="N10" s="554" t="s">
        <v>12</v>
      </c>
      <c r="O10" s="362" t="e">
        <v>#REF!</v>
      </c>
      <c r="P10" s="362" t="e">
        <v>#REF!</v>
      </c>
      <c r="Q10" s="42" t="e">
        <v>#REF!</v>
      </c>
      <c r="R10" s="362">
        <f>R11</f>
        <v>16500000</v>
      </c>
      <c r="S10" s="362">
        <f t="shared" ref="S10:V10" si="0">S11</f>
        <v>0</v>
      </c>
      <c r="T10" s="362">
        <f t="shared" si="0"/>
        <v>1000000</v>
      </c>
      <c r="U10" s="362">
        <f t="shared" si="0"/>
        <v>2425000</v>
      </c>
      <c r="V10" s="42">
        <f t="shared" si="0"/>
        <v>3425000</v>
      </c>
      <c r="W10" s="424">
        <v>15.942313995411341</v>
      </c>
      <c r="X10" s="362">
        <f>X11</f>
        <v>1300000</v>
      </c>
      <c r="Y10" s="362">
        <f t="shared" ref="Y10:AA10" si="1">Y11</f>
        <v>1300000</v>
      </c>
      <c r="Z10" s="362">
        <f t="shared" si="1"/>
        <v>1300000</v>
      </c>
      <c r="AA10" s="42">
        <f t="shared" si="1"/>
        <v>3900000</v>
      </c>
      <c r="AB10" s="424">
        <v>25.332677810553918</v>
      </c>
      <c r="AC10" s="42">
        <v>12593000</v>
      </c>
      <c r="AD10" s="424">
        <v>41.274991805965257</v>
      </c>
      <c r="AE10" s="362">
        <f>AE11</f>
        <v>1500000</v>
      </c>
      <c r="AF10" s="362">
        <f t="shared" ref="AF10:AH10" si="2">AF11</f>
        <v>1500000</v>
      </c>
      <c r="AG10" s="362">
        <f t="shared" si="2"/>
        <v>1550000</v>
      </c>
      <c r="AH10" s="42">
        <f t="shared" si="2"/>
        <v>4550000</v>
      </c>
      <c r="AI10" s="424">
        <v>32.648312028843002</v>
      </c>
      <c r="AJ10" s="362">
        <f>AJ11</f>
        <v>1500000</v>
      </c>
      <c r="AK10" s="362">
        <f t="shared" ref="AK10:AM10" si="3">AK11</f>
        <v>1550000</v>
      </c>
      <c r="AL10" s="362">
        <f t="shared" si="3"/>
        <v>1575000</v>
      </c>
      <c r="AM10" s="42">
        <f t="shared" si="3"/>
        <v>4625000</v>
      </c>
      <c r="AN10" s="424">
        <v>26.076696165191741</v>
      </c>
      <c r="AO10" s="362">
        <f>AO11</f>
        <v>9175000</v>
      </c>
      <c r="AP10" s="362">
        <v>58.725008194034743</v>
      </c>
      <c r="AQ10" s="42">
        <f>AQ11</f>
        <v>16500000</v>
      </c>
      <c r="AR10" s="424">
        <v>100</v>
      </c>
      <c r="AS10" s="42">
        <v>0</v>
      </c>
      <c r="AT10" s="424">
        <v>100</v>
      </c>
      <c r="AU10" s="42">
        <f>AU11</f>
        <v>16500000</v>
      </c>
      <c r="AV10" s="424"/>
    </row>
    <row r="11" spans="1:48" s="9" customFormat="1" ht="29.1" customHeight="1" thickBot="1" x14ac:dyDescent="0.25">
      <c r="A11" s="12"/>
      <c r="B11" s="2">
        <v>10</v>
      </c>
      <c r="C11" s="3"/>
      <c r="D11" s="8"/>
      <c r="E11" s="7"/>
      <c r="F11" s="3"/>
      <c r="G11" s="4"/>
      <c r="H11" s="5"/>
      <c r="I11" s="6"/>
      <c r="J11" s="7"/>
      <c r="K11" s="3"/>
      <c r="L11" s="3"/>
      <c r="M11" s="8"/>
      <c r="N11" s="528" t="s">
        <v>13</v>
      </c>
      <c r="O11" s="363" t="e">
        <v>#REF!</v>
      </c>
      <c r="P11" s="363" t="e">
        <v>#REF!</v>
      </c>
      <c r="Q11" s="49" t="e">
        <v>#REF!</v>
      </c>
      <c r="R11" s="546">
        <f>R12</f>
        <v>16500000</v>
      </c>
      <c r="S11" s="546">
        <f t="shared" ref="S11:V11" si="4">S12</f>
        <v>0</v>
      </c>
      <c r="T11" s="546">
        <f t="shared" si="4"/>
        <v>1000000</v>
      </c>
      <c r="U11" s="546">
        <f t="shared" si="4"/>
        <v>2425000</v>
      </c>
      <c r="V11" s="626">
        <f t="shared" si="4"/>
        <v>3425000</v>
      </c>
      <c r="W11" s="424">
        <v>15.942313995411341</v>
      </c>
      <c r="X11" s="363">
        <f>X12</f>
        <v>1300000</v>
      </c>
      <c r="Y11" s="363">
        <f t="shared" ref="Y11:AA11" si="5">Y12</f>
        <v>1300000</v>
      </c>
      <c r="Z11" s="363">
        <f t="shared" si="5"/>
        <v>1300000</v>
      </c>
      <c r="AA11" s="49">
        <f t="shared" si="5"/>
        <v>3900000</v>
      </c>
      <c r="AB11" s="427">
        <v>25.332677810553918</v>
      </c>
      <c r="AC11" s="49">
        <v>12593000</v>
      </c>
      <c r="AD11" s="427">
        <v>41.274991805965257</v>
      </c>
      <c r="AE11" s="363">
        <f>AE12</f>
        <v>1500000</v>
      </c>
      <c r="AF11" s="363">
        <f t="shared" ref="AF11:AH11" si="6">AF12</f>
        <v>1500000</v>
      </c>
      <c r="AG11" s="363">
        <f t="shared" si="6"/>
        <v>1550000</v>
      </c>
      <c r="AH11" s="49">
        <f t="shared" si="6"/>
        <v>4550000</v>
      </c>
      <c r="AI11" s="427">
        <v>32.648312028843002</v>
      </c>
      <c r="AJ11" s="363">
        <f>AJ12</f>
        <v>1500000</v>
      </c>
      <c r="AK11" s="363">
        <f t="shared" ref="AK11:AM11" si="7">AK12</f>
        <v>1550000</v>
      </c>
      <c r="AL11" s="363">
        <f t="shared" si="7"/>
        <v>1575000</v>
      </c>
      <c r="AM11" s="49">
        <f t="shared" si="7"/>
        <v>4625000</v>
      </c>
      <c r="AN11" s="427">
        <v>26.076696165191741</v>
      </c>
      <c r="AO11" s="363">
        <f>AO12</f>
        <v>9175000</v>
      </c>
      <c r="AP11" s="363">
        <v>58.725008194034743</v>
      </c>
      <c r="AQ11" s="49">
        <f>AQ12</f>
        <v>16500000</v>
      </c>
      <c r="AR11" s="427">
        <v>100</v>
      </c>
      <c r="AS11" s="49">
        <v>0</v>
      </c>
      <c r="AT11" s="427">
        <v>100</v>
      </c>
      <c r="AU11" s="49">
        <f>AU12</f>
        <v>16500000</v>
      </c>
      <c r="AV11" s="427"/>
    </row>
    <row r="12" spans="1:48" s="9" customFormat="1" ht="29.1" customHeight="1" thickBot="1" x14ac:dyDescent="0.25">
      <c r="A12" s="12"/>
      <c r="B12" s="3"/>
      <c r="C12" s="13" t="s">
        <v>73</v>
      </c>
      <c r="D12" s="8"/>
      <c r="E12" s="7"/>
      <c r="F12" s="3"/>
      <c r="G12" s="4"/>
      <c r="H12" s="5"/>
      <c r="I12" s="6"/>
      <c r="J12" s="7"/>
      <c r="K12" s="3"/>
      <c r="L12" s="3"/>
      <c r="M12" s="8"/>
      <c r="N12" s="31" t="s">
        <v>132</v>
      </c>
      <c r="O12" s="364" t="e">
        <v>#REF!</v>
      </c>
      <c r="P12" s="364" t="e">
        <v>#REF!</v>
      </c>
      <c r="Q12" s="44" t="e">
        <v>#REF!</v>
      </c>
      <c r="R12" s="364">
        <f>R13</f>
        <v>16500000</v>
      </c>
      <c r="S12" s="364">
        <f t="shared" ref="S12:V12" si="8">S13</f>
        <v>0</v>
      </c>
      <c r="T12" s="364">
        <f t="shared" si="8"/>
        <v>1000000</v>
      </c>
      <c r="U12" s="364">
        <f t="shared" si="8"/>
        <v>2425000</v>
      </c>
      <c r="V12" s="44">
        <f t="shared" si="8"/>
        <v>3425000</v>
      </c>
      <c r="W12" s="424">
        <v>15.942313995411341</v>
      </c>
      <c r="X12" s="364">
        <f>X13</f>
        <v>1300000</v>
      </c>
      <c r="Y12" s="364">
        <f t="shared" ref="Y12:AA12" si="9">Y13</f>
        <v>1300000</v>
      </c>
      <c r="Z12" s="364">
        <f t="shared" si="9"/>
        <v>1300000</v>
      </c>
      <c r="AA12" s="44">
        <f t="shared" si="9"/>
        <v>3900000</v>
      </c>
      <c r="AB12" s="430">
        <v>25.332677810553918</v>
      </c>
      <c r="AC12" s="44">
        <v>12593000</v>
      </c>
      <c r="AD12" s="430">
        <v>41.274991805965257</v>
      </c>
      <c r="AE12" s="364">
        <f>AE13</f>
        <v>1500000</v>
      </c>
      <c r="AF12" s="364">
        <f t="shared" ref="AF12:AH12" si="10">AF13</f>
        <v>1500000</v>
      </c>
      <c r="AG12" s="364">
        <f t="shared" si="10"/>
        <v>1550000</v>
      </c>
      <c r="AH12" s="44">
        <f t="shared" si="10"/>
        <v>4550000</v>
      </c>
      <c r="AI12" s="430">
        <v>32.648312028843002</v>
      </c>
      <c r="AJ12" s="364">
        <f>AJ13</f>
        <v>1500000</v>
      </c>
      <c r="AK12" s="364">
        <f t="shared" ref="AK12:AM12" si="11">AK13</f>
        <v>1550000</v>
      </c>
      <c r="AL12" s="364">
        <f t="shared" si="11"/>
        <v>1575000</v>
      </c>
      <c r="AM12" s="44">
        <f t="shared" si="11"/>
        <v>4625000</v>
      </c>
      <c r="AN12" s="430">
        <v>26.076696165191741</v>
      </c>
      <c r="AO12" s="364">
        <f>AO13</f>
        <v>9175000</v>
      </c>
      <c r="AP12" s="364">
        <v>58.725008194034743</v>
      </c>
      <c r="AQ12" s="44">
        <f>AQ13</f>
        <v>16500000</v>
      </c>
      <c r="AR12" s="430">
        <v>100</v>
      </c>
      <c r="AS12" s="44">
        <v>0</v>
      </c>
      <c r="AT12" s="430">
        <v>100</v>
      </c>
      <c r="AU12" s="44">
        <f>AU13</f>
        <v>16500000</v>
      </c>
      <c r="AV12" s="430"/>
    </row>
    <row r="13" spans="1:48" s="9" customFormat="1" ht="29.1" customHeight="1" thickBot="1" x14ac:dyDescent="0.25">
      <c r="A13" s="12"/>
      <c r="B13" s="3"/>
      <c r="C13" s="3"/>
      <c r="D13" s="14" t="s">
        <v>73</v>
      </c>
      <c r="E13" s="7"/>
      <c r="F13" s="3"/>
      <c r="G13" s="4"/>
      <c r="H13" s="5"/>
      <c r="I13" s="6"/>
      <c r="J13" s="7"/>
      <c r="K13" s="3"/>
      <c r="L13" s="3"/>
      <c r="M13" s="8"/>
      <c r="N13" s="41" t="s">
        <v>222</v>
      </c>
      <c r="O13" s="324" t="e">
        <v>#REF!</v>
      </c>
      <c r="P13" s="324" t="e">
        <v>#REF!</v>
      </c>
      <c r="Q13" s="45">
        <v>25619000</v>
      </c>
      <c r="R13" s="324">
        <v>16500000</v>
      </c>
      <c r="S13" s="324">
        <v>0</v>
      </c>
      <c r="T13" s="324">
        <v>1000000</v>
      </c>
      <c r="U13" s="324">
        <v>2425000</v>
      </c>
      <c r="V13" s="45">
        <v>3425000</v>
      </c>
      <c r="W13" s="424">
        <v>20.757575757575758</v>
      </c>
      <c r="X13" s="324">
        <v>1300000</v>
      </c>
      <c r="Y13" s="431">
        <v>1300000</v>
      </c>
      <c r="Z13" s="431">
        <v>1300000</v>
      </c>
      <c r="AA13" s="431">
        <v>3900000</v>
      </c>
      <c r="AB13" s="433">
        <v>15.223076622819001</v>
      </c>
      <c r="AC13" s="45">
        <v>7325000</v>
      </c>
      <c r="AD13" s="433">
        <v>28.592060580038254</v>
      </c>
      <c r="AE13" s="324">
        <v>1500000</v>
      </c>
      <c r="AF13" s="431">
        <v>1500000</v>
      </c>
      <c r="AG13" s="431">
        <v>1550000</v>
      </c>
      <c r="AH13" s="431">
        <v>4550000</v>
      </c>
      <c r="AI13" s="433">
        <v>17.760256059955502</v>
      </c>
      <c r="AJ13" s="324">
        <v>1500000</v>
      </c>
      <c r="AK13" s="431">
        <v>1550000</v>
      </c>
      <c r="AL13" s="431">
        <v>1575000</v>
      </c>
      <c r="AM13" s="431">
        <v>4625000</v>
      </c>
      <c r="AN13" s="433">
        <v>18.053007533471252</v>
      </c>
      <c r="AO13" s="324">
        <v>9175000</v>
      </c>
      <c r="AP13" s="324">
        <v>55.606060606060609</v>
      </c>
      <c r="AQ13" s="45">
        <v>16500000</v>
      </c>
      <c r="AR13" s="433">
        <v>64.405324173465004</v>
      </c>
      <c r="AS13" s="45">
        <v>0</v>
      </c>
      <c r="AT13" s="433">
        <v>100</v>
      </c>
      <c r="AU13" s="45">
        <v>16500000</v>
      </c>
      <c r="AV13" s="433"/>
    </row>
    <row r="14" spans="1:48" s="9" customFormat="1" ht="29.1" customHeight="1" thickBot="1" x14ac:dyDescent="0.25">
      <c r="A14" s="12"/>
      <c r="B14" s="3"/>
      <c r="C14" s="3"/>
      <c r="D14" s="27"/>
      <c r="E14" s="1" t="s">
        <v>75</v>
      </c>
      <c r="F14" s="13"/>
      <c r="G14" s="21"/>
      <c r="H14" s="22"/>
      <c r="I14" s="28"/>
      <c r="J14" s="7"/>
      <c r="K14" s="3"/>
      <c r="L14" s="3"/>
      <c r="M14" s="8"/>
      <c r="N14" s="528" t="s">
        <v>45</v>
      </c>
      <c r="O14" s="326">
        <v>1000000</v>
      </c>
      <c r="P14" s="326">
        <v>1106000</v>
      </c>
      <c r="Q14" s="43">
        <v>1219000</v>
      </c>
      <c r="R14" s="326">
        <v>4000000</v>
      </c>
      <c r="S14" s="326">
        <v>0</v>
      </c>
      <c r="T14" s="326">
        <v>0</v>
      </c>
      <c r="U14" s="326">
        <v>325000</v>
      </c>
      <c r="V14" s="43">
        <v>325000</v>
      </c>
      <c r="W14" s="424">
        <v>8.125</v>
      </c>
      <c r="X14" s="326">
        <v>400000</v>
      </c>
      <c r="Y14" s="326">
        <v>400000</v>
      </c>
      <c r="Z14" s="326">
        <v>400000</v>
      </c>
      <c r="AA14" s="43">
        <v>1200000</v>
      </c>
      <c r="AB14" s="436">
        <v>98.441345365053323</v>
      </c>
      <c r="AC14" s="43">
        <v>1525000</v>
      </c>
      <c r="AD14" s="436">
        <v>125.10254306808859</v>
      </c>
      <c r="AE14" s="326">
        <v>500000</v>
      </c>
      <c r="AF14" s="326">
        <v>500000</v>
      </c>
      <c r="AG14" s="326">
        <v>550000</v>
      </c>
      <c r="AH14" s="43">
        <v>1550000</v>
      </c>
      <c r="AI14" s="436">
        <v>127.15340442986054</v>
      </c>
      <c r="AJ14" s="326">
        <v>300000</v>
      </c>
      <c r="AK14" s="326">
        <v>300000</v>
      </c>
      <c r="AL14" s="326">
        <v>325000</v>
      </c>
      <c r="AM14" s="43">
        <v>925000</v>
      </c>
      <c r="AN14" s="436">
        <v>75.881870385561939</v>
      </c>
      <c r="AO14" s="326">
        <v>2475000</v>
      </c>
      <c r="AP14" s="326">
        <v>61.875</v>
      </c>
      <c r="AQ14" s="43">
        <v>4000000</v>
      </c>
      <c r="AR14" s="436">
        <v>328.13781788351105</v>
      </c>
      <c r="AS14" s="43">
        <v>0</v>
      </c>
      <c r="AT14" s="436">
        <v>100</v>
      </c>
      <c r="AU14" s="43">
        <v>4000000</v>
      </c>
      <c r="AV14" s="436"/>
    </row>
    <row r="15" spans="1:48" s="320" customFormat="1" ht="29.1" customHeight="1" thickBot="1" x14ac:dyDescent="0.25">
      <c r="A15" s="15"/>
      <c r="B15" s="10"/>
      <c r="C15" s="10"/>
      <c r="D15" s="11"/>
      <c r="E15" s="16"/>
      <c r="F15" s="17">
        <v>1</v>
      </c>
      <c r="G15" s="18"/>
      <c r="H15" s="19"/>
      <c r="I15" s="20"/>
      <c r="J15" s="16"/>
      <c r="K15" s="10"/>
      <c r="L15" s="10"/>
      <c r="M15" s="11"/>
      <c r="N15" s="31" t="s">
        <v>48</v>
      </c>
      <c r="O15" s="364">
        <v>1000000</v>
      </c>
      <c r="P15" s="364">
        <v>1106000</v>
      </c>
      <c r="Q15" s="44">
        <v>1219000</v>
      </c>
      <c r="R15" s="364">
        <v>2500000</v>
      </c>
      <c r="S15" s="364">
        <v>0</v>
      </c>
      <c r="T15" s="364">
        <v>0</v>
      </c>
      <c r="U15" s="364">
        <v>200000</v>
      </c>
      <c r="V15" s="44">
        <v>200000</v>
      </c>
      <c r="W15" s="424">
        <v>8</v>
      </c>
      <c r="X15" s="364">
        <v>250000</v>
      </c>
      <c r="Y15" s="428">
        <v>250000</v>
      </c>
      <c r="Z15" s="428">
        <v>250000</v>
      </c>
      <c r="AA15" s="428">
        <v>750000</v>
      </c>
      <c r="AB15" s="430">
        <v>61.525840853158329</v>
      </c>
      <c r="AC15" s="44">
        <v>950000</v>
      </c>
      <c r="AD15" s="430">
        <v>77.932731747333875</v>
      </c>
      <c r="AE15" s="364">
        <v>300000</v>
      </c>
      <c r="AF15" s="428">
        <v>300000</v>
      </c>
      <c r="AG15" s="428">
        <v>325000</v>
      </c>
      <c r="AH15" s="428">
        <v>925000</v>
      </c>
      <c r="AI15" s="430">
        <v>75.881870385561939</v>
      </c>
      <c r="AJ15" s="364">
        <v>200000</v>
      </c>
      <c r="AK15" s="428">
        <v>200000</v>
      </c>
      <c r="AL15" s="428">
        <v>225000</v>
      </c>
      <c r="AM15" s="428">
        <v>625000</v>
      </c>
      <c r="AN15" s="430">
        <v>51.271534044298605</v>
      </c>
      <c r="AO15" s="364">
        <v>1550000</v>
      </c>
      <c r="AP15" s="364">
        <v>62</v>
      </c>
      <c r="AQ15" s="44">
        <v>2500000</v>
      </c>
      <c r="AR15" s="430">
        <v>205.08613617719442</v>
      </c>
      <c r="AS15" s="44">
        <v>0</v>
      </c>
      <c r="AT15" s="430">
        <v>100</v>
      </c>
      <c r="AU15" s="44">
        <v>2500000</v>
      </c>
      <c r="AV15" s="430"/>
    </row>
    <row r="16" spans="1:48" s="320" customFormat="1" ht="29.1" customHeight="1" thickBot="1" x14ac:dyDescent="0.25">
      <c r="A16" s="15"/>
      <c r="B16" s="10"/>
      <c r="C16" s="10"/>
      <c r="D16" s="11"/>
      <c r="E16" s="16"/>
      <c r="F16" s="10"/>
      <c r="G16" s="21">
        <v>0</v>
      </c>
      <c r="H16" s="22"/>
      <c r="I16" s="20"/>
      <c r="J16" s="16"/>
      <c r="K16" s="10"/>
      <c r="L16" s="10"/>
      <c r="M16" s="11"/>
      <c r="N16" s="31" t="s">
        <v>48</v>
      </c>
      <c r="O16" s="364">
        <v>1000000</v>
      </c>
      <c r="P16" s="364">
        <v>1106000</v>
      </c>
      <c r="Q16" s="44">
        <v>1219000</v>
      </c>
      <c r="R16" s="364">
        <v>2500000</v>
      </c>
      <c r="S16" s="364">
        <v>0</v>
      </c>
      <c r="T16" s="364">
        <v>0</v>
      </c>
      <c r="U16" s="364">
        <v>200000</v>
      </c>
      <c r="V16" s="44">
        <v>200000</v>
      </c>
      <c r="W16" s="424">
        <v>8</v>
      </c>
      <c r="X16" s="364">
        <v>250000</v>
      </c>
      <c r="Y16" s="428">
        <v>250000</v>
      </c>
      <c r="Z16" s="428">
        <v>250000</v>
      </c>
      <c r="AA16" s="428">
        <v>750000</v>
      </c>
      <c r="AB16" s="430">
        <v>61.525840853158329</v>
      </c>
      <c r="AC16" s="44">
        <v>950000</v>
      </c>
      <c r="AD16" s="430">
        <v>77.932731747333875</v>
      </c>
      <c r="AE16" s="364">
        <v>300000</v>
      </c>
      <c r="AF16" s="428">
        <v>300000</v>
      </c>
      <c r="AG16" s="428">
        <v>325000</v>
      </c>
      <c r="AH16" s="428">
        <v>925000</v>
      </c>
      <c r="AI16" s="430">
        <v>75.881870385561939</v>
      </c>
      <c r="AJ16" s="364">
        <v>200000</v>
      </c>
      <c r="AK16" s="428">
        <v>200000</v>
      </c>
      <c r="AL16" s="428">
        <v>225000</v>
      </c>
      <c r="AM16" s="428">
        <v>625000</v>
      </c>
      <c r="AN16" s="430">
        <v>51.271534044298605</v>
      </c>
      <c r="AO16" s="364">
        <v>1550000</v>
      </c>
      <c r="AP16" s="364">
        <v>62</v>
      </c>
      <c r="AQ16" s="44">
        <v>2500000</v>
      </c>
      <c r="AR16" s="430">
        <v>205.08613617719442</v>
      </c>
      <c r="AS16" s="44">
        <v>0</v>
      </c>
      <c r="AT16" s="430">
        <v>100</v>
      </c>
      <c r="AU16" s="44">
        <v>2500000</v>
      </c>
      <c r="AV16" s="430"/>
    </row>
    <row r="17" spans="1:48" s="320" customFormat="1" ht="29.1" customHeight="1" thickBot="1" x14ac:dyDescent="0.25">
      <c r="A17" s="15"/>
      <c r="B17" s="10"/>
      <c r="C17" s="10"/>
      <c r="D17" s="11"/>
      <c r="E17" s="16"/>
      <c r="F17" s="10"/>
      <c r="G17" s="21"/>
      <c r="H17" s="92" t="s">
        <v>97</v>
      </c>
      <c r="I17" s="20"/>
      <c r="J17" s="16"/>
      <c r="K17" s="10"/>
      <c r="L17" s="10"/>
      <c r="M17" s="11"/>
      <c r="N17" s="31" t="s">
        <v>48</v>
      </c>
      <c r="O17" s="364">
        <v>1000000</v>
      </c>
      <c r="P17" s="364">
        <v>1106000</v>
      </c>
      <c r="Q17" s="44">
        <v>1219000</v>
      </c>
      <c r="R17" s="364">
        <v>2500000</v>
      </c>
      <c r="S17" s="364">
        <v>0</v>
      </c>
      <c r="T17" s="364">
        <v>0</v>
      </c>
      <c r="U17" s="364">
        <v>200000</v>
      </c>
      <c r="V17" s="44">
        <v>200000</v>
      </c>
      <c r="W17" s="424">
        <v>8</v>
      </c>
      <c r="X17" s="364">
        <v>250000</v>
      </c>
      <c r="Y17" s="428">
        <v>250000</v>
      </c>
      <c r="Z17" s="428">
        <v>250000</v>
      </c>
      <c r="AA17" s="428">
        <v>750000</v>
      </c>
      <c r="AB17" s="430">
        <v>61.525840853158329</v>
      </c>
      <c r="AC17" s="44">
        <v>950000</v>
      </c>
      <c r="AD17" s="430">
        <v>77.932731747333875</v>
      </c>
      <c r="AE17" s="364">
        <v>300000</v>
      </c>
      <c r="AF17" s="428">
        <v>300000</v>
      </c>
      <c r="AG17" s="428">
        <v>325000</v>
      </c>
      <c r="AH17" s="428">
        <v>925000</v>
      </c>
      <c r="AI17" s="430">
        <v>75.881870385561939</v>
      </c>
      <c r="AJ17" s="364">
        <v>200000</v>
      </c>
      <c r="AK17" s="428">
        <v>200000</v>
      </c>
      <c r="AL17" s="428">
        <v>225000</v>
      </c>
      <c r="AM17" s="428">
        <v>625000</v>
      </c>
      <c r="AN17" s="430">
        <v>51.271534044298605</v>
      </c>
      <c r="AO17" s="364">
        <v>1550000</v>
      </c>
      <c r="AP17" s="364">
        <v>62</v>
      </c>
      <c r="AQ17" s="44">
        <v>2500000</v>
      </c>
      <c r="AR17" s="430">
        <v>205.08613617719442</v>
      </c>
      <c r="AS17" s="44">
        <v>0</v>
      </c>
      <c r="AT17" s="430">
        <v>100</v>
      </c>
      <c r="AU17" s="44">
        <v>2500000</v>
      </c>
      <c r="AV17" s="430"/>
    </row>
    <row r="18" spans="1:48" s="9" customFormat="1" ht="29.1" customHeight="1" thickBot="1" x14ac:dyDescent="0.25">
      <c r="A18" s="12"/>
      <c r="B18" s="3"/>
      <c r="C18" s="3"/>
      <c r="D18" s="8"/>
      <c r="E18" s="7"/>
      <c r="F18" s="3"/>
      <c r="G18" s="4"/>
      <c r="H18" s="5"/>
      <c r="I18" s="23">
        <v>2</v>
      </c>
      <c r="J18" s="7"/>
      <c r="K18" s="3"/>
      <c r="L18" s="3"/>
      <c r="M18" s="8"/>
      <c r="N18" s="30" t="s">
        <v>126</v>
      </c>
      <c r="O18" s="297">
        <v>1000000</v>
      </c>
      <c r="P18" s="297">
        <v>1106000</v>
      </c>
      <c r="Q18" s="46">
        <v>1219000</v>
      </c>
      <c r="R18" s="297">
        <v>2500000</v>
      </c>
      <c r="S18" s="297">
        <v>0</v>
      </c>
      <c r="T18" s="297">
        <v>0</v>
      </c>
      <c r="U18" s="297">
        <v>200000</v>
      </c>
      <c r="V18" s="46">
        <v>200000</v>
      </c>
      <c r="W18" s="424">
        <v>8</v>
      </c>
      <c r="X18" s="297">
        <v>250000</v>
      </c>
      <c r="Y18" s="437">
        <v>250000</v>
      </c>
      <c r="Z18" s="437">
        <v>250000</v>
      </c>
      <c r="AA18" s="437">
        <v>750000</v>
      </c>
      <c r="AB18" s="439">
        <v>61.525840853158329</v>
      </c>
      <c r="AC18" s="46">
        <v>950000</v>
      </c>
      <c r="AD18" s="439">
        <v>77.932731747333875</v>
      </c>
      <c r="AE18" s="297">
        <v>300000</v>
      </c>
      <c r="AF18" s="437">
        <v>300000</v>
      </c>
      <c r="AG18" s="437">
        <v>325000</v>
      </c>
      <c r="AH18" s="437">
        <v>925000</v>
      </c>
      <c r="AI18" s="439">
        <v>75.881870385561939</v>
      </c>
      <c r="AJ18" s="297">
        <v>200000</v>
      </c>
      <c r="AK18" s="437">
        <v>200000</v>
      </c>
      <c r="AL18" s="437">
        <v>225000</v>
      </c>
      <c r="AM18" s="437">
        <v>625000</v>
      </c>
      <c r="AN18" s="439">
        <v>51.271534044298605</v>
      </c>
      <c r="AO18" s="297">
        <v>1550000</v>
      </c>
      <c r="AP18" s="297">
        <v>62</v>
      </c>
      <c r="AQ18" s="46">
        <v>2500000</v>
      </c>
      <c r="AR18" s="439">
        <v>205.08613617719442</v>
      </c>
      <c r="AS18" s="46">
        <v>0</v>
      </c>
      <c r="AT18" s="439">
        <v>100</v>
      </c>
      <c r="AU18" s="46">
        <v>2500000</v>
      </c>
      <c r="AV18" s="439"/>
    </row>
    <row r="19" spans="1:48" s="320" customFormat="1" ht="29.1" customHeight="1" thickBot="1" x14ac:dyDescent="0.25">
      <c r="A19" s="15"/>
      <c r="B19" s="10"/>
      <c r="C19" s="10"/>
      <c r="D19" s="11"/>
      <c r="E19" s="16"/>
      <c r="F19" s="10"/>
      <c r="G19" s="18"/>
      <c r="H19" s="19"/>
      <c r="I19" s="20"/>
      <c r="J19" s="24" t="s">
        <v>76</v>
      </c>
      <c r="K19" s="10"/>
      <c r="L19" s="10"/>
      <c r="M19" s="11"/>
      <c r="N19" s="31" t="s">
        <v>20</v>
      </c>
      <c r="O19" s="364">
        <v>1000000</v>
      </c>
      <c r="P19" s="364">
        <v>1106000</v>
      </c>
      <c r="Q19" s="44">
        <v>1219000</v>
      </c>
      <c r="R19" s="364">
        <v>2500000</v>
      </c>
      <c r="S19" s="364">
        <v>0</v>
      </c>
      <c r="T19" s="364">
        <v>0</v>
      </c>
      <c r="U19" s="364">
        <v>200000</v>
      </c>
      <c r="V19" s="44">
        <v>200000</v>
      </c>
      <c r="W19" s="424">
        <v>8</v>
      </c>
      <c r="X19" s="364">
        <v>250000</v>
      </c>
      <c r="Y19" s="428">
        <v>250000</v>
      </c>
      <c r="Z19" s="428">
        <v>250000</v>
      </c>
      <c r="AA19" s="428">
        <v>750000</v>
      </c>
      <c r="AB19" s="430">
        <v>61.525840853158329</v>
      </c>
      <c r="AC19" s="44">
        <v>950000</v>
      </c>
      <c r="AD19" s="430">
        <v>77.932731747333875</v>
      </c>
      <c r="AE19" s="364">
        <v>300000</v>
      </c>
      <c r="AF19" s="428">
        <v>300000</v>
      </c>
      <c r="AG19" s="428">
        <v>325000</v>
      </c>
      <c r="AH19" s="428">
        <v>925000</v>
      </c>
      <c r="AI19" s="430">
        <v>75.881870385561939</v>
      </c>
      <c r="AJ19" s="364">
        <v>200000</v>
      </c>
      <c r="AK19" s="428">
        <v>200000</v>
      </c>
      <c r="AL19" s="428">
        <v>225000</v>
      </c>
      <c r="AM19" s="44">
        <v>625000</v>
      </c>
      <c r="AN19" s="430">
        <v>51.271534044298605</v>
      </c>
      <c r="AO19" s="364">
        <v>1550000</v>
      </c>
      <c r="AP19" s="364">
        <v>62</v>
      </c>
      <c r="AQ19" s="44">
        <v>2500000</v>
      </c>
      <c r="AR19" s="430">
        <v>205.08613617719442</v>
      </c>
      <c r="AS19" s="44">
        <v>0</v>
      </c>
      <c r="AT19" s="430">
        <v>100</v>
      </c>
      <c r="AU19" s="44">
        <v>2500000</v>
      </c>
      <c r="AV19" s="430"/>
    </row>
    <row r="20" spans="1:48" s="320" customFormat="1" ht="29.1" customHeight="1" thickBot="1" x14ac:dyDescent="0.25">
      <c r="A20" s="15"/>
      <c r="B20" s="10"/>
      <c r="C20" s="10"/>
      <c r="D20" s="11"/>
      <c r="E20" s="16"/>
      <c r="F20" s="10"/>
      <c r="G20" s="18"/>
      <c r="H20" s="19"/>
      <c r="I20" s="20"/>
      <c r="J20" s="16"/>
      <c r="K20" s="365">
        <v>5</v>
      </c>
      <c r="L20" s="10"/>
      <c r="M20" s="11"/>
      <c r="N20" s="366" t="s">
        <v>49</v>
      </c>
      <c r="O20" s="368">
        <v>1000000</v>
      </c>
      <c r="P20" s="368">
        <v>1106000</v>
      </c>
      <c r="Q20" s="367">
        <v>1219000</v>
      </c>
      <c r="R20" s="368">
        <v>2500000</v>
      </c>
      <c r="S20" s="368">
        <v>0</v>
      </c>
      <c r="T20" s="368">
        <v>0</v>
      </c>
      <c r="U20" s="368">
        <v>200000</v>
      </c>
      <c r="V20" s="367">
        <v>200000</v>
      </c>
      <c r="W20" s="424">
        <v>8</v>
      </c>
      <c r="X20" s="368">
        <v>250000</v>
      </c>
      <c r="Y20" s="440">
        <v>250000</v>
      </c>
      <c r="Z20" s="440">
        <v>250000</v>
      </c>
      <c r="AA20" s="440">
        <v>750000</v>
      </c>
      <c r="AB20" s="441">
        <v>61.525840853158329</v>
      </c>
      <c r="AC20" s="367">
        <v>950000</v>
      </c>
      <c r="AD20" s="441">
        <v>77.932731747333875</v>
      </c>
      <c r="AE20" s="368">
        <v>300000</v>
      </c>
      <c r="AF20" s="440">
        <v>300000</v>
      </c>
      <c r="AG20" s="440">
        <v>325000</v>
      </c>
      <c r="AH20" s="440">
        <v>925000</v>
      </c>
      <c r="AI20" s="441">
        <v>75.881870385561939</v>
      </c>
      <c r="AJ20" s="368">
        <v>200000</v>
      </c>
      <c r="AK20" s="440">
        <v>200000</v>
      </c>
      <c r="AL20" s="440">
        <v>225000</v>
      </c>
      <c r="AM20" s="440">
        <v>625000</v>
      </c>
      <c r="AN20" s="441">
        <v>51.271534044298605</v>
      </c>
      <c r="AO20" s="368">
        <v>1550000</v>
      </c>
      <c r="AP20" s="368">
        <v>62</v>
      </c>
      <c r="AQ20" s="367">
        <v>2500000</v>
      </c>
      <c r="AR20" s="441">
        <v>205.08613617719442</v>
      </c>
      <c r="AS20" s="367">
        <v>0</v>
      </c>
      <c r="AT20" s="441">
        <v>100</v>
      </c>
      <c r="AU20" s="367">
        <v>2500000</v>
      </c>
      <c r="AV20" s="441"/>
    </row>
    <row r="21" spans="1:48" s="320" customFormat="1" ht="29.1" customHeight="1" thickBot="1" x14ac:dyDescent="0.25">
      <c r="A21" s="15"/>
      <c r="B21" s="10"/>
      <c r="C21" s="10"/>
      <c r="D21" s="11"/>
      <c r="E21" s="16"/>
      <c r="F21" s="10"/>
      <c r="G21" s="18"/>
      <c r="H21" s="19"/>
      <c r="I21" s="20"/>
      <c r="J21" s="16"/>
      <c r="K21" s="10"/>
      <c r="L21" s="377">
        <v>7</v>
      </c>
      <c r="M21" s="11"/>
      <c r="N21" s="378" t="s">
        <v>188</v>
      </c>
      <c r="O21" s="380">
        <v>1000000</v>
      </c>
      <c r="P21" s="380">
        <v>1106000</v>
      </c>
      <c r="Q21" s="379">
        <v>1219000</v>
      </c>
      <c r="R21" s="380">
        <v>2500000</v>
      </c>
      <c r="S21" s="380">
        <v>0</v>
      </c>
      <c r="T21" s="380">
        <v>0</v>
      </c>
      <c r="U21" s="380">
        <v>200000</v>
      </c>
      <c r="V21" s="379">
        <v>200000</v>
      </c>
      <c r="W21" s="424">
        <v>8</v>
      </c>
      <c r="X21" s="380">
        <v>250000</v>
      </c>
      <c r="Y21" s="442">
        <v>250000</v>
      </c>
      <c r="Z21" s="442">
        <v>250000</v>
      </c>
      <c r="AA21" s="442">
        <v>750000</v>
      </c>
      <c r="AB21" s="443">
        <v>61.525840853158329</v>
      </c>
      <c r="AC21" s="379">
        <v>950000</v>
      </c>
      <c r="AD21" s="443">
        <v>77.932731747333875</v>
      </c>
      <c r="AE21" s="380">
        <v>300000</v>
      </c>
      <c r="AF21" s="442">
        <v>300000</v>
      </c>
      <c r="AG21" s="442">
        <v>325000</v>
      </c>
      <c r="AH21" s="442">
        <v>925000</v>
      </c>
      <c r="AI21" s="443">
        <v>75.881870385561939</v>
      </c>
      <c r="AJ21" s="380">
        <v>200000</v>
      </c>
      <c r="AK21" s="442">
        <v>200000</v>
      </c>
      <c r="AL21" s="442">
        <v>225000</v>
      </c>
      <c r="AM21" s="442">
        <v>625000</v>
      </c>
      <c r="AN21" s="443">
        <v>51.271534044298605</v>
      </c>
      <c r="AO21" s="380">
        <v>1550000</v>
      </c>
      <c r="AP21" s="380">
        <v>62</v>
      </c>
      <c r="AQ21" s="379">
        <v>2500000</v>
      </c>
      <c r="AR21" s="443">
        <v>205.08613617719442</v>
      </c>
      <c r="AS21" s="379">
        <v>0</v>
      </c>
      <c r="AT21" s="443">
        <v>100</v>
      </c>
      <c r="AU21" s="379">
        <v>2500000</v>
      </c>
      <c r="AV21" s="443"/>
    </row>
    <row r="22" spans="1:48" s="320" customFormat="1" ht="29.1" customHeight="1" thickBot="1" x14ac:dyDescent="0.25">
      <c r="A22" s="15"/>
      <c r="B22" s="10"/>
      <c r="C22" s="10"/>
      <c r="D22" s="11"/>
      <c r="E22" s="16"/>
      <c r="F22" s="10"/>
      <c r="G22" s="18"/>
      <c r="H22" s="19"/>
      <c r="I22" s="20"/>
      <c r="J22" s="16"/>
      <c r="K22" s="10"/>
      <c r="L22" s="10"/>
      <c r="M22" s="381" t="s">
        <v>68</v>
      </c>
      <c r="N22" s="382" t="s">
        <v>223</v>
      </c>
      <c r="O22" s="384">
        <v>1000000</v>
      </c>
      <c r="P22" s="384">
        <v>1106000</v>
      </c>
      <c r="Q22" s="383">
        <v>1219000</v>
      </c>
      <c r="R22" s="384">
        <v>2500000</v>
      </c>
      <c r="S22" s="384"/>
      <c r="T22" s="444"/>
      <c r="U22" s="444">
        <v>200000</v>
      </c>
      <c r="V22" s="444">
        <v>200000</v>
      </c>
      <c r="W22" s="424">
        <v>8</v>
      </c>
      <c r="X22" s="384">
        <v>250000</v>
      </c>
      <c r="Y22" s="444">
        <v>250000</v>
      </c>
      <c r="Z22" s="444">
        <v>250000</v>
      </c>
      <c r="AA22" s="627">
        <v>750000</v>
      </c>
      <c r="AB22" s="446">
        <v>61.525840853158329</v>
      </c>
      <c r="AC22" s="444">
        <v>950000</v>
      </c>
      <c r="AD22" s="446">
        <v>77.932731747333875</v>
      </c>
      <c r="AE22" s="384">
        <v>300000</v>
      </c>
      <c r="AF22" s="444">
        <v>300000</v>
      </c>
      <c r="AG22" s="444">
        <v>325000</v>
      </c>
      <c r="AH22" s="627">
        <v>925000</v>
      </c>
      <c r="AI22" s="446">
        <v>75.881870385561939</v>
      </c>
      <c r="AJ22" s="384">
        <v>200000</v>
      </c>
      <c r="AK22" s="444">
        <v>200000</v>
      </c>
      <c r="AL22" s="444">
        <v>225000</v>
      </c>
      <c r="AM22" s="444">
        <v>625000</v>
      </c>
      <c r="AN22" s="446">
        <v>51.271534044298605</v>
      </c>
      <c r="AO22" s="444">
        <v>1550000</v>
      </c>
      <c r="AP22" s="444">
        <v>62</v>
      </c>
      <c r="AQ22" s="444">
        <v>2500000</v>
      </c>
      <c r="AR22" s="446">
        <v>205.08613617719442</v>
      </c>
      <c r="AS22" s="444">
        <v>0</v>
      </c>
      <c r="AT22" s="446">
        <v>100</v>
      </c>
      <c r="AU22" s="444">
        <v>2500000</v>
      </c>
      <c r="AV22" s="446"/>
    </row>
    <row r="23" spans="1:48" s="9" customFormat="1" ht="29.1" hidden="1" customHeight="1" x14ac:dyDescent="0.25">
      <c r="A23" s="12"/>
      <c r="B23" s="3"/>
      <c r="C23" s="3"/>
      <c r="D23" s="27"/>
      <c r="E23" s="1" t="s">
        <v>75</v>
      </c>
      <c r="F23" s="13"/>
      <c r="G23" s="21"/>
      <c r="H23" s="22"/>
      <c r="I23" s="28"/>
      <c r="J23" s="7"/>
      <c r="K23" s="3"/>
      <c r="L23" s="3"/>
      <c r="M23" s="8"/>
      <c r="N23" s="528" t="s">
        <v>45</v>
      </c>
      <c r="O23" s="326" t="e">
        <v>#REF!</v>
      </c>
      <c r="P23" s="326" t="e">
        <v>#REF!</v>
      </c>
      <c r="Q23" s="43" t="e">
        <v>#REF!</v>
      </c>
      <c r="R23" s="326">
        <v>1500000</v>
      </c>
      <c r="S23" s="326">
        <v>0</v>
      </c>
      <c r="T23" s="326">
        <v>0</v>
      </c>
      <c r="U23" s="326">
        <v>125000</v>
      </c>
      <c r="V23" s="43">
        <v>125000</v>
      </c>
      <c r="W23" s="424">
        <v>8.3333333333333339</v>
      </c>
      <c r="X23" s="326">
        <v>150000</v>
      </c>
      <c r="Y23" s="434">
        <v>150000</v>
      </c>
      <c r="Z23" s="434">
        <v>150000</v>
      </c>
      <c r="AA23" s="434">
        <v>450000</v>
      </c>
      <c r="AB23" s="436" t="e">
        <v>#REF!</v>
      </c>
      <c r="AC23" s="43">
        <v>575000</v>
      </c>
      <c r="AD23" s="436" t="e">
        <v>#REF!</v>
      </c>
      <c r="AE23" s="326">
        <v>200000</v>
      </c>
      <c r="AF23" s="434">
        <v>200000</v>
      </c>
      <c r="AG23" s="434">
        <v>225000</v>
      </c>
      <c r="AH23" s="434">
        <v>625000</v>
      </c>
      <c r="AI23" s="436" t="e">
        <v>#REF!</v>
      </c>
      <c r="AJ23" s="326">
        <v>100000</v>
      </c>
      <c r="AK23" s="434">
        <v>100000</v>
      </c>
      <c r="AL23" s="434">
        <v>100000</v>
      </c>
      <c r="AM23" s="444">
        <v>300000</v>
      </c>
      <c r="AN23" s="436" t="e">
        <v>#REF!</v>
      </c>
      <c r="AO23" s="326">
        <v>925000</v>
      </c>
      <c r="AP23" s="326">
        <v>61.666666666666664</v>
      </c>
      <c r="AQ23" s="43">
        <v>1500000</v>
      </c>
      <c r="AR23" s="436" t="e">
        <v>#REF!</v>
      </c>
      <c r="AS23" s="43">
        <v>0</v>
      </c>
      <c r="AT23" s="436">
        <v>100</v>
      </c>
      <c r="AU23" s="43">
        <v>1500000</v>
      </c>
      <c r="AV23" s="436"/>
    </row>
    <row r="24" spans="1:48" s="320" customFormat="1" ht="29.1" customHeight="1" thickBot="1" x14ac:dyDescent="0.25">
      <c r="A24" s="15"/>
      <c r="B24" s="10"/>
      <c r="C24" s="10"/>
      <c r="D24" s="11"/>
      <c r="E24" s="16"/>
      <c r="F24" s="17">
        <v>2</v>
      </c>
      <c r="G24" s="18"/>
      <c r="H24" s="19"/>
      <c r="I24" s="20"/>
      <c r="J24" s="16"/>
      <c r="K24" s="10"/>
      <c r="L24" s="10"/>
      <c r="M24" s="11"/>
      <c r="N24" s="516" t="s">
        <v>48</v>
      </c>
      <c r="O24" s="364" t="e">
        <v>#REF!</v>
      </c>
      <c r="P24" s="364" t="e">
        <v>#REF!</v>
      </c>
      <c r="Q24" s="44" t="e">
        <v>#REF!</v>
      </c>
      <c r="R24" s="364">
        <v>1500000</v>
      </c>
      <c r="S24" s="364">
        <v>0</v>
      </c>
      <c r="T24" s="364">
        <v>0</v>
      </c>
      <c r="U24" s="364">
        <v>125000</v>
      </c>
      <c r="V24" s="44">
        <v>125000</v>
      </c>
      <c r="W24" s="424">
        <v>8.3333333333333339</v>
      </c>
      <c r="X24" s="364">
        <v>150000</v>
      </c>
      <c r="Y24" s="428">
        <v>150000</v>
      </c>
      <c r="Z24" s="428">
        <v>150000</v>
      </c>
      <c r="AA24" s="428">
        <v>450000</v>
      </c>
      <c r="AB24" s="430" t="e">
        <v>#REF!</v>
      </c>
      <c r="AC24" s="44">
        <v>575000</v>
      </c>
      <c r="AD24" s="430" t="e">
        <v>#REF!</v>
      </c>
      <c r="AE24" s="364">
        <v>200000</v>
      </c>
      <c r="AF24" s="428">
        <v>200000</v>
      </c>
      <c r="AG24" s="428">
        <v>225000</v>
      </c>
      <c r="AH24" s="428">
        <v>625000</v>
      </c>
      <c r="AI24" s="430" t="e">
        <v>#REF!</v>
      </c>
      <c r="AJ24" s="364">
        <v>100000</v>
      </c>
      <c r="AK24" s="428">
        <v>100000</v>
      </c>
      <c r="AL24" s="428">
        <v>100000</v>
      </c>
      <c r="AM24" s="428">
        <v>300000</v>
      </c>
      <c r="AN24" s="430" t="e">
        <v>#REF!</v>
      </c>
      <c r="AO24" s="364">
        <v>925000</v>
      </c>
      <c r="AP24" s="364">
        <v>61.666666666666664</v>
      </c>
      <c r="AQ24" s="44">
        <v>1500000</v>
      </c>
      <c r="AR24" s="430" t="e">
        <v>#REF!</v>
      </c>
      <c r="AS24" s="44">
        <v>0</v>
      </c>
      <c r="AT24" s="430">
        <v>100</v>
      </c>
      <c r="AU24" s="44">
        <v>1500000</v>
      </c>
      <c r="AV24" s="430"/>
    </row>
    <row r="25" spans="1:48" s="320" customFormat="1" ht="29.1" customHeight="1" thickBot="1" x14ac:dyDescent="0.25">
      <c r="A25" s="15"/>
      <c r="B25" s="10"/>
      <c r="C25" s="10"/>
      <c r="D25" s="11"/>
      <c r="E25" s="16"/>
      <c r="F25" s="10"/>
      <c r="G25" s="21">
        <v>0</v>
      </c>
      <c r="H25" s="22"/>
      <c r="I25" s="20"/>
      <c r="J25" s="16"/>
      <c r="K25" s="10"/>
      <c r="L25" s="10"/>
      <c r="M25" s="11"/>
      <c r="N25" s="31" t="s">
        <v>48</v>
      </c>
      <c r="O25" s="364" t="e">
        <v>#REF!</v>
      </c>
      <c r="P25" s="364" t="e">
        <v>#REF!</v>
      </c>
      <c r="Q25" s="44" t="e">
        <v>#REF!</v>
      </c>
      <c r="R25" s="364">
        <v>1500000</v>
      </c>
      <c r="S25" s="364">
        <v>0</v>
      </c>
      <c r="T25" s="364">
        <v>0</v>
      </c>
      <c r="U25" s="364">
        <v>125000</v>
      </c>
      <c r="V25" s="44">
        <v>125000</v>
      </c>
      <c r="W25" s="424">
        <v>8.3333333333333339</v>
      </c>
      <c r="X25" s="364">
        <v>150000</v>
      </c>
      <c r="Y25" s="428">
        <v>150000</v>
      </c>
      <c r="Z25" s="428">
        <v>150000</v>
      </c>
      <c r="AA25" s="428">
        <v>450000</v>
      </c>
      <c r="AB25" s="430" t="e">
        <v>#REF!</v>
      </c>
      <c r="AC25" s="44">
        <v>575000</v>
      </c>
      <c r="AD25" s="430" t="e">
        <v>#REF!</v>
      </c>
      <c r="AE25" s="364">
        <v>200000</v>
      </c>
      <c r="AF25" s="428">
        <v>200000</v>
      </c>
      <c r="AG25" s="428">
        <v>225000</v>
      </c>
      <c r="AH25" s="428">
        <v>625000</v>
      </c>
      <c r="AI25" s="430" t="e">
        <v>#REF!</v>
      </c>
      <c r="AJ25" s="364">
        <v>100000</v>
      </c>
      <c r="AK25" s="428">
        <v>100000</v>
      </c>
      <c r="AL25" s="428">
        <v>100000</v>
      </c>
      <c r="AM25" s="428">
        <v>300000</v>
      </c>
      <c r="AN25" s="430" t="e">
        <v>#REF!</v>
      </c>
      <c r="AO25" s="364">
        <v>925000</v>
      </c>
      <c r="AP25" s="364">
        <v>61.666666666666664</v>
      </c>
      <c r="AQ25" s="44">
        <v>1500000</v>
      </c>
      <c r="AR25" s="430" t="e">
        <v>#REF!</v>
      </c>
      <c r="AS25" s="44">
        <v>0</v>
      </c>
      <c r="AT25" s="430">
        <v>100</v>
      </c>
      <c r="AU25" s="44">
        <v>1500000</v>
      </c>
      <c r="AV25" s="430"/>
    </row>
    <row r="26" spans="1:48" s="320" customFormat="1" ht="29.1" customHeight="1" thickBot="1" x14ac:dyDescent="0.25">
      <c r="A26" s="15"/>
      <c r="B26" s="10"/>
      <c r="C26" s="10"/>
      <c r="D26" s="11"/>
      <c r="E26" s="16"/>
      <c r="F26" s="10"/>
      <c r="G26" s="21"/>
      <c r="H26" s="92" t="s">
        <v>97</v>
      </c>
      <c r="I26" s="20"/>
      <c r="J26" s="16"/>
      <c r="K26" s="10"/>
      <c r="L26" s="10"/>
      <c r="M26" s="11"/>
      <c r="N26" s="31" t="s">
        <v>48</v>
      </c>
      <c r="O26" s="364" t="e">
        <v>#REF!</v>
      </c>
      <c r="P26" s="364" t="e">
        <v>#REF!</v>
      </c>
      <c r="Q26" s="44" t="e">
        <v>#REF!</v>
      </c>
      <c r="R26" s="364">
        <v>1500000</v>
      </c>
      <c r="S26" s="364">
        <v>0</v>
      </c>
      <c r="T26" s="364">
        <v>0</v>
      </c>
      <c r="U26" s="364">
        <v>125000</v>
      </c>
      <c r="V26" s="44">
        <v>125000</v>
      </c>
      <c r="W26" s="424">
        <v>8.3333333333333339</v>
      </c>
      <c r="X26" s="364">
        <v>150000</v>
      </c>
      <c r="Y26" s="428">
        <v>150000</v>
      </c>
      <c r="Z26" s="428">
        <v>150000</v>
      </c>
      <c r="AA26" s="428">
        <v>450000</v>
      </c>
      <c r="AB26" s="430" t="e">
        <v>#REF!</v>
      </c>
      <c r="AC26" s="44">
        <v>575000</v>
      </c>
      <c r="AD26" s="430" t="e">
        <v>#REF!</v>
      </c>
      <c r="AE26" s="364">
        <v>200000</v>
      </c>
      <c r="AF26" s="428">
        <v>200000</v>
      </c>
      <c r="AG26" s="428">
        <v>225000</v>
      </c>
      <c r="AH26" s="428">
        <v>625000</v>
      </c>
      <c r="AI26" s="430" t="e">
        <v>#REF!</v>
      </c>
      <c r="AJ26" s="364">
        <v>100000</v>
      </c>
      <c r="AK26" s="428">
        <v>100000</v>
      </c>
      <c r="AL26" s="428">
        <v>100000</v>
      </c>
      <c r="AM26" s="428">
        <v>300000</v>
      </c>
      <c r="AN26" s="430" t="e">
        <v>#REF!</v>
      </c>
      <c r="AO26" s="364">
        <v>925000</v>
      </c>
      <c r="AP26" s="364">
        <v>61.666666666666664</v>
      </c>
      <c r="AQ26" s="44">
        <v>1500000</v>
      </c>
      <c r="AR26" s="430" t="e">
        <v>#REF!</v>
      </c>
      <c r="AS26" s="44">
        <v>0</v>
      </c>
      <c r="AT26" s="430">
        <v>100</v>
      </c>
      <c r="AU26" s="44">
        <v>1500000</v>
      </c>
      <c r="AV26" s="430"/>
    </row>
    <row r="27" spans="1:48" s="9" customFormat="1" ht="29.1" customHeight="1" thickBot="1" x14ac:dyDescent="0.25">
      <c r="A27" s="12"/>
      <c r="B27" s="3"/>
      <c r="C27" s="3"/>
      <c r="D27" s="8"/>
      <c r="E27" s="7"/>
      <c r="F27" s="3"/>
      <c r="G27" s="4"/>
      <c r="H27" s="5"/>
      <c r="I27" s="23">
        <v>2</v>
      </c>
      <c r="J27" s="7"/>
      <c r="K27" s="3"/>
      <c r="L27" s="3"/>
      <c r="M27" s="8"/>
      <c r="N27" s="30" t="s">
        <v>126</v>
      </c>
      <c r="O27" s="297" t="e">
        <v>#REF!</v>
      </c>
      <c r="P27" s="297" t="e">
        <v>#REF!</v>
      </c>
      <c r="Q27" s="46" t="e">
        <v>#REF!</v>
      </c>
      <c r="R27" s="297">
        <v>1500000</v>
      </c>
      <c r="S27" s="297">
        <v>0</v>
      </c>
      <c r="T27" s="297">
        <v>0</v>
      </c>
      <c r="U27" s="297">
        <v>125000</v>
      </c>
      <c r="V27" s="46">
        <v>125000</v>
      </c>
      <c r="W27" s="424">
        <v>8.3333333333333339</v>
      </c>
      <c r="X27" s="297">
        <v>150000</v>
      </c>
      <c r="Y27" s="437">
        <v>150000</v>
      </c>
      <c r="Z27" s="437">
        <v>150000</v>
      </c>
      <c r="AA27" s="437">
        <v>450000</v>
      </c>
      <c r="AB27" s="439" t="e">
        <v>#REF!</v>
      </c>
      <c r="AC27" s="46">
        <v>575000</v>
      </c>
      <c r="AD27" s="439" t="e">
        <v>#REF!</v>
      </c>
      <c r="AE27" s="297">
        <v>200000</v>
      </c>
      <c r="AF27" s="437">
        <v>200000</v>
      </c>
      <c r="AG27" s="437">
        <v>225000</v>
      </c>
      <c r="AH27" s="437">
        <v>625000</v>
      </c>
      <c r="AI27" s="439" t="e">
        <v>#REF!</v>
      </c>
      <c r="AJ27" s="297">
        <v>100000</v>
      </c>
      <c r="AK27" s="437">
        <v>100000</v>
      </c>
      <c r="AL27" s="437">
        <v>100000</v>
      </c>
      <c r="AM27" s="43">
        <v>300000</v>
      </c>
      <c r="AN27" s="439" t="e">
        <v>#REF!</v>
      </c>
      <c r="AO27" s="297">
        <v>925000</v>
      </c>
      <c r="AP27" s="297">
        <v>61.666666666666664</v>
      </c>
      <c r="AQ27" s="46">
        <v>1500000</v>
      </c>
      <c r="AR27" s="439" t="e">
        <v>#REF!</v>
      </c>
      <c r="AS27" s="46">
        <v>0</v>
      </c>
      <c r="AT27" s="439">
        <v>100</v>
      </c>
      <c r="AU27" s="46">
        <v>1500000</v>
      </c>
      <c r="AV27" s="439"/>
    </row>
    <row r="28" spans="1:48" s="320" customFormat="1" ht="29.1" customHeight="1" thickBot="1" x14ac:dyDescent="0.25">
      <c r="A28" s="15"/>
      <c r="B28" s="10"/>
      <c r="C28" s="10"/>
      <c r="D28" s="11"/>
      <c r="E28" s="16"/>
      <c r="F28" s="10"/>
      <c r="G28" s="18"/>
      <c r="H28" s="19"/>
      <c r="I28" s="20"/>
      <c r="J28" s="24" t="s">
        <v>76</v>
      </c>
      <c r="K28" s="10"/>
      <c r="L28" s="10"/>
      <c r="M28" s="11"/>
      <c r="N28" s="31" t="s">
        <v>20</v>
      </c>
      <c r="O28" s="364" t="e">
        <v>#REF!</v>
      </c>
      <c r="P28" s="364" t="e">
        <v>#REF!</v>
      </c>
      <c r="Q28" s="44" t="e">
        <v>#REF!</v>
      </c>
      <c r="R28" s="364">
        <v>1500000</v>
      </c>
      <c r="S28" s="364">
        <v>0</v>
      </c>
      <c r="T28" s="364">
        <v>0</v>
      </c>
      <c r="U28" s="364">
        <v>125000</v>
      </c>
      <c r="V28" s="44">
        <v>125000</v>
      </c>
      <c r="W28" s="424">
        <v>8.3333333333333339</v>
      </c>
      <c r="X28" s="364">
        <v>150000</v>
      </c>
      <c r="Y28" s="428">
        <v>150000</v>
      </c>
      <c r="Z28" s="428">
        <v>150000</v>
      </c>
      <c r="AA28" s="428">
        <v>450000</v>
      </c>
      <c r="AB28" s="430" t="e">
        <v>#REF!</v>
      </c>
      <c r="AC28" s="44">
        <v>575000</v>
      </c>
      <c r="AD28" s="430" t="e">
        <v>#REF!</v>
      </c>
      <c r="AE28" s="364">
        <v>200000</v>
      </c>
      <c r="AF28" s="428">
        <v>200000</v>
      </c>
      <c r="AG28" s="428">
        <v>225000</v>
      </c>
      <c r="AH28" s="428">
        <v>625000</v>
      </c>
      <c r="AI28" s="430" t="e">
        <v>#REF!</v>
      </c>
      <c r="AJ28" s="364">
        <v>100000</v>
      </c>
      <c r="AK28" s="428">
        <v>100000</v>
      </c>
      <c r="AL28" s="428">
        <v>100000</v>
      </c>
      <c r="AM28" s="44">
        <v>300000</v>
      </c>
      <c r="AN28" s="430" t="e">
        <v>#REF!</v>
      </c>
      <c r="AO28" s="364">
        <v>925000</v>
      </c>
      <c r="AP28" s="364">
        <v>61.666666666666664</v>
      </c>
      <c r="AQ28" s="44">
        <v>1500000</v>
      </c>
      <c r="AR28" s="430" t="e">
        <v>#REF!</v>
      </c>
      <c r="AS28" s="44">
        <v>0</v>
      </c>
      <c r="AT28" s="430">
        <v>100</v>
      </c>
      <c r="AU28" s="44">
        <v>1500000</v>
      </c>
      <c r="AV28" s="430"/>
    </row>
    <row r="29" spans="1:48" s="320" customFormat="1" ht="29.1" customHeight="1" thickBot="1" x14ac:dyDescent="0.25">
      <c r="A29" s="15"/>
      <c r="B29" s="10"/>
      <c r="C29" s="10"/>
      <c r="D29" s="11"/>
      <c r="E29" s="16"/>
      <c r="F29" s="10"/>
      <c r="G29" s="18"/>
      <c r="H29" s="19"/>
      <c r="I29" s="20"/>
      <c r="J29" s="16"/>
      <c r="K29" s="365">
        <v>7</v>
      </c>
      <c r="L29" s="10"/>
      <c r="M29" s="11"/>
      <c r="N29" s="532" t="s">
        <v>49</v>
      </c>
      <c r="O29" s="368" t="e">
        <v>#REF!</v>
      </c>
      <c r="P29" s="368" t="e">
        <v>#REF!</v>
      </c>
      <c r="Q29" s="367" t="e">
        <v>#REF!</v>
      </c>
      <c r="R29" s="368">
        <v>1500000</v>
      </c>
      <c r="S29" s="368">
        <v>0</v>
      </c>
      <c r="T29" s="368">
        <v>0</v>
      </c>
      <c r="U29" s="368">
        <v>125000</v>
      </c>
      <c r="V29" s="367">
        <v>125000</v>
      </c>
      <c r="W29" s="424">
        <v>8.3333333333333339</v>
      </c>
      <c r="X29" s="368">
        <v>150000</v>
      </c>
      <c r="Y29" s="440">
        <v>150000</v>
      </c>
      <c r="Z29" s="440">
        <v>150000</v>
      </c>
      <c r="AA29" s="440">
        <v>450000</v>
      </c>
      <c r="AB29" s="441" t="e">
        <v>#REF!</v>
      </c>
      <c r="AC29" s="367">
        <v>575000</v>
      </c>
      <c r="AD29" s="441" t="e">
        <v>#REF!</v>
      </c>
      <c r="AE29" s="368">
        <v>200000</v>
      </c>
      <c r="AF29" s="440">
        <v>200000</v>
      </c>
      <c r="AG29" s="440">
        <v>225000</v>
      </c>
      <c r="AH29" s="440">
        <v>625000</v>
      </c>
      <c r="AI29" s="441" t="e">
        <v>#REF!</v>
      </c>
      <c r="AJ29" s="368">
        <v>100000</v>
      </c>
      <c r="AK29" s="440">
        <v>100000</v>
      </c>
      <c r="AL29" s="440">
        <v>100000</v>
      </c>
      <c r="AM29" s="44">
        <v>300000</v>
      </c>
      <c r="AN29" s="441" t="e">
        <v>#REF!</v>
      </c>
      <c r="AO29" s="368">
        <v>925000</v>
      </c>
      <c r="AP29" s="368">
        <v>61.666666666666664</v>
      </c>
      <c r="AQ29" s="367">
        <v>1500000</v>
      </c>
      <c r="AR29" s="441" t="e">
        <v>#REF!</v>
      </c>
      <c r="AS29" s="367">
        <v>0</v>
      </c>
      <c r="AT29" s="441">
        <v>100</v>
      </c>
      <c r="AU29" s="367">
        <v>1500000</v>
      </c>
      <c r="AV29" s="441"/>
    </row>
    <row r="30" spans="1:48" s="320" customFormat="1" ht="29.1" customHeight="1" thickBot="1" x14ac:dyDescent="0.25">
      <c r="A30" s="15"/>
      <c r="B30" s="10"/>
      <c r="C30" s="10"/>
      <c r="D30" s="11"/>
      <c r="E30" s="16"/>
      <c r="F30" s="10"/>
      <c r="G30" s="18"/>
      <c r="H30" s="19"/>
      <c r="I30" s="20"/>
      <c r="J30" s="16"/>
      <c r="K30" s="10"/>
      <c r="L30" s="377">
        <v>7</v>
      </c>
      <c r="M30" s="11"/>
      <c r="N30" s="533" t="s">
        <v>188</v>
      </c>
      <c r="O30" s="380" t="e">
        <v>#REF!</v>
      </c>
      <c r="P30" s="380" t="e">
        <v>#REF!</v>
      </c>
      <c r="Q30" s="379" t="e">
        <v>#REF!</v>
      </c>
      <c r="R30" s="380">
        <v>1500000</v>
      </c>
      <c r="S30" s="380">
        <v>0</v>
      </c>
      <c r="T30" s="380">
        <v>0</v>
      </c>
      <c r="U30" s="380">
        <v>125000</v>
      </c>
      <c r="V30" s="379">
        <v>125000</v>
      </c>
      <c r="W30" s="424">
        <v>8.3333333333333339</v>
      </c>
      <c r="X30" s="380">
        <v>150000</v>
      </c>
      <c r="Y30" s="442">
        <v>150000</v>
      </c>
      <c r="Z30" s="442">
        <v>150000</v>
      </c>
      <c r="AA30" s="442">
        <v>450000</v>
      </c>
      <c r="AB30" s="443" t="e">
        <v>#REF!</v>
      </c>
      <c r="AC30" s="379">
        <v>575000</v>
      </c>
      <c r="AD30" s="443" t="e">
        <v>#REF!</v>
      </c>
      <c r="AE30" s="380">
        <v>200000</v>
      </c>
      <c r="AF30" s="442">
        <v>200000</v>
      </c>
      <c r="AG30" s="442">
        <v>225000</v>
      </c>
      <c r="AH30" s="442">
        <v>625000</v>
      </c>
      <c r="AI30" s="443" t="e">
        <v>#REF!</v>
      </c>
      <c r="AJ30" s="380">
        <v>100000</v>
      </c>
      <c r="AK30" s="442">
        <v>100000</v>
      </c>
      <c r="AL30" s="442">
        <v>100000</v>
      </c>
      <c r="AM30" s="44">
        <v>300000</v>
      </c>
      <c r="AN30" s="443" t="e">
        <v>#REF!</v>
      </c>
      <c r="AO30" s="380">
        <v>925000</v>
      </c>
      <c r="AP30" s="380">
        <v>61.666666666666664</v>
      </c>
      <c r="AQ30" s="379">
        <v>1500000</v>
      </c>
      <c r="AR30" s="443" t="e">
        <v>#REF!</v>
      </c>
      <c r="AS30" s="379">
        <v>0</v>
      </c>
      <c r="AT30" s="443">
        <v>100</v>
      </c>
      <c r="AU30" s="379">
        <v>1500000</v>
      </c>
      <c r="AV30" s="443"/>
    </row>
    <row r="31" spans="1:48" s="320" customFormat="1" ht="29.1" customHeight="1" thickBot="1" x14ac:dyDescent="0.25">
      <c r="A31" s="15"/>
      <c r="B31" s="10"/>
      <c r="C31" s="10"/>
      <c r="D31" s="11"/>
      <c r="E31" s="16"/>
      <c r="F31" s="10"/>
      <c r="G31" s="18"/>
      <c r="H31" s="19"/>
      <c r="I31" s="20"/>
      <c r="J31" s="16"/>
      <c r="K31" s="10"/>
      <c r="L31" s="10"/>
      <c r="M31" s="381" t="s">
        <v>70</v>
      </c>
      <c r="N31" s="534" t="s">
        <v>223</v>
      </c>
      <c r="O31" s="384" t="e">
        <v>#REF!</v>
      </c>
      <c r="P31" s="384" t="e">
        <v>#REF!</v>
      </c>
      <c r="Q31" s="383" t="e">
        <v>#REF!</v>
      </c>
      <c r="R31" s="384">
        <v>1500000</v>
      </c>
      <c r="S31" s="384"/>
      <c r="T31" s="444"/>
      <c r="U31" s="444">
        <v>125000</v>
      </c>
      <c r="V31" s="444">
        <v>125000</v>
      </c>
      <c r="W31" s="424">
        <v>8.3333333333333339</v>
      </c>
      <c r="X31" s="384">
        <v>150000</v>
      </c>
      <c r="Y31" s="444">
        <v>150000</v>
      </c>
      <c r="Z31" s="444">
        <v>150000</v>
      </c>
      <c r="AA31" s="627">
        <v>450000</v>
      </c>
      <c r="AB31" s="446" t="e">
        <v>#REF!</v>
      </c>
      <c r="AC31" s="444">
        <v>575000</v>
      </c>
      <c r="AD31" s="446" t="e">
        <v>#REF!</v>
      </c>
      <c r="AE31" s="384">
        <v>200000</v>
      </c>
      <c r="AF31" s="444">
        <v>200000</v>
      </c>
      <c r="AG31" s="444">
        <v>225000</v>
      </c>
      <c r="AH31" s="627">
        <v>625000</v>
      </c>
      <c r="AI31" s="446" t="e">
        <v>#REF!</v>
      </c>
      <c r="AJ31" s="384">
        <v>100000</v>
      </c>
      <c r="AK31" s="444">
        <v>100000</v>
      </c>
      <c r="AL31" s="444">
        <v>100000</v>
      </c>
      <c r="AM31" s="46">
        <v>300000</v>
      </c>
      <c r="AN31" s="446" t="e">
        <v>#REF!</v>
      </c>
      <c r="AO31" s="444">
        <v>925000</v>
      </c>
      <c r="AP31" s="444">
        <v>61.666666666666664</v>
      </c>
      <c r="AQ31" s="444">
        <v>1500000</v>
      </c>
      <c r="AR31" s="446" t="e">
        <v>#REF!</v>
      </c>
      <c r="AS31" s="444">
        <v>0</v>
      </c>
      <c r="AT31" s="446">
        <v>100</v>
      </c>
      <c r="AU31" s="444">
        <v>1500000</v>
      </c>
      <c r="AV31" s="446"/>
    </row>
    <row r="32" spans="1:48" s="320" customFormat="1" ht="29.1" hidden="1" customHeight="1" x14ac:dyDescent="0.25">
      <c r="A32" s="15"/>
      <c r="B32" s="10"/>
      <c r="C32" s="10"/>
      <c r="D32" s="11"/>
      <c r="E32" s="16"/>
      <c r="F32" s="10"/>
      <c r="G32" s="18"/>
      <c r="H32" s="19"/>
      <c r="I32" s="20"/>
      <c r="J32" s="16"/>
      <c r="K32" s="10"/>
      <c r="L32" s="10"/>
      <c r="M32" s="381"/>
      <c r="N32" s="382"/>
      <c r="O32" s="384"/>
      <c r="P32" s="384"/>
      <c r="Q32" s="383"/>
      <c r="R32" s="384"/>
      <c r="S32" s="384"/>
      <c r="T32" s="531"/>
      <c r="U32" s="531"/>
      <c r="V32" s="444"/>
      <c r="W32" s="424"/>
      <c r="X32" s="384"/>
      <c r="Y32" s="444"/>
      <c r="Z32" s="444"/>
      <c r="AA32" s="627"/>
      <c r="AB32" s="446"/>
      <c r="AC32" s="444"/>
      <c r="AD32" s="446"/>
      <c r="AE32" s="384"/>
      <c r="AF32" s="444"/>
      <c r="AG32" s="444"/>
      <c r="AH32" s="627"/>
      <c r="AI32" s="446"/>
      <c r="AJ32" s="384"/>
      <c r="AK32" s="444"/>
      <c r="AL32" s="444"/>
      <c r="AM32" s="46"/>
      <c r="AN32" s="446"/>
      <c r="AO32" s="531"/>
      <c r="AP32" s="531"/>
      <c r="AQ32" s="444"/>
      <c r="AR32" s="446"/>
      <c r="AS32" s="444"/>
      <c r="AT32" s="446"/>
      <c r="AU32" s="444"/>
      <c r="AV32" s="446"/>
    </row>
    <row r="33" spans="1:48" s="320" customFormat="1" ht="29.1" hidden="1" customHeight="1" x14ac:dyDescent="0.25">
      <c r="A33" s="15"/>
      <c r="B33" s="10"/>
      <c r="C33" s="10"/>
      <c r="D33" s="11"/>
      <c r="E33" s="16"/>
      <c r="F33" s="10"/>
      <c r="G33" s="18"/>
      <c r="H33" s="19"/>
      <c r="I33" s="20"/>
      <c r="J33" s="16"/>
      <c r="K33" s="10"/>
      <c r="L33" s="10"/>
      <c r="M33" s="381"/>
      <c r="N33" s="382"/>
      <c r="O33" s="384"/>
      <c r="P33" s="384"/>
      <c r="Q33" s="383"/>
      <c r="R33" s="384"/>
      <c r="S33" s="384"/>
      <c r="T33" s="531"/>
      <c r="U33" s="531"/>
      <c r="V33" s="444"/>
      <c r="W33" s="424"/>
      <c r="X33" s="384"/>
      <c r="Y33" s="444"/>
      <c r="Z33" s="444"/>
      <c r="AA33" s="627"/>
      <c r="AB33" s="446"/>
      <c r="AC33" s="444"/>
      <c r="AD33" s="446"/>
      <c r="AE33" s="384"/>
      <c r="AF33" s="444"/>
      <c r="AG33" s="444"/>
      <c r="AH33" s="627"/>
      <c r="AI33" s="446"/>
      <c r="AJ33" s="384"/>
      <c r="AK33" s="444"/>
      <c r="AL33" s="444"/>
      <c r="AM33" s="46"/>
      <c r="AN33" s="446"/>
      <c r="AO33" s="531"/>
      <c r="AP33" s="531"/>
      <c r="AQ33" s="444"/>
      <c r="AR33" s="446"/>
      <c r="AS33" s="444"/>
      <c r="AT33" s="446"/>
      <c r="AU33" s="444"/>
      <c r="AV33" s="446"/>
    </row>
    <row r="34" spans="1:48" s="9" customFormat="1" ht="29.1" customHeight="1" thickBot="1" x14ac:dyDescent="0.25">
      <c r="A34" s="12"/>
      <c r="B34" s="3"/>
      <c r="C34" s="3"/>
      <c r="D34" s="8"/>
      <c r="E34" s="1" t="s">
        <v>73</v>
      </c>
      <c r="F34" s="3"/>
      <c r="G34" s="4"/>
      <c r="H34" s="5"/>
      <c r="I34" s="6"/>
      <c r="J34" s="7"/>
      <c r="K34" s="3"/>
      <c r="L34" s="3"/>
      <c r="M34" s="8"/>
      <c r="N34" s="528" t="s">
        <v>14</v>
      </c>
      <c r="O34" s="326" t="e">
        <v>#REF!</v>
      </c>
      <c r="P34" s="326" t="e">
        <v>#REF!</v>
      </c>
      <c r="Q34" s="43">
        <v>24400000</v>
      </c>
      <c r="R34" s="326">
        <v>12500000</v>
      </c>
      <c r="S34" s="326">
        <v>0</v>
      </c>
      <c r="T34" s="326">
        <v>1000000</v>
      </c>
      <c r="U34" s="326">
        <v>2100000</v>
      </c>
      <c r="V34" s="43">
        <v>3100000</v>
      </c>
      <c r="W34" s="424">
        <v>24.8</v>
      </c>
      <c r="X34" s="326">
        <v>900000</v>
      </c>
      <c r="Y34" s="434">
        <v>900000</v>
      </c>
      <c r="Z34" s="434">
        <v>900000</v>
      </c>
      <c r="AA34" s="434">
        <v>2700000</v>
      </c>
      <c r="AB34" s="436">
        <v>11.065573770491802</v>
      </c>
      <c r="AC34" s="43">
        <v>5800000</v>
      </c>
      <c r="AD34" s="436">
        <v>23.770491803278688</v>
      </c>
      <c r="AE34" s="326">
        <v>1000000</v>
      </c>
      <c r="AF34" s="434">
        <v>1000000</v>
      </c>
      <c r="AG34" s="434">
        <v>1000000</v>
      </c>
      <c r="AH34" s="434">
        <v>3000000</v>
      </c>
      <c r="AI34" s="436">
        <v>12.295081967213115</v>
      </c>
      <c r="AJ34" s="326">
        <v>1200000</v>
      </c>
      <c r="AK34" s="434">
        <v>1250000</v>
      </c>
      <c r="AL34" s="434">
        <v>1250000</v>
      </c>
      <c r="AM34" s="44">
        <v>3700000</v>
      </c>
      <c r="AN34" s="436">
        <v>15.163934426229508</v>
      </c>
      <c r="AO34" s="326">
        <v>6700000</v>
      </c>
      <c r="AP34" s="326">
        <v>53.6</v>
      </c>
      <c r="AQ34" s="43">
        <v>12500000</v>
      </c>
      <c r="AR34" s="436">
        <v>51.229508196721312</v>
      </c>
      <c r="AS34" s="43">
        <v>0</v>
      </c>
      <c r="AT34" s="436">
        <v>100</v>
      </c>
      <c r="AU34" s="43">
        <v>12500000</v>
      </c>
      <c r="AV34" s="436"/>
    </row>
    <row r="35" spans="1:48" s="320" customFormat="1" ht="29.1" customHeight="1" thickBot="1" x14ac:dyDescent="0.25">
      <c r="A35" s="15"/>
      <c r="B35" s="10"/>
      <c r="C35" s="10"/>
      <c r="D35" s="11"/>
      <c r="E35" s="16"/>
      <c r="F35" s="17">
        <v>4</v>
      </c>
      <c r="G35" s="18"/>
      <c r="H35" s="19"/>
      <c r="I35" s="20"/>
      <c r="J35" s="16"/>
      <c r="K35" s="10"/>
      <c r="L35" s="10"/>
      <c r="M35" s="11"/>
      <c r="N35" s="31" t="s">
        <v>41</v>
      </c>
      <c r="O35" s="364" t="e">
        <v>#REF!</v>
      </c>
      <c r="P35" s="364" t="e">
        <v>#REF!</v>
      </c>
      <c r="Q35" s="44">
        <v>24400000</v>
      </c>
      <c r="R35" s="364">
        <v>12500000</v>
      </c>
      <c r="S35" s="364">
        <v>0</v>
      </c>
      <c r="T35" s="364">
        <v>1000000</v>
      </c>
      <c r="U35" s="364">
        <v>2100000</v>
      </c>
      <c r="V35" s="44">
        <v>3100000</v>
      </c>
      <c r="W35" s="424">
        <v>24.8</v>
      </c>
      <c r="X35" s="364">
        <v>900000</v>
      </c>
      <c r="Y35" s="428">
        <v>900000</v>
      </c>
      <c r="Z35" s="428">
        <v>900000</v>
      </c>
      <c r="AA35" s="428">
        <v>2700000</v>
      </c>
      <c r="AB35" s="430">
        <v>11.065573770491802</v>
      </c>
      <c r="AC35" s="44">
        <v>5800000</v>
      </c>
      <c r="AD35" s="430">
        <v>23.770491803278688</v>
      </c>
      <c r="AE35" s="364">
        <v>1000000</v>
      </c>
      <c r="AF35" s="428">
        <v>1000000</v>
      </c>
      <c r="AG35" s="428">
        <v>1000000</v>
      </c>
      <c r="AH35" s="428">
        <v>3000000</v>
      </c>
      <c r="AI35" s="430">
        <v>12.295081967213115</v>
      </c>
      <c r="AJ35" s="364">
        <v>1200000</v>
      </c>
      <c r="AK35" s="428">
        <v>1250000</v>
      </c>
      <c r="AL35" s="428">
        <v>1250000</v>
      </c>
      <c r="AM35" s="367">
        <v>3700000</v>
      </c>
      <c r="AN35" s="430">
        <v>15.163934426229508</v>
      </c>
      <c r="AO35" s="364">
        <v>6700000</v>
      </c>
      <c r="AP35" s="364">
        <v>53.6</v>
      </c>
      <c r="AQ35" s="44">
        <v>12500000</v>
      </c>
      <c r="AR35" s="430">
        <v>51.229508196721312</v>
      </c>
      <c r="AS35" s="44">
        <v>0</v>
      </c>
      <c r="AT35" s="430">
        <v>100</v>
      </c>
      <c r="AU35" s="44">
        <v>12500000</v>
      </c>
      <c r="AV35" s="430"/>
    </row>
    <row r="36" spans="1:48" s="320" customFormat="1" ht="29.1" customHeight="1" thickBot="1" x14ac:dyDescent="0.25">
      <c r="A36" s="15"/>
      <c r="B36" s="10"/>
      <c r="C36" s="10"/>
      <c r="D36" s="11"/>
      <c r="E36" s="16"/>
      <c r="F36" s="10"/>
      <c r="G36" s="21">
        <v>1</v>
      </c>
      <c r="H36" s="22"/>
      <c r="I36" s="20"/>
      <c r="J36" s="16"/>
      <c r="K36" s="10"/>
      <c r="L36" s="10"/>
      <c r="M36" s="11"/>
      <c r="N36" s="31" t="s">
        <v>112</v>
      </c>
      <c r="O36" s="364" t="e">
        <v>#REF!</v>
      </c>
      <c r="P36" s="364" t="e">
        <v>#REF!</v>
      </c>
      <c r="Q36" s="44">
        <v>24400000</v>
      </c>
      <c r="R36" s="364">
        <v>12500000</v>
      </c>
      <c r="S36" s="364">
        <v>0</v>
      </c>
      <c r="T36" s="364">
        <v>1000000</v>
      </c>
      <c r="U36" s="364">
        <v>2100000</v>
      </c>
      <c r="V36" s="44">
        <v>3100000</v>
      </c>
      <c r="W36" s="424">
        <v>24.8</v>
      </c>
      <c r="X36" s="364">
        <v>900000</v>
      </c>
      <c r="Y36" s="428">
        <v>900000</v>
      </c>
      <c r="Z36" s="428">
        <v>900000</v>
      </c>
      <c r="AA36" s="428">
        <v>2700000</v>
      </c>
      <c r="AB36" s="430">
        <v>11.065573770491802</v>
      </c>
      <c r="AC36" s="44">
        <v>5800000</v>
      </c>
      <c r="AD36" s="430">
        <v>23.770491803278688</v>
      </c>
      <c r="AE36" s="364">
        <v>1000000</v>
      </c>
      <c r="AF36" s="428">
        <v>1000000</v>
      </c>
      <c r="AG36" s="428">
        <v>1000000</v>
      </c>
      <c r="AH36" s="428">
        <v>3000000</v>
      </c>
      <c r="AI36" s="430">
        <v>12.295081967213115</v>
      </c>
      <c r="AJ36" s="364">
        <v>1200000</v>
      </c>
      <c r="AK36" s="428">
        <v>1250000</v>
      </c>
      <c r="AL36" s="428">
        <v>1250000</v>
      </c>
      <c r="AM36" s="379">
        <v>3700000</v>
      </c>
      <c r="AN36" s="430">
        <v>15.163934426229508</v>
      </c>
      <c r="AO36" s="364">
        <v>6700000</v>
      </c>
      <c r="AP36" s="364">
        <v>53.6</v>
      </c>
      <c r="AQ36" s="44">
        <v>12500000</v>
      </c>
      <c r="AR36" s="430">
        <v>51.229508196721312</v>
      </c>
      <c r="AS36" s="44">
        <v>0</v>
      </c>
      <c r="AT36" s="430">
        <v>100</v>
      </c>
      <c r="AU36" s="44">
        <v>12500000</v>
      </c>
      <c r="AV36" s="430"/>
    </row>
    <row r="37" spans="1:48" s="320" customFormat="1" ht="29.1" customHeight="1" thickBot="1" x14ac:dyDescent="0.25">
      <c r="A37" s="15"/>
      <c r="B37" s="10"/>
      <c r="C37" s="10"/>
      <c r="D37" s="11"/>
      <c r="E37" s="16"/>
      <c r="F37" s="10"/>
      <c r="G37" s="21"/>
      <c r="H37" s="92" t="s">
        <v>97</v>
      </c>
      <c r="I37" s="20"/>
      <c r="J37" s="16"/>
      <c r="K37" s="10"/>
      <c r="L37" s="10"/>
      <c r="M37" s="11"/>
      <c r="N37" s="31" t="s">
        <v>112</v>
      </c>
      <c r="O37" s="364" t="e">
        <v>#REF!</v>
      </c>
      <c r="P37" s="364" t="e">
        <v>#REF!</v>
      </c>
      <c r="Q37" s="44">
        <v>24400000</v>
      </c>
      <c r="R37" s="362">
        <v>12500000</v>
      </c>
      <c r="S37" s="364">
        <v>0</v>
      </c>
      <c r="T37" s="364">
        <v>1000000</v>
      </c>
      <c r="U37" s="364">
        <v>2100000</v>
      </c>
      <c r="V37" s="44">
        <v>3100000</v>
      </c>
      <c r="W37" s="424">
        <v>24.8</v>
      </c>
      <c r="X37" s="364">
        <v>900000</v>
      </c>
      <c r="Y37" s="428">
        <v>900000</v>
      </c>
      <c r="Z37" s="428">
        <v>900000</v>
      </c>
      <c r="AA37" s="428">
        <v>2700000</v>
      </c>
      <c r="AB37" s="430">
        <v>11.065573770491802</v>
      </c>
      <c r="AC37" s="44">
        <v>5800000</v>
      </c>
      <c r="AD37" s="430">
        <v>23.770491803278688</v>
      </c>
      <c r="AE37" s="364">
        <v>1000000</v>
      </c>
      <c r="AF37" s="428">
        <v>1000000</v>
      </c>
      <c r="AG37" s="428">
        <v>1000000</v>
      </c>
      <c r="AH37" s="428">
        <v>3000000</v>
      </c>
      <c r="AI37" s="430">
        <v>12.295081967213115</v>
      </c>
      <c r="AJ37" s="364">
        <v>1200000</v>
      </c>
      <c r="AK37" s="428">
        <v>1250000</v>
      </c>
      <c r="AL37" s="428">
        <v>1250000</v>
      </c>
      <c r="AM37" s="444">
        <v>3700000</v>
      </c>
      <c r="AN37" s="430">
        <v>15.163934426229508</v>
      </c>
      <c r="AO37" s="364">
        <v>6700000</v>
      </c>
      <c r="AP37" s="364">
        <v>53.6</v>
      </c>
      <c r="AQ37" s="44">
        <v>12500000</v>
      </c>
      <c r="AR37" s="430">
        <v>51.229508196721312</v>
      </c>
      <c r="AS37" s="44">
        <v>0</v>
      </c>
      <c r="AT37" s="430">
        <v>100</v>
      </c>
      <c r="AU37" s="44">
        <v>12500000</v>
      </c>
      <c r="AV37" s="430"/>
    </row>
    <row r="38" spans="1:48" s="9" customFormat="1" ht="29.1" customHeight="1" thickBot="1" x14ac:dyDescent="0.25">
      <c r="A38" s="12"/>
      <c r="B38" s="3"/>
      <c r="C38" s="3"/>
      <c r="D38" s="8"/>
      <c r="E38" s="7"/>
      <c r="F38" s="3"/>
      <c r="G38" s="4"/>
      <c r="H38" s="5"/>
      <c r="I38" s="23">
        <v>2</v>
      </c>
      <c r="J38" s="7"/>
      <c r="K38" s="3"/>
      <c r="L38" s="3"/>
      <c r="M38" s="8"/>
      <c r="N38" s="30" t="s">
        <v>126</v>
      </c>
      <c r="O38" s="297" t="e">
        <v>#REF!</v>
      </c>
      <c r="P38" s="297" t="e">
        <v>#REF!</v>
      </c>
      <c r="Q38" s="46">
        <v>24400000</v>
      </c>
      <c r="R38" s="363">
        <v>12500000</v>
      </c>
      <c r="S38" s="297">
        <v>0</v>
      </c>
      <c r="T38" s="297">
        <v>1000000</v>
      </c>
      <c r="U38" s="297">
        <v>2100000</v>
      </c>
      <c r="V38" s="46">
        <v>3100000</v>
      </c>
      <c r="W38" s="424">
        <v>24.8</v>
      </c>
      <c r="X38" s="297">
        <v>900000</v>
      </c>
      <c r="Y38" s="437">
        <v>900000</v>
      </c>
      <c r="Z38" s="437">
        <v>900000</v>
      </c>
      <c r="AA38" s="437">
        <v>2700000</v>
      </c>
      <c r="AB38" s="439">
        <v>11.065573770491802</v>
      </c>
      <c r="AC38" s="46">
        <v>5800000</v>
      </c>
      <c r="AD38" s="439">
        <v>23.770491803278688</v>
      </c>
      <c r="AE38" s="297">
        <v>1000000</v>
      </c>
      <c r="AF38" s="437">
        <v>1000000</v>
      </c>
      <c r="AG38" s="437">
        <v>1000000</v>
      </c>
      <c r="AH38" s="437">
        <v>3000000</v>
      </c>
      <c r="AI38" s="439">
        <v>12.295081967213115</v>
      </c>
      <c r="AJ38" s="297">
        <v>1200000</v>
      </c>
      <c r="AK38" s="437">
        <v>1250000</v>
      </c>
      <c r="AL38" s="437">
        <v>1250000</v>
      </c>
      <c r="AM38" s="43">
        <v>3700000</v>
      </c>
      <c r="AN38" s="439">
        <v>15.163934426229508</v>
      </c>
      <c r="AO38" s="297">
        <v>6700000</v>
      </c>
      <c r="AP38" s="297">
        <v>53.6</v>
      </c>
      <c r="AQ38" s="46">
        <v>12500000</v>
      </c>
      <c r="AR38" s="439">
        <v>51.229508196721312</v>
      </c>
      <c r="AS38" s="46">
        <v>0</v>
      </c>
      <c r="AT38" s="439">
        <v>100</v>
      </c>
      <c r="AU38" s="46">
        <v>12500000</v>
      </c>
      <c r="AV38" s="439"/>
    </row>
    <row r="39" spans="1:48" s="320" customFormat="1" ht="29.1" customHeight="1" thickBot="1" x14ac:dyDescent="0.25">
      <c r="A39" s="15"/>
      <c r="B39" s="10"/>
      <c r="C39" s="10"/>
      <c r="D39" s="11"/>
      <c r="E39" s="16"/>
      <c r="F39" s="10"/>
      <c r="G39" s="18"/>
      <c r="H39" s="19"/>
      <c r="I39" s="20"/>
      <c r="J39" s="24" t="s">
        <v>76</v>
      </c>
      <c r="K39" s="10"/>
      <c r="L39" s="10"/>
      <c r="M39" s="11"/>
      <c r="N39" s="31" t="s">
        <v>20</v>
      </c>
      <c r="O39" s="364" t="e">
        <v>#REF!</v>
      </c>
      <c r="P39" s="364" t="e">
        <v>#REF!</v>
      </c>
      <c r="Q39" s="44">
        <v>24400000</v>
      </c>
      <c r="R39" s="364">
        <v>12500000</v>
      </c>
      <c r="S39" s="364">
        <v>0</v>
      </c>
      <c r="T39" s="364">
        <v>1000000</v>
      </c>
      <c r="U39" s="364">
        <v>2100000</v>
      </c>
      <c r="V39" s="44">
        <v>3100000</v>
      </c>
      <c r="W39" s="424">
        <v>24.8</v>
      </c>
      <c r="X39" s="364">
        <v>900000</v>
      </c>
      <c r="Y39" s="428">
        <v>900000</v>
      </c>
      <c r="Z39" s="428">
        <v>900000</v>
      </c>
      <c r="AA39" s="428">
        <v>2700000</v>
      </c>
      <c r="AB39" s="430">
        <v>11.065573770491802</v>
      </c>
      <c r="AC39" s="44">
        <v>5800000</v>
      </c>
      <c r="AD39" s="430">
        <v>23.770491803278688</v>
      </c>
      <c r="AE39" s="364">
        <v>1000000</v>
      </c>
      <c r="AF39" s="428">
        <v>1000000</v>
      </c>
      <c r="AG39" s="428">
        <v>1000000</v>
      </c>
      <c r="AH39" s="428">
        <v>3000000</v>
      </c>
      <c r="AI39" s="430">
        <v>12.295081967213115</v>
      </c>
      <c r="AJ39" s="364">
        <v>1200000</v>
      </c>
      <c r="AK39" s="428">
        <v>1250000</v>
      </c>
      <c r="AL39" s="428">
        <v>1250000</v>
      </c>
      <c r="AM39" s="44">
        <v>3700000</v>
      </c>
      <c r="AN39" s="430">
        <v>15.163934426229508</v>
      </c>
      <c r="AO39" s="364">
        <v>6700000</v>
      </c>
      <c r="AP39" s="364">
        <v>53.6</v>
      </c>
      <c r="AQ39" s="44">
        <v>12500000</v>
      </c>
      <c r="AR39" s="430">
        <v>51.229508196721312</v>
      </c>
      <c r="AS39" s="44">
        <v>0</v>
      </c>
      <c r="AT39" s="430">
        <v>100</v>
      </c>
      <c r="AU39" s="44">
        <v>12500000</v>
      </c>
      <c r="AV39" s="430"/>
    </row>
    <row r="40" spans="1:48" s="320" customFormat="1" ht="29.1" customHeight="1" thickBot="1" x14ac:dyDescent="0.25">
      <c r="A40" s="15"/>
      <c r="B40" s="10"/>
      <c r="C40" s="10"/>
      <c r="D40" s="11"/>
      <c r="E40" s="16"/>
      <c r="F40" s="10"/>
      <c r="G40" s="18"/>
      <c r="H40" s="19"/>
      <c r="I40" s="20"/>
      <c r="J40" s="16"/>
      <c r="K40" s="365">
        <v>5</v>
      </c>
      <c r="L40" s="10"/>
      <c r="M40" s="11"/>
      <c r="N40" s="366" t="s">
        <v>49</v>
      </c>
      <c r="O40" s="368" t="e">
        <v>#REF!</v>
      </c>
      <c r="P40" s="368" t="e">
        <v>#REF!</v>
      </c>
      <c r="Q40" s="367">
        <v>22200000</v>
      </c>
      <c r="R40" s="324">
        <v>5500000</v>
      </c>
      <c r="S40" s="368">
        <v>0</v>
      </c>
      <c r="T40" s="368">
        <v>0</v>
      </c>
      <c r="U40" s="368">
        <v>1500000</v>
      </c>
      <c r="V40" s="367">
        <v>1500000</v>
      </c>
      <c r="W40" s="424">
        <v>27.272727272727273</v>
      </c>
      <c r="X40" s="368">
        <v>400000</v>
      </c>
      <c r="Y40" s="440">
        <v>400000</v>
      </c>
      <c r="Z40" s="440">
        <v>400000</v>
      </c>
      <c r="AA40" s="440">
        <v>1200000</v>
      </c>
      <c r="AB40" s="441">
        <v>5.4054054054054053</v>
      </c>
      <c r="AC40" s="367">
        <v>2700000</v>
      </c>
      <c r="AD40" s="441">
        <v>12.162162162162161</v>
      </c>
      <c r="AE40" s="368">
        <v>400000</v>
      </c>
      <c r="AF40" s="440">
        <v>400000</v>
      </c>
      <c r="AG40" s="440">
        <v>400000</v>
      </c>
      <c r="AH40" s="440">
        <v>1200000</v>
      </c>
      <c r="AI40" s="441">
        <v>5.4054054054054053</v>
      </c>
      <c r="AJ40" s="368">
        <v>500000</v>
      </c>
      <c r="AK40" s="440">
        <v>550000</v>
      </c>
      <c r="AL40" s="440">
        <v>550000</v>
      </c>
      <c r="AM40" s="44">
        <v>1600000</v>
      </c>
      <c r="AN40" s="441">
        <v>7.2072072072072073</v>
      </c>
      <c r="AO40" s="368">
        <v>2800000</v>
      </c>
      <c r="AP40" s="368">
        <v>50.909090909090907</v>
      </c>
      <c r="AQ40" s="367">
        <v>5500000</v>
      </c>
      <c r="AR40" s="441">
        <v>24.774774774774773</v>
      </c>
      <c r="AS40" s="367">
        <v>0</v>
      </c>
      <c r="AT40" s="441">
        <v>100</v>
      </c>
      <c r="AU40" s="367">
        <v>5500000</v>
      </c>
      <c r="AV40" s="441"/>
    </row>
    <row r="41" spans="1:48" s="320" customFormat="1" ht="29.1" customHeight="1" thickBot="1" x14ac:dyDescent="0.25">
      <c r="A41" s="15"/>
      <c r="B41" s="10"/>
      <c r="C41" s="10"/>
      <c r="D41" s="11"/>
      <c r="E41" s="16"/>
      <c r="F41" s="10"/>
      <c r="G41" s="18"/>
      <c r="H41" s="19"/>
      <c r="I41" s="20"/>
      <c r="J41" s="16"/>
      <c r="K41" s="10"/>
      <c r="L41" s="377">
        <v>1</v>
      </c>
      <c r="M41" s="11"/>
      <c r="N41" s="378" t="s">
        <v>187</v>
      </c>
      <c r="O41" s="380">
        <v>100000</v>
      </c>
      <c r="P41" s="380">
        <v>100000</v>
      </c>
      <c r="Q41" s="379">
        <v>100000</v>
      </c>
      <c r="R41" s="380">
        <v>100000</v>
      </c>
      <c r="S41" s="380">
        <v>0</v>
      </c>
      <c r="T41" s="442">
        <v>0</v>
      </c>
      <c r="U41" s="442">
        <v>100000</v>
      </c>
      <c r="V41" s="442">
        <v>100000</v>
      </c>
      <c r="W41" s="424">
        <v>100</v>
      </c>
      <c r="X41" s="380">
        <v>0</v>
      </c>
      <c r="Y41" s="442">
        <v>0</v>
      </c>
      <c r="Z41" s="442">
        <v>0</v>
      </c>
      <c r="AA41" s="442">
        <v>0</v>
      </c>
      <c r="AB41" s="443">
        <v>0</v>
      </c>
      <c r="AC41" s="442">
        <v>100000</v>
      </c>
      <c r="AD41" s="443">
        <v>100</v>
      </c>
      <c r="AE41" s="380">
        <v>0</v>
      </c>
      <c r="AF41" s="442">
        <v>0</v>
      </c>
      <c r="AG41" s="442">
        <v>0</v>
      </c>
      <c r="AH41" s="442">
        <v>0</v>
      </c>
      <c r="AI41" s="443">
        <v>0</v>
      </c>
      <c r="AJ41" s="380">
        <v>0</v>
      </c>
      <c r="AK41" s="442">
        <v>0</v>
      </c>
      <c r="AL41" s="442">
        <v>0</v>
      </c>
      <c r="AM41" s="44">
        <v>0</v>
      </c>
      <c r="AN41" s="443">
        <v>0</v>
      </c>
      <c r="AO41" s="442">
        <v>0</v>
      </c>
      <c r="AP41" s="442">
        <v>0</v>
      </c>
      <c r="AQ41" s="442">
        <v>100000</v>
      </c>
      <c r="AR41" s="443">
        <v>100</v>
      </c>
      <c r="AS41" s="442">
        <v>0</v>
      </c>
      <c r="AT41" s="443">
        <v>100</v>
      </c>
      <c r="AU41" s="442">
        <v>100000</v>
      </c>
      <c r="AV41" s="443"/>
    </row>
    <row r="42" spans="1:48" s="320" customFormat="1" ht="29.1" customHeight="1" thickBot="1" x14ac:dyDescent="0.25">
      <c r="A42" s="15"/>
      <c r="B42" s="10"/>
      <c r="C42" s="10"/>
      <c r="D42" s="11"/>
      <c r="E42" s="16"/>
      <c r="F42" s="10"/>
      <c r="G42" s="18"/>
      <c r="H42" s="19"/>
      <c r="I42" s="20"/>
      <c r="J42" s="16"/>
      <c r="K42" s="10"/>
      <c r="L42" s="10"/>
      <c r="M42" s="381" t="s">
        <v>74</v>
      </c>
      <c r="N42" s="382" t="s">
        <v>224</v>
      </c>
      <c r="O42" s="384">
        <v>100000</v>
      </c>
      <c r="P42" s="384">
        <v>100000</v>
      </c>
      <c r="Q42" s="383">
        <v>100000</v>
      </c>
      <c r="R42" s="384">
        <v>100000</v>
      </c>
      <c r="S42" s="384"/>
      <c r="T42" s="444"/>
      <c r="U42" s="444">
        <v>100000</v>
      </c>
      <c r="V42" s="444">
        <v>100000</v>
      </c>
      <c r="W42" s="424">
        <v>100</v>
      </c>
      <c r="X42" s="384"/>
      <c r="Y42" s="444"/>
      <c r="Z42" s="444"/>
      <c r="AA42" s="627">
        <v>0</v>
      </c>
      <c r="AB42" s="446">
        <v>0</v>
      </c>
      <c r="AC42" s="444">
        <v>100000</v>
      </c>
      <c r="AD42" s="446">
        <v>100</v>
      </c>
      <c r="AE42" s="384"/>
      <c r="AF42" s="444"/>
      <c r="AG42" s="444"/>
      <c r="AH42" s="627">
        <v>0</v>
      </c>
      <c r="AI42" s="446">
        <v>0</v>
      </c>
      <c r="AJ42" s="384"/>
      <c r="AK42" s="444"/>
      <c r="AL42" s="444"/>
      <c r="AM42" s="46">
        <v>0</v>
      </c>
      <c r="AN42" s="446">
        <v>0</v>
      </c>
      <c r="AO42" s="444">
        <v>0</v>
      </c>
      <c r="AP42" s="444">
        <v>0</v>
      </c>
      <c r="AQ42" s="444">
        <v>100000</v>
      </c>
      <c r="AR42" s="446">
        <v>100</v>
      </c>
      <c r="AS42" s="444">
        <v>0</v>
      </c>
      <c r="AT42" s="446">
        <v>100</v>
      </c>
      <c r="AU42" s="444">
        <v>100000</v>
      </c>
      <c r="AV42" s="446"/>
    </row>
    <row r="43" spans="1:48" s="320" customFormat="1" ht="29.1" customHeight="1" thickBot="1" x14ac:dyDescent="0.25">
      <c r="A43" s="15"/>
      <c r="B43" s="10"/>
      <c r="C43" s="10"/>
      <c r="D43" s="11"/>
      <c r="E43" s="16"/>
      <c r="F43" s="10"/>
      <c r="G43" s="18"/>
      <c r="H43" s="19"/>
      <c r="I43" s="20"/>
      <c r="J43" s="16"/>
      <c r="K43" s="10"/>
      <c r="L43" s="377">
        <v>7</v>
      </c>
      <c r="M43" s="11"/>
      <c r="N43" s="378" t="s">
        <v>188</v>
      </c>
      <c r="O43" s="380" t="e">
        <v>#REF!</v>
      </c>
      <c r="P43" s="380" t="e">
        <v>#REF!</v>
      </c>
      <c r="Q43" s="379">
        <v>22100000</v>
      </c>
      <c r="R43" s="380">
        <v>5400000</v>
      </c>
      <c r="S43" s="380">
        <v>0</v>
      </c>
      <c r="T43" s="380">
        <v>0</v>
      </c>
      <c r="U43" s="380">
        <v>1400000</v>
      </c>
      <c r="V43" s="379">
        <v>1400000</v>
      </c>
      <c r="W43" s="424">
        <v>25.925925925925927</v>
      </c>
      <c r="X43" s="380">
        <v>400000</v>
      </c>
      <c r="Y43" s="380">
        <v>400000</v>
      </c>
      <c r="Z43" s="380">
        <v>400000</v>
      </c>
      <c r="AA43" s="442">
        <v>1200000</v>
      </c>
      <c r="AB43" s="443">
        <v>5.4298642533936654</v>
      </c>
      <c r="AC43" s="379">
        <v>2600000</v>
      </c>
      <c r="AD43" s="443">
        <v>11.764705882352942</v>
      </c>
      <c r="AE43" s="380">
        <v>400000</v>
      </c>
      <c r="AF43" s="380">
        <v>400000</v>
      </c>
      <c r="AG43" s="380">
        <v>400000</v>
      </c>
      <c r="AH43" s="442">
        <v>1200000</v>
      </c>
      <c r="AI43" s="443">
        <v>5.4298642533936654</v>
      </c>
      <c r="AJ43" s="380">
        <v>500000</v>
      </c>
      <c r="AK43" s="380">
        <v>550000</v>
      </c>
      <c r="AL43" s="380">
        <v>550000</v>
      </c>
      <c r="AM43" s="44">
        <v>1600000</v>
      </c>
      <c r="AN43" s="443">
        <v>7.2398190045248869</v>
      </c>
      <c r="AO43" s="380">
        <v>2800000</v>
      </c>
      <c r="AP43" s="380">
        <v>51.851851851851855</v>
      </c>
      <c r="AQ43" s="379">
        <v>5400000</v>
      </c>
      <c r="AR43" s="443">
        <v>24.434389140271492</v>
      </c>
      <c r="AS43" s="379">
        <v>0</v>
      </c>
      <c r="AT43" s="443">
        <v>100</v>
      </c>
      <c r="AU43" s="379">
        <v>5400000</v>
      </c>
      <c r="AV43" s="443"/>
    </row>
    <row r="44" spans="1:48" s="320" customFormat="1" ht="29.1" customHeight="1" thickBot="1" x14ac:dyDescent="0.25">
      <c r="A44" s="15"/>
      <c r="B44" s="10"/>
      <c r="C44" s="10"/>
      <c r="D44" s="11"/>
      <c r="E44" s="16"/>
      <c r="F44" s="10"/>
      <c r="G44" s="18"/>
      <c r="H44" s="19"/>
      <c r="I44" s="20"/>
      <c r="J44" s="16"/>
      <c r="K44" s="10"/>
      <c r="L44" s="10"/>
      <c r="M44" s="381" t="s">
        <v>74</v>
      </c>
      <c r="N44" s="382" t="s">
        <v>221</v>
      </c>
      <c r="O44" s="384">
        <v>15000000</v>
      </c>
      <c r="P44" s="384">
        <v>18000000</v>
      </c>
      <c r="Q44" s="383">
        <v>22000000</v>
      </c>
      <c r="R44" s="384">
        <v>5000000</v>
      </c>
      <c r="S44" s="384"/>
      <c r="T44" s="444"/>
      <c r="U44" s="444">
        <v>1000000</v>
      </c>
      <c r="V44" s="444">
        <v>1000000</v>
      </c>
      <c r="W44" s="424">
        <v>20</v>
      </c>
      <c r="X44" s="384">
        <v>400000</v>
      </c>
      <c r="Y44" s="444">
        <v>400000</v>
      </c>
      <c r="Z44" s="444">
        <v>400000</v>
      </c>
      <c r="AA44" s="627">
        <v>1200000</v>
      </c>
      <c r="AB44" s="446">
        <v>5.4545454545454541</v>
      </c>
      <c r="AC44" s="444">
        <v>2200000</v>
      </c>
      <c r="AD44" s="446">
        <v>10</v>
      </c>
      <c r="AE44" s="384">
        <v>400000</v>
      </c>
      <c r="AF44" s="444">
        <v>400000</v>
      </c>
      <c r="AG44" s="444">
        <v>400000</v>
      </c>
      <c r="AH44" s="627">
        <v>1200000</v>
      </c>
      <c r="AI44" s="446">
        <v>5.4545454545454541</v>
      </c>
      <c r="AJ44" s="384">
        <v>500000</v>
      </c>
      <c r="AK44" s="444">
        <v>550000</v>
      </c>
      <c r="AL44" s="444">
        <v>550000</v>
      </c>
      <c r="AM44" s="367">
        <v>1600000</v>
      </c>
      <c r="AN44" s="446">
        <v>7.2727272727272725</v>
      </c>
      <c r="AO44" s="444">
        <v>2800000</v>
      </c>
      <c r="AP44" s="444">
        <v>56</v>
      </c>
      <c r="AQ44" s="444">
        <v>5000000</v>
      </c>
      <c r="AR44" s="446">
        <v>22.727272727272727</v>
      </c>
      <c r="AS44" s="444">
        <v>0</v>
      </c>
      <c r="AT44" s="446">
        <v>100</v>
      </c>
      <c r="AU44" s="444">
        <v>5000000</v>
      </c>
      <c r="AV44" s="446"/>
    </row>
    <row r="45" spans="1:48" s="320" customFormat="1" ht="29.1" customHeight="1" thickBot="1" x14ac:dyDescent="0.25">
      <c r="A45" s="15"/>
      <c r="B45" s="10"/>
      <c r="C45" s="10"/>
      <c r="D45" s="11"/>
      <c r="E45" s="16"/>
      <c r="F45" s="10"/>
      <c r="G45" s="18"/>
      <c r="H45" s="19"/>
      <c r="I45" s="20"/>
      <c r="J45" s="16"/>
      <c r="K45" s="10"/>
      <c r="L45" s="10"/>
      <c r="M45" s="381">
        <v>90</v>
      </c>
      <c r="N45" s="382" t="s">
        <v>225</v>
      </c>
      <c r="O45" s="384">
        <v>100000</v>
      </c>
      <c r="P45" s="384">
        <v>100000</v>
      </c>
      <c r="Q45" s="383">
        <v>100000</v>
      </c>
      <c r="R45" s="384">
        <v>400000</v>
      </c>
      <c r="S45" s="384"/>
      <c r="T45" s="444"/>
      <c r="U45" s="444">
        <v>400000</v>
      </c>
      <c r="V45" s="444">
        <v>400000</v>
      </c>
      <c r="W45" s="424">
        <v>100</v>
      </c>
      <c r="X45" s="384"/>
      <c r="Y45" s="444"/>
      <c r="Z45" s="444"/>
      <c r="AA45" s="627">
        <v>0</v>
      </c>
      <c r="AB45" s="446">
        <v>0</v>
      </c>
      <c r="AC45" s="444">
        <v>400000</v>
      </c>
      <c r="AD45" s="446">
        <v>400</v>
      </c>
      <c r="AE45" s="384"/>
      <c r="AF45" s="444"/>
      <c r="AG45" s="444"/>
      <c r="AH45" s="627">
        <v>0</v>
      </c>
      <c r="AI45" s="446">
        <v>0</v>
      </c>
      <c r="AJ45" s="384"/>
      <c r="AK45" s="444"/>
      <c r="AL45" s="444"/>
      <c r="AM45" s="442">
        <v>0</v>
      </c>
      <c r="AN45" s="446">
        <v>0</v>
      </c>
      <c r="AO45" s="444">
        <v>0</v>
      </c>
      <c r="AP45" s="444">
        <v>0</v>
      </c>
      <c r="AQ45" s="444">
        <v>400000</v>
      </c>
      <c r="AR45" s="446">
        <v>400</v>
      </c>
      <c r="AS45" s="444">
        <v>0</v>
      </c>
      <c r="AT45" s="446">
        <v>100</v>
      </c>
      <c r="AU45" s="444">
        <v>400000</v>
      </c>
      <c r="AV45" s="446"/>
    </row>
    <row r="46" spans="1:48" s="320" customFormat="1" ht="29.1" customHeight="1" thickBot="1" x14ac:dyDescent="0.25">
      <c r="A46" s="15"/>
      <c r="B46" s="10"/>
      <c r="C46" s="10"/>
      <c r="D46" s="11"/>
      <c r="E46" s="16"/>
      <c r="F46" s="10"/>
      <c r="G46" s="18"/>
      <c r="H46" s="19"/>
      <c r="I46" s="20"/>
      <c r="J46" s="16"/>
      <c r="K46" s="365">
        <v>7</v>
      </c>
      <c r="L46" s="10"/>
      <c r="M46" s="11"/>
      <c r="N46" s="366" t="s">
        <v>50</v>
      </c>
      <c r="O46" s="368">
        <v>1500000</v>
      </c>
      <c r="P46" s="368">
        <v>2000000</v>
      </c>
      <c r="Q46" s="367">
        <v>2200000</v>
      </c>
      <c r="R46" s="380">
        <v>7000000</v>
      </c>
      <c r="S46" s="368">
        <v>0</v>
      </c>
      <c r="T46" s="368">
        <v>1000000</v>
      </c>
      <c r="U46" s="368">
        <v>600000</v>
      </c>
      <c r="V46" s="367">
        <v>1600000</v>
      </c>
      <c r="W46" s="424">
        <v>22.857142857142858</v>
      </c>
      <c r="X46" s="368">
        <v>500000</v>
      </c>
      <c r="Y46" s="440">
        <v>500000</v>
      </c>
      <c r="Z46" s="440">
        <v>500000</v>
      </c>
      <c r="AA46" s="440">
        <v>1500000</v>
      </c>
      <c r="AB46" s="441">
        <v>68.181818181818187</v>
      </c>
      <c r="AC46" s="367">
        <v>3100000</v>
      </c>
      <c r="AD46" s="441">
        <v>140.90909090909091</v>
      </c>
      <c r="AE46" s="368">
        <v>600000</v>
      </c>
      <c r="AF46" s="440">
        <v>600000</v>
      </c>
      <c r="AG46" s="440">
        <v>600000</v>
      </c>
      <c r="AH46" s="440">
        <v>1800000</v>
      </c>
      <c r="AI46" s="441">
        <v>81.818181818181813</v>
      </c>
      <c r="AJ46" s="368">
        <v>700000</v>
      </c>
      <c r="AK46" s="440">
        <v>700000</v>
      </c>
      <c r="AL46" s="440">
        <v>700000</v>
      </c>
      <c r="AM46" s="444">
        <v>2100000</v>
      </c>
      <c r="AN46" s="441">
        <v>95.454545454545453</v>
      </c>
      <c r="AO46" s="368">
        <v>3900000</v>
      </c>
      <c r="AP46" s="368">
        <v>55.714285714285715</v>
      </c>
      <c r="AQ46" s="367">
        <v>7000000</v>
      </c>
      <c r="AR46" s="441">
        <v>318.18181818181819</v>
      </c>
      <c r="AS46" s="367">
        <v>0</v>
      </c>
      <c r="AT46" s="441">
        <v>100</v>
      </c>
      <c r="AU46" s="367">
        <v>7000000</v>
      </c>
      <c r="AV46" s="441"/>
    </row>
    <row r="47" spans="1:48" s="320" customFormat="1" ht="29.1" customHeight="1" thickBot="1" x14ac:dyDescent="0.25">
      <c r="A47" s="15"/>
      <c r="B47" s="10"/>
      <c r="C47" s="10"/>
      <c r="D47" s="11"/>
      <c r="E47" s="16"/>
      <c r="F47" s="10"/>
      <c r="G47" s="18"/>
      <c r="H47" s="19"/>
      <c r="I47" s="20"/>
      <c r="J47" s="16"/>
      <c r="K47" s="10"/>
      <c r="L47" s="377">
        <v>7</v>
      </c>
      <c r="M47" s="11"/>
      <c r="N47" s="378" t="s">
        <v>188</v>
      </c>
      <c r="O47" s="380">
        <v>1500000</v>
      </c>
      <c r="P47" s="380">
        <v>2000000</v>
      </c>
      <c r="Q47" s="379">
        <v>2200000</v>
      </c>
      <c r="R47" s="368">
        <v>7000000</v>
      </c>
      <c r="S47" s="380">
        <v>0</v>
      </c>
      <c r="T47" s="380">
        <v>1000000</v>
      </c>
      <c r="U47" s="380">
        <v>600000</v>
      </c>
      <c r="V47" s="379">
        <v>1600000</v>
      </c>
      <c r="W47" s="424">
        <v>22.857142857142858</v>
      </c>
      <c r="X47" s="380">
        <v>500000</v>
      </c>
      <c r="Y47" s="380">
        <v>500000</v>
      </c>
      <c r="Z47" s="380">
        <v>500000</v>
      </c>
      <c r="AA47" s="379">
        <v>1500000</v>
      </c>
      <c r="AB47" s="443">
        <v>68.181818181818187</v>
      </c>
      <c r="AC47" s="442">
        <v>3100000</v>
      </c>
      <c r="AD47" s="443">
        <v>140.90909090909091</v>
      </c>
      <c r="AE47" s="380">
        <v>600000</v>
      </c>
      <c r="AF47" s="380">
        <v>600000</v>
      </c>
      <c r="AG47" s="380">
        <v>600000</v>
      </c>
      <c r="AH47" s="379">
        <v>1800000</v>
      </c>
      <c r="AI47" s="443">
        <v>81.818181818181813</v>
      </c>
      <c r="AJ47" s="380">
        <v>700000</v>
      </c>
      <c r="AK47" s="380">
        <v>700000</v>
      </c>
      <c r="AL47" s="380">
        <v>700000</v>
      </c>
      <c r="AM47" s="379">
        <v>2100000</v>
      </c>
      <c r="AN47" s="443">
        <v>95.454545454545453</v>
      </c>
      <c r="AO47" s="442">
        <v>3900000</v>
      </c>
      <c r="AP47" s="442">
        <v>55.714285714285715</v>
      </c>
      <c r="AQ47" s="442">
        <v>7000000</v>
      </c>
      <c r="AR47" s="443">
        <v>318.18181818181819</v>
      </c>
      <c r="AS47" s="442">
        <v>0</v>
      </c>
      <c r="AT47" s="443">
        <v>100</v>
      </c>
      <c r="AU47" s="442">
        <v>7000000</v>
      </c>
      <c r="AV47" s="443"/>
    </row>
    <row r="48" spans="1:48" s="320" customFormat="1" ht="29.1" customHeight="1" thickBot="1" x14ac:dyDescent="0.25">
      <c r="A48" s="535"/>
      <c r="B48" s="536"/>
      <c r="C48" s="536"/>
      <c r="D48" s="537"/>
      <c r="E48" s="512"/>
      <c r="F48" s="536"/>
      <c r="G48" s="538"/>
      <c r="H48" s="539"/>
      <c r="I48" s="540"/>
      <c r="J48" s="512"/>
      <c r="K48" s="536"/>
      <c r="L48" s="541"/>
      <c r="M48" s="537" t="s">
        <v>74</v>
      </c>
      <c r="N48" s="382" t="s">
        <v>246</v>
      </c>
      <c r="O48" s="542"/>
      <c r="P48" s="542"/>
      <c r="Q48" s="543"/>
      <c r="R48" s="384">
        <v>5000000</v>
      </c>
      <c r="S48" s="384"/>
      <c r="T48" s="384">
        <v>500000</v>
      </c>
      <c r="U48" s="384">
        <v>300000</v>
      </c>
      <c r="V48" s="479">
        <v>800000</v>
      </c>
      <c r="W48" s="424"/>
      <c r="X48" s="384">
        <v>200000</v>
      </c>
      <c r="Y48" s="384">
        <v>200000</v>
      </c>
      <c r="Z48" s="384">
        <v>200000</v>
      </c>
      <c r="AA48" s="627">
        <v>600000</v>
      </c>
      <c r="AB48" s="443"/>
      <c r="AC48" s="479">
        <v>1400000</v>
      </c>
      <c r="AD48" s="443"/>
      <c r="AE48" s="384">
        <v>500000</v>
      </c>
      <c r="AF48" s="384">
        <v>500000</v>
      </c>
      <c r="AG48" s="384">
        <v>500000</v>
      </c>
      <c r="AH48" s="627">
        <v>1500000</v>
      </c>
      <c r="AI48" s="443"/>
      <c r="AJ48" s="384">
        <v>700000</v>
      </c>
      <c r="AK48" s="384">
        <v>700000</v>
      </c>
      <c r="AL48" s="384">
        <v>700000</v>
      </c>
      <c r="AM48" s="627">
        <v>2100000</v>
      </c>
      <c r="AN48" s="443"/>
      <c r="AO48" s="444">
        <v>3600000</v>
      </c>
      <c r="AP48" s="442"/>
      <c r="AQ48" s="479">
        <v>5000000</v>
      </c>
      <c r="AR48" s="443"/>
      <c r="AS48" s="479">
        <v>0</v>
      </c>
      <c r="AT48" s="446">
        <v>100</v>
      </c>
      <c r="AU48" s="479">
        <v>5000000</v>
      </c>
      <c r="AV48" s="443"/>
    </row>
    <row r="49" spans="1:48" s="320" customFormat="1" ht="29.1" customHeight="1" thickBot="1" x14ac:dyDescent="0.25">
      <c r="A49" s="409"/>
      <c r="B49" s="410"/>
      <c r="C49" s="410"/>
      <c r="D49" s="411"/>
      <c r="E49" s="412"/>
      <c r="F49" s="410"/>
      <c r="G49" s="413"/>
      <c r="H49" s="414"/>
      <c r="I49" s="415"/>
      <c r="J49" s="412"/>
      <c r="K49" s="410"/>
      <c r="L49" s="410"/>
      <c r="M49" s="416">
        <v>90</v>
      </c>
      <c r="N49" s="417" t="s">
        <v>226</v>
      </c>
      <c r="O49" s="419">
        <v>1500000</v>
      </c>
      <c r="P49" s="419">
        <v>2000000</v>
      </c>
      <c r="Q49" s="418">
        <v>2200000</v>
      </c>
      <c r="R49" s="384">
        <v>2000000</v>
      </c>
      <c r="S49" s="384"/>
      <c r="T49" s="384">
        <v>500000</v>
      </c>
      <c r="U49" s="384">
        <v>300000</v>
      </c>
      <c r="V49" s="479">
        <v>800000</v>
      </c>
      <c r="W49" s="424">
        <v>40</v>
      </c>
      <c r="X49" s="384">
        <v>300000</v>
      </c>
      <c r="Y49" s="384">
        <v>300000</v>
      </c>
      <c r="Z49" s="384">
        <v>300000</v>
      </c>
      <c r="AA49" s="628">
        <v>900000</v>
      </c>
      <c r="AB49" s="446">
        <v>40.909090909090907</v>
      </c>
      <c r="AC49" s="479">
        <v>1700000</v>
      </c>
      <c r="AD49" s="446">
        <v>77.272727272727266</v>
      </c>
      <c r="AE49" s="384">
        <v>100000</v>
      </c>
      <c r="AF49" s="384">
        <v>100000</v>
      </c>
      <c r="AG49" s="384">
        <v>100000</v>
      </c>
      <c r="AH49" s="628">
        <v>300000</v>
      </c>
      <c r="AI49" s="446">
        <v>13.636363636363637</v>
      </c>
      <c r="AJ49" s="384"/>
      <c r="AK49" s="384"/>
      <c r="AL49" s="384"/>
      <c r="AM49" s="479">
        <v>0</v>
      </c>
      <c r="AN49" s="446">
        <v>0</v>
      </c>
      <c r="AO49" s="444">
        <v>300000</v>
      </c>
      <c r="AP49" s="444">
        <v>15</v>
      </c>
      <c r="AQ49" s="479">
        <v>2000000</v>
      </c>
      <c r="AR49" s="446">
        <v>90.909090909090907</v>
      </c>
      <c r="AS49" s="479">
        <v>0</v>
      </c>
      <c r="AT49" s="446">
        <v>100</v>
      </c>
      <c r="AU49" s="479">
        <v>2000000</v>
      </c>
      <c r="AV49" s="446"/>
    </row>
  </sheetData>
  <mergeCells count="34">
    <mergeCell ref="AQ7:AR8"/>
    <mergeCell ref="AS7:AT8"/>
    <mergeCell ref="O8:O9"/>
    <mergeCell ref="P8:P9"/>
    <mergeCell ref="Q8:Q9"/>
    <mergeCell ref="R8:R9"/>
    <mergeCell ref="AH7:AI8"/>
    <mergeCell ref="AJ7:AJ9"/>
    <mergeCell ref="AK7:AK9"/>
    <mergeCell ref="AL7:AL9"/>
    <mergeCell ref="AM7:AN8"/>
    <mergeCell ref="AO7:AP8"/>
    <mergeCell ref="Z7:Z9"/>
    <mergeCell ref="AA7:AB8"/>
    <mergeCell ref="AC7:AD8"/>
    <mergeCell ref="AE7:AE9"/>
    <mergeCell ref="AF7:AF9"/>
    <mergeCell ref="AG7:AG9"/>
    <mergeCell ref="S7:S9"/>
    <mergeCell ref="T7:T9"/>
    <mergeCell ref="U7:U9"/>
    <mergeCell ref="V7:W8"/>
    <mergeCell ref="X7:X9"/>
    <mergeCell ref="Y7:Y9"/>
    <mergeCell ref="A1:Q1"/>
    <mergeCell ref="A2:Q2"/>
    <mergeCell ref="A3:Q3"/>
    <mergeCell ref="A6:Q6"/>
    <mergeCell ref="A7:D8"/>
    <mergeCell ref="E7:H8"/>
    <mergeCell ref="I7:I9"/>
    <mergeCell ref="J7:M8"/>
    <mergeCell ref="P7:Q7"/>
    <mergeCell ref="N7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2</vt:i4>
      </vt:variant>
    </vt:vector>
  </HeadingPairs>
  <TitlesOfParts>
    <vt:vector size="10" baseType="lpstr">
      <vt:lpstr>YATIRIMLAR TÜM  DÜZEY</vt:lpstr>
      <vt:lpstr>YATIRIMLAR 2 DÜZEY </vt:lpstr>
      <vt:lpstr>DETAY</vt:lpstr>
      <vt:lpstr>2017 YATIRIM- BAP</vt:lpstr>
      <vt:lpstr>2017 YATIRIM- İMİD</vt:lpstr>
      <vt:lpstr>2017 YATIRIM-KÜTÜPHANE</vt:lpstr>
      <vt:lpstr>2017 YATIRIM-SKS</vt:lpstr>
      <vt:lpstr>2017 YATIRIM-YAPI İŞLERİ</vt:lpstr>
      <vt:lpstr>DETAY!Yazdırma_Başlıkları</vt:lpstr>
      <vt:lpstr>'YATIRIMLAR 2 DÜZEY '!Yazdırma_Başlıkları</vt:lpstr>
    </vt:vector>
  </TitlesOfParts>
  <Company>YEB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YEB</dc:creator>
  <cp:lastModifiedBy>useR</cp:lastModifiedBy>
  <cp:lastPrinted>2017-01-10T23:09:12Z</cp:lastPrinted>
  <dcterms:created xsi:type="dcterms:W3CDTF">2002-10-30T11:23:25Z</dcterms:created>
  <dcterms:modified xsi:type="dcterms:W3CDTF">2017-02-14T14:08:00Z</dcterms:modified>
</cp:coreProperties>
</file>